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D:\k-line\"/>
    </mc:Choice>
  </mc:AlternateContent>
  <xr:revisionPtr revIDLastSave="0" documentId="13_ncr:1_{84B81949-CBE4-4173-AD4D-E147D888BC4B}" xr6:coauthVersionLast="47" xr6:coauthVersionMax="47" xr10:uidLastSave="{00000000-0000-0000-0000-000000000000}"/>
  <bookViews>
    <workbookView xWindow="-110" yWindow="-110" windowWidth="25820" windowHeight="15500" tabRatio="804" firstSheet="3" activeTab="5" xr2:uid="{00000000-000D-0000-FFFF-FFFF00000000}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21" i="13" l="1"/>
  <c r="N221" i="13" s="1"/>
  <c r="O221" i="13"/>
  <c r="P221" i="13" s="1"/>
  <c r="Q221" i="13"/>
  <c r="R221" i="13" s="1"/>
  <c r="M222" i="13"/>
  <c r="N227" i="13" s="1"/>
  <c r="O222" i="13"/>
  <c r="P222" i="13" s="1"/>
  <c r="Q222" i="13"/>
  <c r="R227" i="13" s="1"/>
  <c r="M223" i="13"/>
  <c r="N223" i="13"/>
  <c r="O223" i="13"/>
  <c r="P223" i="13"/>
  <c r="Q223" i="13"/>
  <c r="R223" i="13"/>
  <c r="M224" i="13"/>
  <c r="N224" i="13"/>
  <c r="O224" i="13"/>
  <c r="P224" i="13"/>
  <c r="Q224" i="13"/>
  <c r="R224" i="13"/>
  <c r="M225" i="13"/>
  <c r="O225" i="13"/>
  <c r="Q225" i="13"/>
  <c r="R225" i="13" s="1"/>
  <c r="M226" i="13"/>
  <c r="N231" i="13" s="1"/>
  <c r="O226" i="13"/>
  <c r="Q226" i="13"/>
  <c r="R231" i="13" s="1"/>
  <c r="M227" i="13"/>
  <c r="O227" i="13"/>
  <c r="Q227" i="13"/>
  <c r="M228" i="13"/>
  <c r="N228" i="13"/>
  <c r="O228" i="13"/>
  <c r="P228" i="13"/>
  <c r="Q228" i="13"/>
  <c r="R228" i="13"/>
  <c r="M229" i="13"/>
  <c r="N229" i="13" s="1"/>
  <c r="O229" i="13"/>
  <c r="P234" i="13" s="1"/>
  <c r="P229" i="13"/>
  <c r="Q229" i="13"/>
  <c r="R229" i="13"/>
  <c r="M230" i="13"/>
  <c r="N230" i="13"/>
  <c r="O230" i="13"/>
  <c r="P230" i="13"/>
  <c r="Q230" i="13"/>
  <c r="R230" i="13"/>
  <c r="M231" i="13"/>
  <c r="O231" i="13"/>
  <c r="P231" i="13"/>
  <c r="Q231" i="13"/>
  <c r="M232" i="13"/>
  <c r="N232" i="13"/>
  <c r="O232" i="13"/>
  <c r="P232" i="13" s="1"/>
  <c r="Q232" i="13"/>
  <c r="R237" i="13" s="1"/>
  <c r="R232" i="13"/>
  <c r="M233" i="13"/>
  <c r="N233" i="13"/>
  <c r="O233" i="13"/>
  <c r="P233" i="13"/>
  <c r="Q233" i="13"/>
  <c r="R233" i="13"/>
  <c r="M234" i="13"/>
  <c r="N234" i="13"/>
  <c r="O234" i="13"/>
  <c r="Q234" i="13"/>
  <c r="R234" i="13"/>
  <c r="M235" i="13"/>
  <c r="N235" i="13"/>
  <c r="O235" i="13"/>
  <c r="P235" i="13"/>
  <c r="Q235" i="13"/>
  <c r="R235" i="13" s="1"/>
  <c r="M236" i="13"/>
  <c r="N241" i="13" s="1"/>
  <c r="N236" i="13"/>
  <c r="O236" i="13"/>
  <c r="P236" i="13"/>
  <c r="Q236" i="13"/>
  <c r="R236" i="13"/>
  <c r="M237" i="13"/>
  <c r="N237" i="13"/>
  <c r="O237" i="13"/>
  <c r="P237" i="13"/>
  <c r="Q237" i="13"/>
  <c r="M238" i="13"/>
  <c r="N238" i="13"/>
  <c r="O238" i="13"/>
  <c r="P238" i="13"/>
  <c r="Q238" i="13"/>
  <c r="R238" i="13"/>
  <c r="M239" i="13"/>
  <c r="N239" i="13" s="1"/>
  <c r="O239" i="13"/>
  <c r="P239" i="13"/>
  <c r="Q239" i="13"/>
  <c r="R239" i="13"/>
  <c r="M240" i="13"/>
  <c r="N240" i="13"/>
  <c r="O240" i="13"/>
  <c r="P240" i="13"/>
  <c r="Q240" i="13"/>
  <c r="R240" i="13"/>
  <c r="M241" i="13"/>
  <c r="O241" i="13"/>
  <c r="P241" i="13"/>
  <c r="Q241" i="13"/>
  <c r="R241" i="13"/>
  <c r="M242" i="13"/>
  <c r="N242" i="13"/>
  <c r="O242" i="13"/>
  <c r="P242" i="13" s="1"/>
  <c r="Q242" i="13"/>
  <c r="R242" i="13"/>
  <c r="D218" i="13"/>
  <c r="E218" i="13" s="1"/>
  <c r="D219" i="13"/>
  <c r="E219" i="13" s="1"/>
  <c r="D220" i="13"/>
  <c r="E220" i="13" s="1"/>
  <c r="D221" i="13"/>
  <c r="E221" i="13" s="1"/>
  <c r="D222" i="13"/>
  <c r="E227" i="13" s="1"/>
  <c r="D223" i="13"/>
  <c r="E228" i="13" s="1"/>
  <c r="E223" i="13"/>
  <c r="D224" i="13"/>
  <c r="E229" i="13" s="1"/>
  <c r="D225" i="13"/>
  <c r="E230" i="13" s="1"/>
  <c r="E225" i="13"/>
  <c r="D226" i="13"/>
  <c r="D227" i="13"/>
  <c r="E232" i="13" s="1"/>
  <c r="D228" i="13"/>
  <c r="D229" i="13"/>
  <c r="D230" i="13"/>
  <c r="D231" i="13"/>
  <c r="E231" i="13" s="1"/>
  <c r="D232" i="13"/>
  <c r="D233" i="13"/>
  <c r="E233" i="13"/>
  <c r="O215" i="13"/>
  <c r="P215" i="13" s="1"/>
  <c r="O216" i="13"/>
  <c r="P216" i="13" s="1"/>
  <c r="O217" i="13"/>
  <c r="P217" i="13" s="1"/>
  <c r="O218" i="13"/>
  <c r="P218" i="13" s="1"/>
  <c r="G218" i="13" s="1"/>
  <c r="O219" i="13"/>
  <c r="O220" i="13"/>
  <c r="P220" i="13" s="1"/>
  <c r="R214" i="13"/>
  <c r="R215" i="13"/>
  <c r="R218" i="13"/>
  <c r="Q213" i="13"/>
  <c r="Q214" i="13"/>
  <c r="Q215" i="13"/>
  <c r="R220" i="13" s="1"/>
  <c r="Q216" i="13"/>
  <c r="R216" i="13" s="1"/>
  <c r="Q217" i="13"/>
  <c r="R217" i="13" s="1"/>
  <c r="Q218" i="13"/>
  <c r="Q219" i="13"/>
  <c r="R219" i="13" s="1"/>
  <c r="Q220" i="13"/>
  <c r="O208" i="13"/>
  <c r="O209" i="13"/>
  <c r="O210" i="13"/>
  <c r="P210" i="13"/>
  <c r="O211" i="13"/>
  <c r="P211" i="13" s="1"/>
  <c r="O212" i="13"/>
  <c r="O213" i="13"/>
  <c r="P213" i="13" s="1"/>
  <c r="O214" i="13"/>
  <c r="P214" i="13"/>
  <c r="O200" i="13"/>
  <c r="P200" i="13" s="1"/>
  <c r="O201" i="13"/>
  <c r="P201" i="13" s="1"/>
  <c r="O202" i="13"/>
  <c r="P202" i="13"/>
  <c r="O203" i="13"/>
  <c r="P203" i="13" s="1"/>
  <c r="O204" i="13"/>
  <c r="P204" i="13" s="1"/>
  <c r="O205" i="13"/>
  <c r="O206" i="13"/>
  <c r="O207" i="13"/>
  <c r="P207" i="13"/>
  <c r="F196" i="13"/>
  <c r="D210" i="13"/>
  <c r="E210" i="13" s="1"/>
  <c r="D211" i="13"/>
  <c r="D212" i="13"/>
  <c r="E212" i="13" s="1"/>
  <c r="D213" i="13"/>
  <c r="E213" i="13" s="1"/>
  <c r="D214" i="13"/>
  <c r="E214" i="13"/>
  <c r="D215" i="13"/>
  <c r="E215" i="13" s="1"/>
  <c r="D216" i="13"/>
  <c r="D217" i="13"/>
  <c r="D206" i="13"/>
  <c r="D207" i="13"/>
  <c r="D208" i="13"/>
  <c r="D209" i="13"/>
  <c r="D196" i="13"/>
  <c r="E196" i="13"/>
  <c r="D197" i="13"/>
  <c r="E197" i="13"/>
  <c r="F197" i="13" s="1"/>
  <c r="D198" i="13"/>
  <c r="E198" i="13" s="1"/>
  <c r="F198" i="13" s="1"/>
  <c r="D199" i="13"/>
  <c r="E199" i="13" s="1"/>
  <c r="D200" i="13"/>
  <c r="E205" i="13" s="1"/>
  <c r="E200" i="13"/>
  <c r="D201" i="13"/>
  <c r="E201" i="13" s="1"/>
  <c r="D202" i="13"/>
  <c r="E207" i="13" s="1"/>
  <c r="E202" i="13"/>
  <c r="D203" i="13"/>
  <c r="D204" i="13"/>
  <c r="E204" i="13"/>
  <c r="D205" i="13"/>
  <c r="D195" i="13"/>
  <c r="P185" i="13"/>
  <c r="P186" i="13"/>
  <c r="P187" i="13"/>
  <c r="P188" i="13"/>
  <c r="P189" i="13"/>
  <c r="P190" i="13"/>
  <c r="H176" i="13"/>
  <c r="H177" i="13"/>
  <c r="H178" i="13"/>
  <c r="H179" i="13" s="1"/>
  <c r="H180" i="13" s="1"/>
  <c r="H181" i="13" s="1"/>
  <c r="H182" i="13" s="1"/>
  <c r="H183" i="13" s="1"/>
  <c r="H184" i="13" s="1"/>
  <c r="H185" i="13" s="1"/>
  <c r="H186" i="13" s="1"/>
  <c r="D185" i="13"/>
  <c r="E185" i="13" s="1"/>
  <c r="F185" i="13" s="1"/>
  <c r="D186" i="13"/>
  <c r="E186" i="13" s="1"/>
  <c r="F186" i="13" s="1"/>
  <c r="D187" i="13"/>
  <c r="E187" i="13" s="1"/>
  <c r="D188" i="13"/>
  <c r="D189" i="13"/>
  <c r="E189" i="13" s="1"/>
  <c r="D190" i="13"/>
  <c r="D191" i="13"/>
  <c r="D192" i="13"/>
  <c r="D193" i="13"/>
  <c r="D194" i="13"/>
  <c r="E194" i="13" s="1"/>
  <c r="D284" i="4"/>
  <c r="E284" i="4" s="1"/>
  <c r="F284" i="4" s="1"/>
  <c r="G284" i="4" s="1"/>
  <c r="D283" i="4"/>
  <c r="I177" i="13"/>
  <c r="I178" i="13"/>
  <c r="I179" i="13"/>
  <c r="I180" i="13"/>
  <c r="I181" i="13"/>
  <c r="I182" i="13"/>
  <c r="I183" i="13"/>
  <c r="I184" i="13" s="1"/>
  <c r="I176" i="13"/>
  <c r="R189" i="13"/>
  <c r="R170" i="13"/>
  <c r="Q208" i="13"/>
  <c r="Q209" i="13"/>
  <c r="Q210" i="13"/>
  <c r="Q211" i="13"/>
  <c r="Q212" i="13"/>
  <c r="Q195" i="13"/>
  <c r="Q196" i="13"/>
  <c r="Q197" i="13"/>
  <c r="R202" i="13" s="1"/>
  <c r="Q198" i="13"/>
  <c r="Q199" i="13"/>
  <c r="Q200" i="13"/>
  <c r="Q201" i="13"/>
  <c r="Q202" i="13"/>
  <c r="Q203" i="13"/>
  <c r="Q204" i="13"/>
  <c r="Q205" i="13"/>
  <c r="Q206" i="13"/>
  <c r="Q207" i="13"/>
  <c r="R207" i="13" s="1"/>
  <c r="Q172" i="13"/>
  <c r="Q173" i="13"/>
  <c r="Q174" i="13"/>
  <c r="Q175" i="13"/>
  <c r="Q176" i="13"/>
  <c r="Q177" i="13"/>
  <c r="Q178" i="13"/>
  <c r="Q179" i="13"/>
  <c r="Q180" i="13"/>
  <c r="R180" i="13" s="1"/>
  <c r="Q181" i="13"/>
  <c r="R181" i="13" s="1"/>
  <c r="Q182" i="13"/>
  <c r="Q183" i="13"/>
  <c r="Q184" i="13"/>
  <c r="R184" i="13" s="1"/>
  <c r="Q185" i="13"/>
  <c r="R185" i="13" s="1"/>
  <c r="Q186" i="13"/>
  <c r="R186" i="13" s="1"/>
  <c r="Q187" i="13"/>
  <c r="R187" i="13" s="1"/>
  <c r="Q188" i="13"/>
  <c r="R188" i="13" s="1"/>
  <c r="Q189" i="13"/>
  <c r="Q190" i="13"/>
  <c r="Q191" i="13"/>
  <c r="R191" i="13" s="1"/>
  <c r="Q192" i="13"/>
  <c r="Q193" i="13"/>
  <c r="Q194" i="13"/>
  <c r="R194" i="13" s="1"/>
  <c r="Q149" i="13"/>
  <c r="Q150" i="13"/>
  <c r="R150" i="13" s="1"/>
  <c r="Q151" i="13"/>
  <c r="Q152" i="13"/>
  <c r="Q153" i="13"/>
  <c r="Q154" i="13"/>
  <c r="R154" i="13" s="1"/>
  <c r="Q155" i="13"/>
  <c r="Q156" i="13"/>
  <c r="R156" i="13" s="1"/>
  <c r="Q157" i="13"/>
  <c r="Q158" i="13"/>
  <c r="R158" i="13" s="1"/>
  <c r="Q159" i="13"/>
  <c r="Q160" i="13"/>
  <c r="Q161" i="13"/>
  <c r="Q162" i="13"/>
  <c r="Q163" i="13"/>
  <c r="Q164" i="13"/>
  <c r="R164" i="13" s="1"/>
  <c r="Q165" i="13"/>
  <c r="Q166" i="13"/>
  <c r="R166" i="13" s="1"/>
  <c r="Q167" i="13"/>
  <c r="R167" i="13" s="1"/>
  <c r="Q168" i="13"/>
  <c r="R168" i="13" s="1"/>
  <c r="Q169" i="13"/>
  <c r="Q170" i="13"/>
  <c r="Q171" i="13"/>
  <c r="Q120" i="13"/>
  <c r="Q121" i="13"/>
  <c r="Q122" i="13"/>
  <c r="Q123" i="13"/>
  <c r="Q124" i="13"/>
  <c r="Q125" i="13"/>
  <c r="R125" i="13" s="1"/>
  <c r="Q126" i="13"/>
  <c r="Q127" i="13"/>
  <c r="Q128" i="13"/>
  <c r="Q129" i="13"/>
  <c r="R129" i="13" s="1"/>
  <c r="Q130" i="13"/>
  <c r="R130" i="13" s="1"/>
  <c r="Q131" i="13"/>
  <c r="Q132" i="13"/>
  <c r="R132" i="13" s="1"/>
  <c r="Q133" i="13"/>
  <c r="Q134" i="13"/>
  <c r="R134" i="13" s="1"/>
  <c r="Q135" i="13"/>
  <c r="Q136" i="13"/>
  <c r="R136" i="13" s="1"/>
  <c r="Q137" i="13"/>
  <c r="R142" i="13" s="1"/>
  <c r="Q138" i="13"/>
  <c r="R138" i="13" s="1"/>
  <c r="Q139" i="13"/>
  <c r="R144" i="13" s="1"/>
  <c r="Q140" i="13"/>
  <c r="Q141" i="13"/>
  <c r="Q142" i="13"/>
  <c r="Q143" i="13"/>
  <c r="Q144" i="13"/>
  <c r="Q145" i="13"/>
  <c r="Q146" i="13"/>
  <c r="Q147" i="13"/>
  <c r="Q148" i="13"/>
  <c r="Q101" i="13"/>
  <c r="Q102" i="13"/>
  <c r="Q103" i="13"/>
  <c r="Q104" i="13"/>
  <c r="Q105" i="13"/>
  <c r="Q106" i="13"/>
  <c r="R106" i="13" s="1"/>
  <c r="Q107" i="13"/>
  <c r="R107" i="13" s="1"/>
  <c r="Q108" i="13"/>
  <c r="R108" i="13" s="1"/>
  <c r="Q109" i="13"/>
  <c r="Q110" i="13"/>
  <c r="R110" i="13" s="1"/>
  <c r="Q111" i="13"/>
  <c r="Q112" i="13"/>
  <c r="Q113" i="13"/>
  <c r="Q114" i="13"/>
  <c r="Q115" i="13"/>
  <c r="Q116" i="13"/>
  <c r="Q117" i="13"/>
  <c r="R117" i="13" s="1"/>
  <c r="Q118" i="13"/>
  <c r="Q119" i="13"/>
  <c r="R119" i="13" s="1"/>
  <c r="Q81" i="13"/>
  <c r="Q82" i="13"/>
  <c r="Q83" i="13"/>
  <c r="Q84" i="13"/>
  <c r="Q85" i="13"/>
  <c r="Q86" i="13"/>
  <c r="R86" i="13" s="1"/>
  <c r="Q87" i="13"/>
  <c r="R92" i="13" s="1"/>
  <c r="Q88" i="13"/>
  <c r="Q89" i="13"/>
  <c r="R89" i="13" s="1"/>
  <c r="Q90" i="13"/>
  <c r="R90" i="13" s="1"/>
  <c r="Q91" i="13"/>
  <c r="Q92" i="13"/>
  <c r="Q93" i="13"/>
  <c r="Q94" i="13"/>
  <c r="Q95" i="13"/>
  <c r="Q96" i="13"/>
  <c r="R96" i="13" s="1"/>
  <c r="Q97" i="13"/>
  <c r="Q98" i="13"/>
  <c r="R98" i="13" s="1"/>
  <c r="Q99" i="13"/>
  <c r="R99" i="13" s="1"/>
  <c r="Q100" i="13"/>
  <c r="R100" i="13" s="1"/>
  <c r="Q55" i="13"/>
  <c r="Q56" i="13"/>
  <c r="Q57" i="13"/>
  <c r="Q58" i="13"/>
  <c r="Q59" i="13"/>
  <c r="Q60" i="13"/>
  <c r="Q61" i="13"/>
  <c r="Q62" i="13"/>
  <c r="R62" i="13" s="1"/>
  <c r="Q63" i="13"/>
  <c r="Q64" i="13"/>
  <c r="Q65" i="13"/>
  <c r="Q66" i="13"/>
  <c r="Q67" i="13"/>
  <c r="R67" i="13" s="1"/>
  <c r="Q68" i="13"/>
  <c r="R68" i="13" s="1"/>
  <c r="Q69" i="13"/>
  <c r="R69" i="13" s="1"/>
  <c r="Q70" i="13"/>
  <c r="R70" i="13" s="1"/>
  <c r="Q71" i="13"/>
  <c r="Q72" i="13"/>
  <c r="R72" i="13" s="1"/>
  <c r="Q73" i="13"/>
  <c r="Q74" i="13"/>
  <c r="R79" i="13" s="1"/>
  <c r="Q75" i="13"/>
  <c r="Q76" i="13"/>
  <c r="R76" i="13" s="1"/>
  <c r="Q77" i="13"/>
  <c r="R77" i="13" s="1"/>
  <c r="Q78" i="13"/>
  <c r="R78" i="13" s="1"/>
  <c r="Q79" i="13"/>
  <c r="Q80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R42" i="13" s="1"/>
  <c r="Q43" i="13"/>
  <c r="Q44" i="13"/>
  <c r="R44" i="13" s="1"/>
  <c r="Q45" i="13"/>
  <c r="Q46" i="13"/>
  <c r="R46" i="13" s="1"/>
  <c r="Q47" i="13"/>
  <c r="R47" i="13" s="1"/>
  <c r="Q48" i="13"/>
  <c r="R48" i="13" s="1"/>
  <c r="Q49" i="13"/>
  <c r="R54" i="13" s="1"/>
  <c r="Q50" i="13"/>
  <c r="R50" i="13" s="1"/>
  <c r="Q51" i="13"/>
  <c r="R56" i="13" s="1"/>
  <c r="Q52" i="13"/>
  <c r="R52" i="13" s="1"/>
  <c r="Q53" i="13"/>
  <c r="Q54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R19" i="13" s="1"/>
  <c r="Q20" i="13"/>
  <c r="R20" i="13" s="1"/>
  <c r="Q21" i="13"/>
  <c r="Q22" i="13"/>
  <c r="R22" i="13" s="1"/>
  <c r="Q23" i="13"/>
  <c r="R28" i="13" s="1"/>
  <c r="Q24" i="13"/>
  <c r="R29" i="13" s="1"/>
  <c r="Q25" i="13"/>
  <c r="R30" i="13" s="1"/>
  <c r="Q26" i="13"/>
  <c r="R26" i="13" s="1"/>
  <c r="Q27" i="13"/>
  <c r="R27" i="13" s="1"/>
  <c r="Q28" i="13"/>
  <c r="Q29" i="13"/>
  <c r="Q7" i="13"/>
  <c r="R183" i="13"/>
  <c r="R182" i="13"/>
  <c r="R179" i="13"/>
  <c r="R174" i="13"/>
  <c r="R178" i="13"/>
  <c r="R177" i="13"/>
  <c r="R176" i="13"/>
  <c r="R162" i="13"/>
  <c r="R160" i="13"/>
  <c r="R159" i="13"/>
  <c r="R157" i="13"/>
  <c r="R152" i="13"/>
  <c r="R149" i="13"/>
  <c r="R147" i="13"/>
  <c r="R148" i="13"/>
  <c r="R146" i="13"/>
  <c r="R140" i="13"/>
  <c r="R137" i="13"/>
  <c r="R127" i="13"/>
  <c r="R128" i="13"/>
  <c r="R126" i="13"/>
  <c r="R114" i="13"/>
  <c r="R118" i="13"/>
  <c r="R112" i="13"/>
  <c r="R116" i="13"/>
  <c r="R109" i="13"/>
  <c r="R97" i="13"/>
  <c r="R94" i="13"/>
  <c r="R85" i="13"/>
  <c r="R84" i="13"/>
  <c r="R88" i="13"/>
  <c r="R82" i="13"/>
  <c r="R80" i="13"/>
  <c r="R65" i="13"/>
  <c r="R64" i="13"/>
  <c r="R66" i="13"/>
  <c r="R60" i="13"/>
  <c r="R59" i="13"/>
  <c r="R57" i="13"/>
  <c r="R58" i="13"/>
  <c r="R40" i="13"/>
  <c r="R39" i="13"/>
  <c r="R37" i="13"/>
  <c r="R35" i="13"/>
  <c r="R34" i="13"/>
  <c r="R38" i="13"/>
  <c r="R36" i="13"/>
  <c r="R17" i="13"/>
  <c r="R15" i="13"/>
  <c r="R14" i="13"/>
  <c r="R18" i="13"/>
  <c r="R12" i="13"/>
  <c r="R16" i="13"/>
  <c r="R10" i="13"/>
  <c r="R9" i="13"/>
  <c r="R7" i="13"/>
  <c r="R6" i="13"/>
  <c r="Q6" i="13"/>
  <c r="R5" i="13"/>
  <c r="Q5" i="13"/>
  <c r="R4" i="13"/>
  <c r="Q4" i="13"/>
  <c r="R3" i="13"/>
  <c r="Q3" i="13"/>
  <c r="R8" i="13" s="1"/>
  <c r="R2" i="13"/>
  <c r="Q2" i="13"/>
  <c r="G69" i="13"/>
  <c r="G70" i="13"/>
  <c r="G71" i="13" s="1"/>
  <c r="G72" i="13" s="1"/>
  <c r="G73" i="13" s="1"/>
  <c r="G74" i="13" s="1"/>
  <c r="G75" i="13" s="1"/>
  <c r="G76" i="13" s="1"/>
  <c r="G77" i="13" s="1"/>
  <c r="G78" i="13" s="1"/>
  <c r="G79" i="13" s="1"/>
  <c r="G80" i="13" s="1"/>
  <c r="G81" i="13" s="1"/>
  <c r="G82" i="13" s="1"/>
  <c r="G83" i="13" s="1"/>
  <c r="G84" i="13" s="1"/>
  <c r="G85" i="13" s="1"/>
  <c r="G86" i="13" s="1"/>
  <c r="G87" i="13" s="1"/>
  <c r="G88" i="13" s="1"/>
  <c r="G89" i="13" s="1"/>
  <c r="G90" i="13" s="1"/>
  <c r="G91" i="13" s="1"/>
  <c r="G92" i="13" s="1"/>
  <c r="G93" i="13" s="1"/>
  <c r="G94" i="13" s="1"/>
  <c r="G95" i="13" s="1"/>
  <c r="G96" i="13" s="1"/>
  <c r="G97" i="13" s="1"/>
  <c r="G98" i="13" s="1"/>
  <c r="G99" i="13" s="1"/>
  <c r="G100" i="13" s="1"/>
  <c r="G101" i="13" s="1"/>
  <c r="G102" i="13" s="1"/>
  <c r="G103" i="13" s="1"/>
  <c r="G104" i="13" s="1"/>
  <c r="G105" i="13" s="1"/>
  <c r="G106" i="13" s="1"/>
  <c r="G107" i="13" s="1"/>
  <c r="G108" i="13" s="1"/>
  <c r="G109" i="13" s="1"/>
  <c r="G110" i="13" s="1"/>
  <c r="G111" i="13" s="1"/>
  <c r="G112" i="13" s="1"/>
  <c r="G113" i="13" s="1"/>
  <c r="G114" i="13" s="1"/>
  <c r="G115" i="13" s="1"/>
  <c r="G116" i="13" s="1"/>
  <c r="G117" i="13" s="1"/>
  <c r="G118" i="13" s="1"/>
  <c r="G119" i="13" s="1"/>
  <c r="G120" i="13" s="1"/>
  <c r="G121" i="13" s="1"/>
  <c r="G122" i="13" s="1"/>
  <c r="G123" i="13" s="1"/>
  <c r="G124" i="13" s="1"/>
  <c r="G125" i="13" s="1"/>
  <c r="G126" i="13" s="1"/>
  <c r="G127" i="13" s="1"/>
  <c r="G128" i="13" s="1"/>
  <c r="G129" i="13" s="1"/>
  <c r="G130" i="13" s="1"/>
  <c r="G131" i="13" s="1"/>
  <c r="G132" i="13" s="1"/>
  <c r="G133" i="13" s="1"/>
  <c r="G134" i="13" s="1"/>
  <c r="G135" i="13" s="1"/>
  <c r="G136" i="13" s="1"/>
  <c r="G137" i="13" s="1"/>
  <c r="G138" i="13" s="1"/>
  <c r="G139" i="13" s="1"/>
  <c r="G140" i="13" s="1"/>
  <c r="G141" i="13" s="1"/>
  <c r="G142" i="13" s="1"/>
  <c r="G143" i="13" s="1"/>
  <c r="G144" i="13" s="1"/>
  <c r="G145" i="13" s="1"/>
  <c r="G146" i="13" s="1"/>
  <c r="G147" i="13" s="1"/>
  <c r="G148" i="13" s="1"/>
  <c r="G149" i="13" s="1"/>
  <c r="G150" i="13" s="1"/>
  <c r="G151" i="13" s="1"/>
  <c r="G152" i="13" s="1"/>
  <c r="G153" i="13" s="1"/>
  <c r="G154" i="13" s="1"/>
  <c r="G155" i="13" s="1"/>
  <c r="G156" i="13" s="1"/>
  <c r="G157" i="13" s="1"/>
  <c r="G158" i="13" s="1"/>
  <c r="G159" i="13" s="1"/>
  <c r="G160" i="13" s="1"/>
  <c r="G161" i="13" s="1"/>
  <c r="G162" i="13" s="1"/>
  <c r="G163" i="13" s="1"/>
  <c r="G164" i="13" s="1"/>
  <c r="G165" i="13" s="1"/>
  <c r="G166" i="13" s="1"/>
  <c r="G167" i="13" s="1"/>
  <c r="G168" i="13" s="1"/>
  <c r="G169" i="13" s="1"/>
  <c r="G170" i="13" s="1"/>
  <c r="G171" i="13" s="1"/>
  <c r="G172" i="13" s="1"/>
  <c r="G173" i="13" s="1"/>
  <c r="G174" i="13" s="1"/>
  <c r="G175" i="13" s="1"/>
  <c r="G176" i="13" s="1"/>
  <c r="G177" i="13" s="1"/>
  <c r="G178" i="13" s="1"/>
  <c r="G179" i="13" s="1"/>
  <c r="G180" i="13" s="1"/>
  <c r="G181" i="13" s="1"/>
  <c r="G182" i="13" s="1"/>
  <c r="G183" i="13" s="1"/>
  <c r="G184" i="13" s="1"/>
  <c r="G185" i="13" s="1"/>
  <c r="G186" i="13" s="1"/>
  <c r="G187" i="13" s="1"/>
  <c r="G188" i="13" s="1"/>
  <c r="G189" i="13" s="1"/>
  <c r="G190" i="13" s="1"/>
  <c r="G48" i="13"/>
  <c r="G49" i="13"/>
  <c r="G50" i="13"/>
  <c r="G51" i="13" s="1"/>
  <c r="G52" i="13" s="1"/>
  <c r="G53" i="13" s="1"/>
  <c r="G54" i="13" s="1"/>
  <c r="G55" i="13" s="1"/>
  <c r="G56" i="13" s="1"/>
  <c r="G57" i="13" s="1"/>
  <c r="G58" i="13" s="1"/>
  <c r="G59" i="13" s="1"/>
  <c r="G60" i="13" s="1"/>
  <c r="G61" i="13" s="1"/>
  <c r="G62" i="13" s="1"/>
  <c r="G63" i="13" s="1"/>
  <c r="G64" i="13" s="1"/>
  <c r="G65" i="13" s="1"/>
  <c r="G66" i="13" s="1"/>
  <c r="G67" i="13" s="1"/>
  <c r="G68" i="13" s="1"/>
  <c r="G27" i="13"/>
  <c r="G28" i="13" s="1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G42" i="13" s="1"/>
  <c r="G43" i="13" s="1"/>
  <c r="G44" i="13" s="1"/>
  <c r="G45" i="13" s="1"/>
  <c r="G46" i="13" s="1"/>
  <c r="G47" i="13" s="1"/>
  <c r="G9" i="13"/>
  <c r="G10" i="13" s="1"/>
  <c r="G11" i="13" s="1"/>
  <c r="G12" i="13" s="1"/>
  <c r="G13" i="13" s="1"/>
  <c r="G14" i="13" s="1"/>
  <c r="G15" i="13" s="1"/>
  <c r="G16" i="13" s="1"/>
  <c r="G17" i="13" s="1"/>
  <c r="G18" i="13" s="1"/>
  <c r="G19" i="13" s="1"/>
  <c r="G20" i="13" s="1"/>
  <c r="G21" i="13" s="1"/>
  <c r="G22" i="13" s="1"/>
  <c r="G23" i="13" s="1"/>
  <c r="G24" i="13" s="1"/>
  <c r="G25" i="13" s="1"/>
  <c r="G26" i="13" s="1"/>
  <c r="G8" i="13"/>
  <c r="M216" i="13"/>
  <c r="M217" i="13"/>
  <c r="N217" i="13" s="1"/>
  <c r="M218" i="13"/>
  <c r="M219" i="13"/>
  <c r="N219" i="13" s="1"/>
  <c r="M220" i="13"/>
  <c r="N225" i="13" s="1"/>
  <c r="M185" i="13"/>
  <c r="N185" i="13" s="1"/>
  <c r="M186" i="13"/>
  <c r="N186" i="13" s="1"/>
  <c r="M187" i="13"/>
  <c r="N187" i="13" s="1"/>
  <c r="M188" i="13"/>
  <c r="M189" i="13"/>
  <c r="N189" i="13"/>
  <c r="M190" i="13"/>
  <c r="M191" i="13"/>
  <c r="M192" i="13"/>
  <c r="N197" i="13" s="1"/>
  <c r="M193" i="13"/>
  <c r="N198" i="13" s="1"/>
  <c r="M194" i="13"/>
  <c r="N199" i="13" s="1"/>
  <c r="M195" i="13"/>
  <c r="M196" i="13"/>
  <c r="M197" i="13"/>
  <c r="M198" i="13"/>
  <c r="M199" i="13"/>
  <c r="M200" i="13"/>
  <c r="M201" i="13"/>
  <c r="N201" i="13" s="1"/>
  <c r="M202" i="13"/>
  <c r="N207" i="13" s="1"/>
  <c r="M203" i="13"/>
  <c r="N208" i="13" s="1"/>
  <c r="M204" i="13"/>
  <c r="N204" i="13"/>
  <c r="M205" i="13"/>
  <c r="M206" i="13"/>
  <c r="M207" i="13"/>
  <c r="M208" i="13"/>
  <c r="M209" i="13"/>
  <c r="M210" i="13"/>
  <c r="M211" i="13"/>
  <c r="M212" i="13"/>
  <c r="N212" i="13"/>
  <c r="M213" i="13"/>
  <c r="N213" i="13" s="1"/>
  <c r="M214" i="13"/>
  <c r="N214" i="13"/>
  <c r="M215" i="13"/>
  <c r="N215" i="13" s="1"/>
  <c r="M184" i="13"/>
  <c r="O182" i="13"/>
  <c r="O183" i="13"/>
  <c r="O184" i="13"/>
  <c r="O185" i="13"/>
  <c r="O186" i="13"/>
  <c r="O187" i="13"/>
  <c r="O188" i="13"/>
  <c r="O189" i="13"/>
  <c r="O190" i="13"/>
  <c r="O191" i="13"/>
  <c r="O192" i="13"/>
  <c r="O193" i="13"/>
  <c r="O194" i="13"/>
  <c r="O195" i="13"/>
  <c r="O196" i="13"/>
  <c r="O197" i="13"/>
  <c r="O198" i="13"/>
  <c r="O199" i="13"/>
  <c r="O162" i="13"/>
  <c r="O163" i="13"/>
  <c r="O164" i="13"/>
  <c r="P169" i="13" s="1"/>
  <c r="O165" i="13"/>
  <c r="O166" i="13"/>
  <c r="O167" i="13"/>
  <c r="O168" i="13"/>
  <c r="P168" i="13" s="1"/>
  <c r="O169" i="13"/>
  <c r="O170" i="13"/>
  <c r="O171" i="13"/>
  <c r="P171" i="13" s="1"/>
  <c r="O172" i="13"/>
  <c r="O173" i="13"/>
  <c r="O174" i="13"/>
  <c r="O175" i="13"/>
  <c r="O176" i="13"/>
  <c r="O177" i="13"/>
  <c r="P177" i="13" s="1"/>
  <c r="O178" i="13"/>
  <c r="P178" i="13" s="1"/>
  <c r="O179" i="13"/>
  <c r="P179" i="13" s="1"/>
  <c r="O180" i="13"/>
  <c r="P180" i="13" s="1"/>
  <c r="O181" i="13"/>
  <c r="P181" i="13" s="1"/>
  <c r="O145" i="13"/>
  <c r="O146" i="13"/>
  <c r="P151" i="13" s="1"/>
  <c r="O147" i="13"/>
  <c r="O148" i="13"/>
  <c r="O149" i="13"/>
  <c r="O150" i="13"/>
  <c r="O151" i="13"/>
  <c r="O152" i="13"/>
  <c r="O153" i="13"/>
  <c r="O154" i="13"/>
  <c r="O155" i="13"/>
  <c r="O156" i="13"/>
  <c r="O157" i="13"/>
  <c r="O158" i="13"/>
  <c r="P158" i="13" s="1"/>
  <c r="O159" i="13"/>
  <c r="P159" i="13" s="1"/>
  <c r="O160" i="13"/>
  <c r="P160" i="13" s="1"/>
  <c r="O161" i="13"/>
  <c r="P161" i="13" s="1"/>
  <c r="O131" i="13"/>
  <c r="O132" i="13"/>
  <c r="O133" i="13"/>
  <c r="O134" i="13"/>
  <c r="O135" i="13"/>
  <c r="O136" i="13"/>
  <c r="O137" i="13"/>
  <c r="O138" i="13"/>
  <c r="O139" i="13"/>
  <c r="O140" i="13"/>
  <c r="O141" i="13"/>
  <c r="O142" i="13"/>
  <c r="O143" i="13"/>
  <c r="P143" i="13" s="1"/>
  <c r="O144" i="13"/>
  <c r="P144" i="13" s="1"/>
  <c r="O112" i="13"/>
  <c r="O113" i="13"/>
  <c r="O114" i="13"/>
  <c r="O115" i="13"/>
  <c r="O116" i="13"/>
  <c r="O117" i="13"/>
  <c r="O118" i="13"/>
  <c r="P118" i="13" s="1"/>
  <c r="O119" i="13"/>
  <c r="P119" i="13" s="1"/>
  <c r="O120" i="13"/>
  <c r="O121" i="13"/>
  <c r="P121" i="13" s="1"/>
  <c r="O122" i="13"/>
  <c r="O123" i="13"/>
  <c r="O124" i="13"/>
  <c r="O125" i="13"/>
  <c r="O126" i="13"/>
  <c r="O127" i="13"/>
  <c r="P127" i="13" s="1"/>
  <c r="O128" i="13"/>
  <c r="P128" i="13" s="1"/>
  <c r="O129" i="13"/>
  <c r="P129" i="13" s="1"/>
  <c r="O130" i="13"/>
  <c r="P130" i="13" s="1"/>
  <c r="O94" i="13"/>
  <c r="P94" i="13" s="1"/>
  <c r="O95" i="13"/>
  <c r="O96" i="13"/>
  <c r="O97" i="13"/>
  <c r="P97" i="13" s="1"/>
  <c r="O98" i="13"/>
  <c r="O99" i="13"/>
  <c r="O100" i="13"/>
  <c r="O101" i="13"/>
  <c r="O102" i="13"/>
  <c r="O103" i="13"/>
  <c r="O104" i="13"/>
  <c r="O105" i="13"/>
  <c r="O106" i="13"/>
  <c r="O107" i="13"/>
  <c r="O108" i="13"/>
  <c r="P108" i="13" s="1"/>
  <c r="O109" i="13"/>
  <c r="P109" i="13" s="1"/>
  <c r="O110" i="13"/>
  <c r="P110" i="13" s="1"/>
  <c r="O111" i="13"/>
  <c r="P111" i="13" s="1"/>
  <c r="O67" i="13"/>
  <c r="O68" i="13"/>
  <c r="O69" i="13"/>
  <c r="P74" i="13" s="1"/>
  <c r="O70" i="13"/>
  <c r="O71" i="13"/>
  <c r="O72" i="13"/>
  <c r="P77" i="13" s="1"/>
  <c r="O73" i="13"/>
  <c r="P73" i="13" s="1"/>
  <c r="O74" i="13"/>
  <c r="O75" i="13"/>
  <c r="O76" i="13"/>
  <c r="O77" i="13"/>
  <c r="O78" i="13"/>
  <c r="P78" i="13" s="1"/>
  <c r="O79" i="13"/>
  <c r="P79" i="13" s="1"/>
  <c r="O80" i="13"/>
  <c r="P80" i="13" s="1"/>
  <c r="O81" i="13"/>
  <c r="P81" i="13" s="1"/>
  <c r="O82" i="13"/>
  <c r="P82" i="13" s="1"/>
  <c r="O83" i="13"/>
  <c r="P88" i="13" s="1"/>
  <c r="O84" i="13"/>
  <c r="P89" i="13" s="1"/>
  <c r="O85" i="13"/>
  <c r="P85" i="13" s="1"/>
  <c r="O86" i="13"/>
  <c r="P91" i="13" s="1"/>
  <c r="O87" i="13"/>
  <c r="O88" i="13"/>
  <c r="O89" i="13"/>
  <c r="O90" i="13"/>
  <c r="O91" i="13"/>
  <c r="O92" i="13"/>
  <c r="P92" i="13" s="1"/>
  <c r="O93" i="13"/>
  <c r="P93" i="13" s="1"/>
  <c r="O38" i="13"/>
  <c r="P43" i="13" s="1"/>
  <c r="O39" i="13"/>
  <c r="P44" i="13" s="1"/>
  <c r="O40" i="13"/>
  <c r="P45" i="13" s="1"/>
  <c r="O41" i="13"/>
  <c r="O42" i="13"/>
  <c r="O43" i="13"/>
  <c r="O44" i="13"/>
  <c r="O45" i="13"/>
  <c r="O46" i="13"/>
  <c r="O47" i="13"/>
  <c r="P47" i="13" s="1"/>
  <c r="O48" i="13"/>
  <c r="P48" i="13" s="1"/>
  <c r="O49" i="13"/>
  <c r="P49" i="13" s="1"/>
  <c r="O50" i="13"/>
  <c r="P50" i="13" s="1"/>
  <c r="O51" i="13"/>
  <c r="P51" i="13" s="1"/>
  <c r="O52" i="13"/>
  <c r="O53" i="13"/>
  <c r="P53" i="13" s="1"/>
  <c r="O54" i="13"/>
  <c r="P54" i="13" s="1"/>
  <c r="O55" i="13"/>
  <c r="P55" i="13" s="1"/>
  <c r="O56" i="13"/>
  <c r="O57" i="13"/>
  <c r="P57" i="13" s="1"/>
  <c r="O58" i="13"/>
  <c r="O59" i="13"/>
  <c r="P64" i="13" s="1"/>
  <c r="O60" i="13"/>
  <c r="P65" i="13" s="1"/>
  <c r="O61" i="13"/>
  <c r="O62" i="13"/>
  <c r="O63" i="13"/>
  <c r="O64" i="13"/>
  <c r="O65" i="13"/>
  <c r="O66" i="13"/>
  <c r="P71" i="13" s="1"/>
  <c r="O21" i="13"/>
  <c r="O22" i="13"/>
  <c r="O23" i="13"/>
  <c r="O24" i="13"/>
  <c r="P24" i="13" s="1"/>
  <c r="O25" i="13"/>
  <c r="O26" i="13"/>
  <c r="O27" i="13"/>
  <c r="O28" i="13"/>
  <c r="O29" i="13"/>
  <c r="O30" i="13"/>
  <c r="O31" i="13"/>
  <c r="O32" i="13"/>
  <c r="O33" i="13"/>
  <c r="O34" i="13"/>
  <c r="O35" i="13"/>
  <c r="P35" i="13" s="1"/>
  <c r="O36" i="13"/>
  <c r="O37" i="13"/>
  <c r="P37" i="13" s="1"/>
  <c r="O10" i="13"/>
  <c r="O11" i="13"/>
  <c r="O12" i="13"/>
  <c r="O13" i="13"/>
  <c r="O14" i="13"/>
  <c r="O15" i="13"/>
  <c r="O16" i="13"/>
  <c r="O17" i="13"/>
  <c r="O18" i="13"/>
  <c r="O19" i="13"/>
  <c r="O20" i="13"/>
  <c r="P22" i="13"/>
  <c r="P23" i="13"/>
  <c r="P25" i="13"/>
  <c r="P31" i="13"/>
  <c r="P27" i="13"/>
  <c r="P28" i="13"/>
  <c r="P29" i="13"/>
  <c r="O3" i="13"/>
  <c r="O4" i="13"/>
  <c r="O5" i="13"/>
  <c r="O6" i="13"/>
  <c r="P11" i="13" s="1"/>
  <c r="O7" i="13"/>
  <c r="P7" i="13" s="1"/>
  <c r="O8" i="13"/>
  <c r="P13" i="13" s="1"/>
  <c r="O9" i="13"/>
  <c r="O2" i="13"/>
  <c r="P175" i="13"/>
  <c r="P174" i="13"/>
  <c r="P173" i="13"/>
  <c r="P172" i="13"/>
  <c r="P170" i="13"/>
  <c r="P167" i="13"/>
  <c r="P157" i="13"/>
  <c r="P155" i="13"/>
  <c r="P154" i="13"/>
  <c r="P153" i="13"/>
  <c r="P152" i="13"/>
  <c r="P150" i="13"/>
  <c r="P145" i="13"/>
  <c r="P142" i="13"/>
  <c r="P140" i="13"/>
  <c r="P139" i="13"/>
  <c r="P138" i="13"/>
  <c r="P137" i="13"/>
  <c r="P141" i="13"/>
  <c r="P131" i="13"/>
  <c r="P125" i="13"/>
  <c r="P124" i="13"/>
  <c r="P123" i="13"/>
  <c r="P122" i="13"/>
  <c r="P120" i="13"/>
  <c r="P117" i="13"/>
  <c r="P107" i="13"/>
  <c r="P105" i="13"/>
  <c r="P104" i="13"/>
  <c r="P103" i="13"/>
  <c r="P102" i="13"/>
  <c r="P100" i="13"/>
  <c r="P99" i="13"/>
  <c r="P101" i="13"/>
  <c r="P87" i="13"/>
  <c r="P84" i="13"/>
  <c r="P83" i="13"/>
  <c r="P75" i="13"/>
  <c r="P70" i="13"/>
  <c r="P68" i="13"/>
  <c r="P67" i="13"/>
  <c r="P63" i="13"/>
  <c r="P59" i="13"/>
  <c r="P58" i="13"/>
  <c r="P61" i="13"/>
  <c r="P52" i="13"/>
  <c r="P33" i="13"/>
  <c r="P20" i="13"/>
  <c r="P19" i="13"/>
  <c r="P18" i="13"/>
  <c r="P17" i="13"/>
  <c r="P21" i="13"/>
  <c r="P15" i="13"/>
  <c r="P12" i="13"/>
  <c r="P10" i="13"/>
  <c r="P6" i="13"/>
  <c r="P5" i="13"/>
  <c r="P4" i="13"/>
  <c r="P3" i="13"/>
  <c r="P2" i="13"/>
  <c r="M165" i="13"/>
  <c r="M166" i="13"/>
  <c r="M167" i="13"/>
  <c r="M168" i="13"/>
  <c r="M169" i="13"/>
  <c r="M170" i="13"/>
  <c r="M171" i="13"/>
  <c r="M172" i="13"/>
  <c r="M173" i="13"/>
  <c r="M174" i="13"/>
  <c r="M175" i="13"/>
  <c r="M176" i="13"/>
  <c r="M177" i="13"/>
  <c r="N177" i="13" s="1"/>
  <c r="M178" i="13"/>
  <c r="M179" i="13"/>
  <c r="M180" i="13"/>
  <c r="N180" i="13" s="1"/>
  <c r="M181" i="13"/>
  <c r="M182" i="13"/>
  <c r="M183" i="13"/>
  <c r="N183" i="13" s="1"/>
  <c r="M147" i="13"/>
  <c r="M148" i="13"/>
  <c r="M149" i="13"/>
  <c r="M150" i="13"/>
  <c r="N155" i="13" s="1"/>
  <c r="M151" i="13"/>
  <c r="M152" i="13"/>
  <c r="N152" i="13" s="1"/>
  <c r="M153" i="13"/>
  <c r="M154" i="13"/>
  <c r="M155" i="13"/>
  <c r="M156" i="13"/>
  <c r="M157" i="13"/>
  <c r="M158" i="13"/>
  <c r="M159" i="13"/>
  <c r="N159" i="13" s="1"/>
  <c r="M160" i="13"/>
  <c r="M161" i="13"/>
  <c r="M162" i="13"/>
  <c r="N162" i="13" s="1"/>
  <c r="M163" i="13"/>
  <c r="M164" i="13"/>
  <c r="M125" i="13"/>
  <c r="M126" i="13"/>
  <c r="M127" i="13"/>
  <c r="M128" i="13"/>
  <c r="M129" i="13"/>
  <c r="N134" i="13" s="1"/>
  <c r="M130" i="13"/>
  <c r="M131" i="13"/>
  <c r="M132" i="13"/>
  <c r="N132" i="13" s="1"/>
  <c r="M133" i="13"/>
  <c r="M134" i="13"/>
  <c r="M135" i="13"/>
  <c r="N135" i="13" s="1"/>
  <c r="M136" i="13"/>
  <c r="M137" i="13"/>
  <c r="M138" i="13"/>
  <c r="M139" i="13"/>
  <c r="N139" i="13" s="1"/>
  <c r="M140" i="13"/>
  <c r="M141" i="13"/>
  <c r="M142" i="13"/>
  <c r="M143" i="13"/>
  <c r="M144" i="13"/>
  <c r="M145" i="13"/>
  <c r="M146" i="13"/>
  <c r="M106" i="13"/>
  <c r="M107" i="13"/>
  <c r="M108" i="13"/>
  <c r="M109" i="13"/>
  <c r="M110" i="13"/>
  <c r="M111" i="13"/>
  <c r="N111" i="13" s="1"/>
  <c r="M112" i="13"/>
  <c r="M113" i="13"/>
  <c r="M114" i="13"/>
  <c r="M115" i="13"/>
  <c r="M116" i="13"/>
  <c r="M117" i="13"/>
  <c r="M118" i="13"/>
  <c r="N118" i="13" s="1"/>
  <c r="M119" i="13"/>
  <c r="M120" i="13"/>
  <c r="M121" i="13"/>
  <c r="N121" i="13" s="1"/>
  <c r="M122" i="13"/>
  <c r="M123" i="13"/>
  <c r="M124" i="13"/>
  <c r="M89" i="13"/>
  <c r="N89" i="13" s="1"/>
  <c r="M90" i="13"/>
  <c r="M91" i="13"/>
  <c r="N96" i="13" s="1"/>
  <c r="M92" i="13"/>
  <c r="M93" i="13"/>
  <c r="M94" i="13"/>
  <c r="M95" i="13"/>
  <c r="N95" i="13" s="1"/>
  <c r="M96" i="13"/>
  <c r="M97" i="13"/>
  <c r="M98" i="13"/>
  <c r="M99" i="13"/>
  <c r="M100" i="13"/>
  <c r="M101" i="13"/>
  <c r="M102" i="13"/>
  <c r="N102" i="13" s="1"/>
  <c r="M103" i="13"/>
  <c r="M104" i="13"/>
  <c r="M105" i="13"/>
  <c r="N105" i="13" s="1"/>
  <c r="M74" i="13"/>
  <c r="M75" i="13"/>
  <c r="M76" i="13"/>
  <c r="M77" i="13"/>
  <c r="M78" i="13"/>
  <c r="M79" i="13"/>
  <c r="N84" i="13" s="1"/>
  <c r="M80" i="13"/>
  <c r="M81" i="13"/>
  <c r="M82" i="13"/>
  <c r="M83" i="13"/>
  <c r="N83" i="13" s="1"/>
  <c r="M84" i="13"/>
  <c r="M85" i="13"/>
  <c r="M86" i="13"/>
  <c r="N86" i="13" s="1"/>
  <c r="M87" i="13"/>
  <c r="N87" i="13" s="1"/>
  <c r="M88" i="13"/>
  <c r="M58" i="13"/>
  <c r="M59" i="13"/>
  <c r="M60" i="13"/>
  <c r="M61" i="13"/>
  <c r="M62" i="13"/>
  <c r="M63" i="13"/>
  <c r="M64" i="13"/>
  <c r="M65" i="13"/>
  <c r="N65" i="13" s="1"/>
  <c r="M66" i="13"/>
  <c r="M67" i="13"/>
  <c r="M68" i="13"/>
  <c r="M69" i="13"/>
  <c r="M70" i="13"/>
  <c r="M71" i="13"/>
  <c r="M72" i="13"/>
  <c r="N72" i="13" s="1"/>
  <c r="M73" i="13"/>
  <c r="M40" i="13"/>
  <c r="M41" i="13"/>
  <c r="M42" i="13"/>
  <c r="N42" i="13" s="1"/>
  <c r="M43" i="13"/>
  <c r="M44" i="13"/>
  <c r="M45" i="13"/>
  <c r="N45" i="13" s="1"/>
  <c r="M46" i="13"/>
  <c r="M47" i="13"/>
  <c r="M48" i="13"/>
  <c r="M49" i="13"/>
  <c r="M50" i="13"/>
  <c r="M51" i="13"/>
  <c r="N51" i="13" s="1"/>
  <c r="M52" i="13"/>
  <c r="N52" i="13" s="1"/>
  <c r="M53" i="13"/>
  <c r="M54" i="13"/>
  <c r="M55" i="13"/>
  <c r="M56" i="13"/>
  <c r="M57" i="13"/>
  <c r="M28" i="13"/>
  <c r="M29" i="13"/>
  <c r="M30" i="13"/>
  <c r="M31" i="13"/>
  <c r="M32" i="13"/>
  <c r="M33" i="13"/>
  <c r="M34" i="13"/>
  <c r="M35" i="13"/>
  <c r="N40" i="13" s="1"/>
  <c r="M36" i="13"/>
  <c r="M37" i="13"/>
  <c r="M38" i="13"/>
  <c r="N43" i="13" s="1"/>
  <c r="M39" i="13"/>
  <c r="M3" i="13"/>
  <c r="M4" i="13"/>
  <c r="M5" i="13"/>
  <c r="M6" i="13"/>
  <c r="M7" i="13"/>
  <c r="N7" i="13" s="1"/>
  <c r="M8" i="13"/>
  <c r="M9" i="13"/>
  <c r="M10" i="13"/>
  <c r="M11" i="13"/>
  <c r="N11" i="13" s="1"/>
  <c r="M12" i="13"/>
  <c r="M13" i="13"/>
  <c r="M14" i="13"/>
  <c r="M15" i="13"/>
  <c r="M16" i="13"/>
  <c r="M17" i="13"/>
  <c r="M18" i="13"/>
  <c r="N18" i="13" s="1"/>
  <c r="M19" i="13"/>
  <c r="M20" i="13"/>
  <c r="M21" i="13"/>
  <c r="M22" i="13"/>
  <c r="M23" i="13"/>
  <c r="M24" i="13"/>
  <c r="M25" i="13"/>
  <c r="M26" i="13"/>
  <c r="N31" i="13" s="1"/>
  <c r="M27" i="13"/>
  <c r="M2" i="13"/>
  <c r="N154" i="13"/>
  <c r="N119" i="13"/>
  <c r="N6" i="13"/>
  <c r="N5" i="13"/>
  <c r="N4" i="13"/>
  <c r="N3" i="13"/>
  <c r="N2" i="13"/>
  <c r="E184" i="13"/>
  <c r="E158" i="13"/>
  <c r="E101" i="13"/>
  <c r="D174" i="13"/>
  <c r="D175" i="13"/>
  <c r="D176" i="13"/>
  <c r="D177" i="13"/>
  <c r="D178" i="13"/>
  <c r="D179" i="13"/>
  <c r="D180" i="13"/>
  <c r="D181" i="13"/>
  <c r="D182" i="13"/>
  <c r="D183" i="13"/>
  <c r="D184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E162" i="13" s="1"/>
  <c r="D163" i="13"/>
  <c r="D164" i="13"/>
  <c r="D165" i="13"/>
  <c r="D166" i="13"/>
  <c r="D167" i="13"/>
  <c r="D168" i="13"/>
  <c r="E168" i="13" s="1"/>
  <c r="D169" i="13"/>
  <c r="E169" i="13" s="1"/>
  <c r="D170" i="13"/>
  <c r="D171" i="13"/>
  <c r="D172" i="13"/>
  <c r="D17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E138" i="13" s="1"/>
  <c r="D139" i="13"/>
  <c r="E139" i="13" s="1"/>
  <c r="D140" i="13"/>
  <c r="D141" i="13"/>
  <c r="D142" i="13"/>
  <c r="D143" i="13"/>
  <c r="D144" i="13"/>
  <c r="D145" i="13"/>
  <c r="E145" i="13" s="1"/>
  <c r="D146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E103" i="13" s="1"/>
  <c r="D104" i="13"/>
  <c r="E104" i="13" s="1"/>
  <c r="D105" i="13"/>
  <c r="D106" i="13"/>
  <c r="D107" i="13"/>
  <c r="D108" i="13"/>
  <c r="D109" i="13"/>
  <c r="D110" i="13"/>
  <c r="E110" i="13" s="1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62" i="13"/>
  <c r="D63" i="13"/>
  <c r="D64" i="13"/>
  <c r="D65" i="13"/>
  <c r="D66" i="13"/>
  <c r="D67" i="13"/>
  <c r="D68" i="13"/>
  <c r="E68" i="13" s="1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E81" i="13" s="1"/>
  <c r="D82" i="13"/>
  <c r="E82" i="13" s="1"/>
  <c r="D83" i="13"/>
  <c r="D84" i="13"/>
  <c r="D85" i="13"/>
  <c r="D86" i="13"/>
  <c r="D87" i="13"/>
  <c r="D88" i="13"/>
  <c r="D89" i="13"/>
  <c r="D90" i="13"/>
  <c r="D91" i="13"/>
  <c r="D36" i="13"/>
  <c r="D37" i="13"/>
  <c r="D38" i="13"/>
  <c r="D39" i="13"/>
  <c r="D40" i="13"/>
  <c r="D41" i="13"/>
  <c r="D42" i="13"/>
  <c r="D43" i="13"/>
  <c r="D44" i="13"/>
  <c r="D45" i="13"/>
  <c r="E45" i="13" s="1"/>
  <c r="D46" i="13"/>
  <c r="E46" i="13" s="1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E28" i="13" s="1"/>
  <c r="D29" i="13"/>
  <c r="D30" i="13"/>
  <c r="D31" i="13"/>
  <c r="D32" i="13"/>
  <c r="D33" i="13"/>
  <c r="D34" i="13"/>
  <c r="D35" i="13"/>
  <c r="D4" i="13"/>
  <c r="E283" i="4"/>
  <c r="F283" i="4" s="1"/>
  <c r="G283" i="4" s="1"/>
  <c r="D283" i="5"/>
  <c r="E283" i="5" s="1"/>
  <c r="F283" i="5" s="1"/>
  <c r="G283" i="5" s="1"/>
  <c r="D282" i="5"/>
  <c r="E282" i="5" s="1"/>
  <c r="F282" i="5" s="1"/>
  <c r="G282" i="5" s="1"/>
  <c r="D282" i="4"/>
  <c r="E282" i="4" s="1"/>
  <c r="F282" i="4" s="1"/>
  <c r="G282" i="4" s="1"/>
  <c r="D281" i="5"/>
  <c r="E281" i="5"/>
  <c r="F281" i="5"/>
  <c r="G281" i="5"/>
  <c r="D281" i="4"/>
  <c r="E281" i="4" s="1"/>
  <c r="F281" i="4" s="1"/>
  <c r="G281" i="4" s="1"/>
  <c r="D280" i="5"/>
  <c r="E280" i="5"/>
  <c r="F280" i="5"/>
  <c r="G280" i="5" s="1"/>
  <c r="D280" i="4"/>
  <c r="E280" i="4" s="1"/>
  <c r="F280" i="4" s="1"/>
  <c r="G280" i="4" s="1"/>
  <c r="D279" i="5"/>
  <c r="E279" i="5" s="1"/>
  <c r="F279" i="5" s="1"/>
  <c r="D279" i="4"/>
  <c r="E279" i="4" s="1"/>
  <c r="F279" i="4" s="1"/>
  <c r="G279" i="4" s="1"/>
  <c r="D278" i="5"/>
  <c r="E278" i="5" s="1"/>
  <c r="D278" i="4"/>
  <c r="E278" i="4" s="1"/>
  <c r="F278" i="4" s="1"/>
  <c r="G278" i="4" s="1"/>
  <c r="D277" i="5"/>
  <c r="E277" i="5" s="1"/>
  <c r="F277" i="4"/>
  <c r="G277" i="4"/>
  <c r="D277" i="4"/>
  <c r="E277" i="4" s="1"/>
  <c r="D275" i="5"/>
  <c r="E275" i="5" s="1"/>
  <c r="D276" i="5"/>
  <c r="E276" i="5" s="1"/>
  <c r="D276" i="4"/>
  <c r="D275" i="4"/>
  <c r="E276" i="4"/>
  <c r="F276" i="4" s="1"/>
  <c r="E275" i="4"/>
  <c r="F275" i="4" s="1"/>
  <c r="G275" i="4" s="1"/>
  <c r="L22" i="10"/>
  <c r="K22" i="10"/>
  <c r="J22" i="10"/>
  <c r="I22" i="10"/>
  <c r="H22" i="10"/>
  <c r="G22" i="10"/>
  <c r="F22" i="10"/>
  <c r="E22" i="10"/>
  <c r="D22" i="10"/>
  <c r="C22" i="10"/>
  <c r="K21" i="10"/>
  <c r="H14" i="10"/>
  <c r="F14" i="10"/>
  <c r="D14" i="10"/>
  <c r="L22" i="9"/>
  <c r="K22" i="9"/>
  <c r="J22" i="9"/>
  <c r="I22" i="9"/>
  <c r="H22" i="9"/>
  <c r="G22" i="9"/>
  <c r="F22" i="9"/>
  <c r="E22" i="9"/>
  <c r="D22" i="9"/>
  <c r="W14" i="7"/>
  <c r="V14" i="7"/>
  <c r="K14" i="7"/>
  <c r="D14" i="7"/>
  <c r="E5" i="13"/>
  <c r="D3" i="13"/>
  <c r="D2" i="13"/>
  <c r="E2" i="13" s="1"/>
  <c r="E274" i="5"/>
  <c r="D274" i="5"/>
  <c r="D273" i="5"/>
  <c r="E273" i="5" s="1"/>
  <c r="D272" i="5"/>
  <c r="E272" i="5" s="1"/>
  <c r="F272" i="5" s="1"/>
  <c r="D271" i="5"/>
  <c r="E271" i="5" s="1"/>
  <c r="F271" i="5" s="1"/>
  <c r="D270" i="5"/>
  <c r="E270" i="5" s="1"/>
  <c r="F270" i="5" s="1"/>
  <c r="D269" i="5"/>
  <c r="E269" i="5" s="1"/>
  <c r="D268" i="5"/>
  <c r="E268" i="5" s="1"/>
  <c r="E267" i="5"/>
  <c r="D267" i="5"/>
  <c r="D266" i="5"/>
  <c r="E266" i="5" s="1"/>
  <c r="D265" i="5"/>
  <c r="E265" i="5" s="1"/>
  <c r="F264" i="5"/>
  <c r="E264" i="5"/>
  <c r="D264" i="5"/>
  <c r="D263" i="5"/>
  <c r="E263" i="5" s="1"/>
  <c r="D262" i="5"/>
  <c r="E262" i="5" s="1"/>
  <c r="F262" i="5" s="1"/>
  <c r="D261" i="5"/>
  <c r="E261" i="5" s="1"/>
  <c r="D260" i="5"/>
  <c r="E260" i="5" s="1"/>
  <c r="E259" i="5"/>
  <c r="F259" i="5" s="1"/>
  <c r="D259" i="5"/>
  <c r="D258" i="5"/>
  <c r="E258" i="5" s="1"/>
  <c r="F258" i="5" s="1"/>
  <c r="E257" i="5"/>
  <c r="D257" i="5"/>
  <c r="D256" i="5"/>
  <c r="E256" i="5" s="1"/>
  <c r="F256" i="5" s="1"/>
  <c r="D255" i="5"/>
  <c r="E255" i="5" s="1"/>
  <c r="F255" i="5" s="1"/>
  <c r="F254" i="5"/>
  <c r="E254" i="5"/>
  <c r="D254" i="5"/>
  <c r="D253" i="5"/>
  <c r="E253" i="5" s="1"/>
  <c r="D252" i="5"/>
  <c r="E252" i="5" s="1"/>
  <c r="F252" i="5" s="1"/>
  <c r="D251" i="5"/>
  <c r="E251" i="5" s="1"/>
  <c r="D250" i="5"/>
  <c r="E250" i="5" s="1"/>
  <c r="E249" i="5"/>
  <c r="F249" i="5" s="1"/>
  <c r="D249" i="5"/>
  <c r="D248" i="5"/>
  <c r="E248" i="5" s="1"/>
  <c r="F248" i="5" s="1"/>
  <c r="E247" i="5"/>
  <c r="D247" i="5"/>
  <c r="D246" i="5"/>
  <c r="E246" i="5" s="1"/>
  <c r="D245" i="5"/>
  <c r="E245" i="5" s="1"/>
  <c r="F245" i="5" s="1"/>
  <c r="F244" i="5"/>
  <c r="E244" i="5"/>
  <c r="D244" i="5"/>
  <c r="D243" i="5"/>
  <c r="E243" i="5" s="1"/>
  <c r="D242" i="5"/>
  <c r="E242" i="5" s="1"/>
  <c r="F242" i="5" s="1"/>
  <c r="D241" i="5"/>
  <c r="E241" i="5" s="1"/>
  <c r="F241" i="5" s="1"/>
  <c r="D240" i="5"/>
  <c r="E240" i="5" s="1"/>
  <c r="E239" i="5"/>
  <c r="F239" i="5" s="1"/>
  <c r="D239" i="5"/>
  <c r="D238" i="5"/>
  <c r="E238" i="5" s="1"/>
  <c r="F238" i="5" s="1"/>
  <c r="E237" i="5"/>
  <c r="D237" i="5"/>
  <c r="D236" i="5"/>
  <c r="E236" i="5" s="1"/>
  <c r="D235" i="5"/>
  <c r="E235" i="5" s="1"/>
  <c r="F234" i="5"/>
  <c r="E234" i="5"/>
  <c r="D234" i="5"/>
  <c r="D233" i="5"/>
  <c r="E233" i="5" s="1"/>
  <c r="D232" i="5"/>
  <c r="E232" i="5" s="1"/>
  <c r="F232" i="5" s="1"/>
  <c r="D231" i="5"/>
  <c r="E231" i="5" s="1"/>
  <c r="F231" i="5" s="1"/>
  <c r="D230" i="5"/>
  <c r="E230" i="5" s="1"/>
  <c r="F230" i="5" s="1"/>
  <c r="E229" i="5"/>
  <c r="F229" i="5" s="1"/>
  <c r="D229" i="5"/>
  <c r="D228" i="5"/>
  <c r="E228" i="5" s="1"/>
  <c r="F228" i="5" s="1"/>
  <c r="E227" i="5"/>
  <c r="D227" i="5"/>
  <c r="D226" i="5"/>
  <c r="E226" i="5" s="1"/>
  <c r="D225" i="5"/>
  <c r="E225" i="5" s="1"/>
  <c r="F224" i="5"/>
  <c r="E224" i="5"/>
  <c r="D224" i="5"/>
  <c r="D223" i="5"/>
  <c r="E223" i="5" s="1"/>
  <c r="D222" i="5"/>
  <c r="E222" i="5" s="1"/>
  <c r="F222" i="5" s="1"/>
  <c r="D221" i="5"/>
  <c r="E221" i="5" s="1"/>
  <c r="D220" i="5"/>
  <c r="E220" i="5" s="1"/>
  <c r="E219" i="5"/>
  <c r="F219" i="5" s="1"/>
  <c r="D219" i="5"/>
  <c r="D218" i="5"/>
  <c r="E218" i="5" s="1"/>
  <c r="F218" i="5" s="1"/>
  <c r="E217" i="5"/>
  <c r="D217" i="5"/>
  <c r="D216" i="5"/>
  <c r="E216" i="5" s="1"/>
  <c r="F216" i="5" s="1"/>
  <c r="D215" i="5"/>
  <c r="E215" i="5" s="1"/>
  <c r="F215" i="5" s="1"/>
  <c r="F214" i="5"/>
  <c r="E214" i="5"/>
  <c r="D214" i="5"/>
  <c r="D213" i="5"/>
  <c r="E213" i="5" s="1"/>
  <c r="D212" i="5"/>
  <c r="E212" i="5" s="1"/>
  <c r="F212" i="5" s="1"/>
  <c r="D211" i="5"/>
  <c r="E211" i="5" s="1"/>
  <c r="D210" i="5"/>
  <c r="E210" i="5" s="1"/>
  <c r="E209" i="5"/>
  <c r="F209" i="5" s="1"/>
  <c r="D209" i="5"/>
  <c r="D208" i="5"/>
  <c r="E208" i="5" s="1"/>
  <c r="F208" i="5" s="1"/>
  <c r="E207" i="5"/>
  <c r="D207" i="5"/>
  <c r="D206" i="5"/>
  <c r="E206" i="5" s="1"/>
  <c r="D205" i="5"/>
  <c r="E205" i="5" s="1"/>
  <c r="F204" i="5"/>
  <c r="E204" i="5"/>
  <c r="D204" i="5"/>
  <c r="D203" i="5"/>
  <c r="E203" i="5" s="1"/>
  <c r="D202" i="5"/>
  <c r="E202" i="5" s="1"/>
  <c r="F202" i="5" s="1"/>
  <c r="D201" i="5"/>
  <c r="E201" i="5" s="1"/>
  <c r="F201" i="5" s="1"/>
  <c r="D200" i="5"/>
  <c r="E200" i="5" s="1"/>
  <c r="F200" i="5" s="1"/>
  <c r="E199" i="5"/>
  <c r="F199" i="5" s="1"/>
  <c r="D199" i="5"/>
  <c r="D198" i="5"/>
  <c r="E198" i="5" s="1"/>
  <c r="F198" i="5" s="1"/>
  <c r="E197" i="5"/>
  <c r="D197" i="5"/>
  <c r="D196" i="5"/>
  <c r="E196" i="5" s="1"/>
  <c r="D195" i="5"/>
  <c r="E195" i="5" s="1"/>
  <c r="F194" i="5"/>
  <c r="E194" i="5"/>
  <c r="D194" i="5"/>
  <c r="D193" i="5"/>
  <c r="E193" i="5" s="1"/>
  <c r="D192" i="5"/>
  <c r="E192" i="5" s="1"/>
  <c r="F192" i="5" s="1"/>
  <c r="D191" i="5"/>
  <c r="E191" i="5" s="1"/>
  <c r="D190" i="5"/>
  <c r="E190" i="5" s="1"/>
  <c r="E189" i="5"/>
  <c r="F189" i="5" s="1"/>
  <c r="D189" i="5"/>
  <c r="D188" i="5"/>
  <c r="E188" i="5" s="1"/>
  <c r="F188" i="5" s="1"/>
  <c r="E187" i="5"/>
  <c r="D187" i="5"/>
  <c r="D186" i="5"/>
  <c r="E186" i="5" s="1"/>
  <c r="F186" i="5" s="1"/>
  <c r="D185" i="5"/>
  <c r="E185" i="5" s="1"/>
  <c r="F185" i="5" s="1"/>
  <c r="F184" i="5"/>
  <c r="E184" i="5"/>
  <c r="D184" i="5"/>
  <c r="D183" i="5"/>
  <c r="E183" i="5" s="1"/>
  <c r="D182" i="5"/>
  <c r="E182" i="5" s="1"/>
  <c r="F182" i="5" s="1"/>
  <c r="D181" i="5"/>
  <c r="E181" i="5" s="1"/>
  <c r="D180" i="5"/>
  <c r="E180" i="5" s="1"/>
  <c r="E179" i="5"/>
  <c r="F179" i="5" s="1"/>
  <c r="D179" i="5"/>
  <c r="D178" i="5"/>
  <c r="E178" i="5" s="1"/>
  <c r="F178" i="5" s="1"/>
  <c r="E177" i="5"/>
  <c r="D177" i="5"/>
  <c r="D176" i="5"/>
  <c r="E176" i="5" s="1"/>
  <c r="D175" i="5"/>
  <c r="E175" i="5" s="1"/>
  <c r="F174" i="5"/>
  <c r="E174" i="5"/>
  <c r="D174" i="5"/>
  <c r="D173" i="5"/>
  <c r="E173" i="5" s="1"/>
  <c r="D172" i="5"/>
  <c r="E172" i="5" s="1"/>
  <c r="F172" i="5" s="1"/>
  <c r="D171" i="5"/>
  <c r="E171" i="5" s="1"/>
  <c r="F171" i="5" s="1"/>
  <c r="D170" i="5"/>
  <c r="E170" i="5" s="1"/>
  <c r="F170" i="5" s="1"/>
  <c r="E169" i="5"/>
  <c r="F169" i="5" s="1"/>
  <c r="D169" i="5"/>
  <c r="D168" i="5"/>
  <c r="E168" i="5" s="1"/>
  <c r="F168" i="5" s="1"/>
  <c r="E167" i="5"/>
  <c r="D167" i="5"/>
  <c r="D166" i="5"/>
  <c r="E166" i="5" s="1"/>
  <c r="D165" i="5"/>
  <c r="E165" i="5" s="1"/>
  <c r="F164" i="5"/>
  <c r="E164" i="5"/>
  <c r="D164" i="5"/>
  <c r="D163" i="5"/>
  <c r="E163" i="5" s="1"/>
  <c r="D162" i="5"/>
  <c r="E162" i="5" s="1"/>
  <c r="F162" i="5" s="1"/>
  <c r="D161" i="5"/>
  <c r="E161" i="5" s="1"/>
  <c r="D160" i="5"/>
  <c r="E160" i="5" s="1"/>
  <c r="E159" i="5"/>
  <c r="F159" i="5" s="1"/>
  <c r="D159" i="5"/>
  <c r="D158" i="5"/>
  <c r="E158" i="5" s="1"/>
  <c r="F158" i="5" s="1"/>
  <c r="E157" i="5"/>
  <c r="D157" i="5"/>
  <c r="D156" i="5"/>
  <c r="E156" i="5" s="1"/>
  <c r="F156" i="5" s="1"/>
  <c r="D155" i="5"/>
  <c r="E155" i="5" s="1"/>
  <c r="F155" i="5" s="1"/>
  <c r="F154" i="5"/>
  <c r="E154" i="5"/>
  <c r="D154" i="5"/>
  <c r="D153" i="5"/>
  <c r="E153" i="5" s="1"/>
  <c r="D152" i="5"/>
  <c r="E152" i="5" s="1"/>
  <c r="F152" i="5" s="1"/>
  <c r="D151" i="5"/>
  <c r="E151" i="5" s="1"/>
  <c r="D150" i="5"/>
  <c r="E150" i="5" s="1"/>
  <c r="E149" i="5"/>
  <c r="F149" i="5" s="1"/>
  <c r="D149" i="5"/>
  <c r="D148" i="5"/>
  <c r="E148" i="5" s="1"/>
  <c r="F148" i="5" s="1"/>
  <c r="E147" i="5"/>
  <c r="D147" i="5"/>
  <c r="D146" i="5"/>
  <c r="E146" i="5" s="1"/>
  <c r="D145" i="5"/>
  <c r="E145" i="5" s="1"/>
  <c r="F145" i="5" s="1"/>
  <c r="F144" i="5"/>
  <c r="E144" i="5"/>
  <c r="D144" i="5"/>
  <c r="D143" i="5"/>
  <c r="E143" i="5" s="1"/>
  <c r="D142" i="5"/>
  <c r="E142" i="5" s="1"/>
  <c r="F142" i="5" s="1"/>
  <c r="D141" i="5"/>
  <c r="E141" i="5" s="1"/>
  <c r="F141" i="5" s="1"/>
  <c r="D140" i="5"/>
  <c r="E140" i="5" s="1"/>
  <c r="E139" i="5"/>
  <c r="F139" i="5" s="1"/>
  <c r="D139" i="5"/>
  <c r="D138" i="5"/>
  <c r="E138" i="5" s="1"/>
  <c r="F138" i="5" s="1"/>
  <c r="E137" i="5"/>
  <c r="D137" i="5"/>
  <c r="D136" i="5"/>
  <c r="E136" i="5" s="1"/>
  <c r="D135" i="5"/>
  <c r="E135" i="5" s="1"/>
  <c r="F134" i="5"/>
  <c r="E134" i="5"/>
  <c r="D134" i="5"/>
  <c r="D133" i="5"/>
  <c r="E133" i="5" s="1"/>
  <c r="D132" i="5"/>
  <c r="E132" i="5" s="1"/>
  <c r="F132" i="5" s="1"/>
  <c r="D131" i="5"/>
  <c r="E131" i="5" s="1"/>
  <c r="F131" i="5" s="1"/>
  <c r="D130" i="5"/>
  <c r="E130" i="5" s="1"/>
  <c r="F130" i="5" s="1"/>
  <c r="E129" i="5"/>
  <c r="F129" i="5" s="1"/>
  <c r="D129" i="5"/>
  <c r="D128" i="5"/>
  <c r="E128" i="5" s="1"/>
  <c r="F128" i="5" s="1"/>
  <c r="E127" i="5"/>
  <c r="D127" i="5"/>
  <c r="D126" i="5"/>
  <c r="E126" i="5" s="1"/>
  <c r="D125" i="5"/>
  <c r="E125" i="5" s="1"/>
  <c r="F124" i="5"/>
  <c r="E124" i="5"/>
  <c r="D124" i="5"/>
  <c r="D123" i="5"/>
  <c r="E123" i="5" s="1"/>
  <c r="D122" i="5"/>
  <c r="E122" i="5" s="1"/>
  <c r="F122" i="5" s="1"/>
  <c r="D121" i="5"/>
  <c r="E121" i="5" s="1"/>
  <c r="D120" i="5"/>
  <c r="E120" i="5" s="1"/>
  <c r="E119" i="5"/>
  <c r="F119" i="5" s="1"/>
  <c r="D119" i="5"/>
  <c r="D118" i="5"/>
  <c r="E118" i="5" s="1"/>
  <c r="F118" i="5" s="1"/>
  <c r="E117" i="5"/>
  <c r="D117" i="5"/>
  <c r="D116" i="5"/>
  <c r="E116" i="5" s="1"/>
  <c r="F116" i="5" s="1"/>
  <c r="D115" i="5"/>
  <c r="E115" i="5" s="1"/>
  <c r="F115" i="5" s="1"/>
  <c r="F114" i="5"/>
  <c r="E114" i="5"/>
  <c r="D114" i="5"/>
  <c r="D113" i="5"/>
  <c r="E113" i="5" s="1"/>
  <c r="D112" i="5"/>
  <c r="E112" i="5" s="1"/>
  <c r="F112" i="5" s="1"/>
  <c r="D111" i="5"/>
  <c r="E111" i="5" s="1"/>
  <c r="D110" i="5"/>
  <c r="E110" i="5" s="1"/>
  <c r="E109" i="5"/>
  <c r="F109" i="5" s="1"/>
  <c r="D109" i="5"/>
  <c r="D108" i="5"/>
  <c r="E108" i="5" s="1"/>
  <c r="F108" i="5" s="1"/>
  <c r="E107" i="5"/>
  <c r="D107" i="5"/>
  <c r="D106" i="5"/>
  <c r="E106" i="5" s="1"/>
  <c r="D105" i="5"/>
  <c r="E105" i="5" s="1"/>
  <c r="E104" i="5"/>
  <c r="D104" i="5"/>
  <c r="D103" i="5"/>
  <c r="E103" i="5" s="1"/>
  <c r="D102" i="5"/>
  <c r="E102" i="5" s="1"/>
  <c r="F102" i="5" s="1"/>
  <c r="D101" i="5"/>
  <c r="E101" i="5" s="1"/>
  <c r="D100" i="5"/>
  <c r="E100" i="5" s="1"/>
  <c r="D99" i="5"/>
  <c r="E99" i="5" s="1"/>
  <c r="D98" i="5"/>
  <c r="E98" i="5" s="1"/>
  <c r="F98" i="5" s="1"/>
  <c r="E97" i="5"/>
  <c r="D97" i="5"/>
  <c r="D96" i="5"/>
  <c r="E96" i="5" s="1"/>
  <c r="D95" i="5"/>
  <c r="E95" i="5" s="1"/>
  <c r="E94" i="5"/>
  <c r="D94" i="5"/>
  <c r="D93" i="5"/>
  <c r="E93" i="5" s="1"/>
  <c r="D92" i="5"/>
  <c r="E92" i="5" s="1"/>
  <c r="D91" i="5"/>
  <c r="E91" i="5" s="1"/>
  <c r="D90" i="5"/>
  <c r="E90" i="5" s="1"/>
  <c r="D89" i="5"/>
  <c r="E89" i="5" s="1"/>
  <c r="D88" i="5"/>
  <c r="E88" i="5" s="1"/>
  <c r="E87" i="5"/>
  <c r="D87" i="5"/>
  <c r="D86" i="5"/>
  <c r="E86" i="5" s="1"/>
  <c r="D85" i="5"/>
  <c r="E85" i="5" s="1"/>
  <c r="D84" i="5"/>
  <c r="E84" i="5" s="1"/>
  <c r="D83" i="5"/>
  <c r="E83" i="5" s="1"/>
  <c r="F83" i="5" s="1"/>
  <c r="D82" i="5"/>
  <c r="E82" i="5" s="1"/>
  <c r="D81" i="5"/>
  <c r="E81" i="5" s="1"/>
  <c r="D80" i="5"/>
  <c r="E80" i="5" s="1"/>
  <c r="D79" i="5"/>
  <c r="E79" i="5" s="1"/>
  <c r="F79" i="5" s="1"/>
  <c r="D78" i="5"/>
  <c r="E78" i="5" s="1"/>
  <c r="E77" i="5"/>
  <c r="D77" i="5"/>
  <c r="D76" i="5"/>
  <c r="E76" i="5" s="1"/>
  <c r="D75" i="5"/>
  <c r="E75" i="5" s="1"/>
  <c r="E74" i="5"/>
  <c r="D74" i="5"/>
  <c r="D73" i="5"/>
  <c r="E73" i="5" s="1"/>
  <c r="D72" i="5"/>
  <c r="E72" i="5" s="1"/>
  <c r="D71" i="5"/>
  <c r="E71" i="5" s="1"/>
  <c r="F71" i="5" s="1"/>
  <c r="D70" i="5"/>
  <c r="E70" i="5" s="1"/>
  <c r="D69" i="5"/>
  <c r="E69" i="5" s="1"/>
  <c r="D68" i="5"/>
  <c r="E68" i="5" s="1"/>
  <c r="E67" i="5"/>
  <c r="D67" i="5"/>
  <c r="K66" i="5"/>
  <c r="E66" i="5"/>
  <c r="D66" i="5"/>
  <c r="D65" i="5"/>
  <c r="E65" i="5" s="1"/>
  <c r="D64" i="5"/>
  <c r="E64" i="5" s="1"/>
  <c r="E63" i="5"/>
  <c r="F63" i="5" s="1"/>
  <c r="D63" i="5"/>
  <c r="E62" i="5"/>
  <c r="F67" i="5" s="1"/>
  <c r="D62" i="5"/>
  <c r="D61" i="5"/>
  <c r="E61" i="5" s="1"/>
  <c r="D60" i="5"/>
  <c r="E60" i="5" s="1"/>
  <c r="E59" i="5"/>
  <c r="F59" i="5" s="1"/>
  <c r="D59" i="5"/>
  <c r="E58" i="5"/>
  <c r="F58" i="5" s="1"/>
  <c r="D58" i="5"/>
  <c r="D57" i="5"/>
  <c r="E57" i="5" s="1"/>
  <c r="D56" i="5"/>
  <c r="E56" i="5" s="1"/>
  <c r="D55" i="5"/>
  <c r="E55" i="5" s="1"/>
  <c r="F55" i="5" s="1"/>
  <c r="E54" i="5"/>
  <c r="D54" i="5"/>
  <c r="E53" i="5"/>
  <c r="D53" i="5"/>
  <c r="D52" i="5"/>
  <c r="E52" i="5" s="1"/>
  <c r="K51" i="5"/>
  <c r="D51" i="5"/>
  <c r="E51" i="5" s="1"/>
  <c r="F51" i="5" s="1"/>
  <c r="D50" i="5"/>
  <c r="E50" i="5" s="1"/>
  <c r="F50" i="5" s="1"/>
  <c r="D49" i="5"/>
  <c r="E49" i="5" s="1"/>
  <c r="D48" i="5"/>
  <c r="E48" i="5" s="1"/>
  <c r="E47" i="5"/>
  <c r="D47" i="5"/>
  <c r="D46" i="5"/>
  <c r="E46" i="5" s="1"/>
  <c r="F46" i="5" s="1"/>
  <c r="E45" i="5"/>
  <c r="D45" i="5"/>
  <c r="D44" i="5"/>
  <c r="E44" i="5" s="1"/>
  <c r="K43" i="5"/>
  <c r="D43" i="5"/>
  <c r="E43" i="5" s="1"/>
  <c r="D42" i="5"/>
  <c r="E42" i="5" s="1"/>
  <c r="F42" i="5" s="1"/>
  <c r="E41" i="5"/>
  <c r="D41" i="5"/>
  <c r="D40" i="5"/>
  <c r="E40" i="5" s="1"/>
  <c r="E39" i="5"/>
  <c r="F39" i="5" s="1"/>
  <c r="D39" i="5"/>
  <c r="D38" i="5"/>
  <c r="E38" i="5" s="1"/>
  <c r="F38" i="5" s="1"/>
  <c r="E37" i="5"/>
  <c r="D37" i="5"/>
  <c r="D36" i="5"/>
  <c r="E36" i="5" s="1"/>
  <c r="E35" i="5"/>
  <c r="D35" i="5"/>
  <c r="E34" i="5"/>
  <c r="D34" i="5"/>
  <c r="K33" i="5"/>
  <c r="E33" i="5"/>
  <c r="D33" i="5"/>
  <c r="D32" i="5"/>
  <c r="E32" i="5" s="1"/>
  <c r="D31" i="5"/>
  <c r="E31" i="5" s="1"/>
  <c r="F31" i="5" s="1"/>
  <c r="D30" i="5"/>
  <c r="E30" i="5" s="1"/>
  <c r="D29" i="5"/>
  <c r="E29" i="5" s="1"/>
  <c r="F29" i="5" s="1"/>
  <c r="D28" i="5"/>
  <c r="E28" i="5" s="1"/>
  <c r="D27" i="5"/>
  <c r="E27" i="5" s="1"/>
  <c r="F27" i="5" s="1"/>
  <c r="E26" i="5"/>
  <c r="D26" i="5"/>
  <c r="R25" i="5"/>
  <c r="O25" i="5"/>
  <c r="D25" i="5"/>
  <c r="E25" i="5" s="1"/>
  <c r="R24" i="5"/>
  <c r="O24" i="5"/>
  <c r="E24" i="5"/>
  <c r="D24" i="5"/>
  <c r="R23" i="5"/>
  <c r="O23" i="5"/>
  <c r="D23" i="5"/>
  <c r="E23" i="5" s="1"/>
  <c r="R22" i="5"/>
  <c r="O22" i="5"/>
  <c r="E22" i="5"/>
  <c r="D22" i="5"/>
  <c r="R21" i="5"/>
  <c r="O21" i="5"/>
  <c r="E21" i="5"/>
  <c r="D21" i="5"/>
  <c r="R20" i="5"/>
  <c r="O20" i="5"/>
  <c r="D20" i="5"/>
  <c r="E20" i="5" s="1"/>
  <c r="F20" i="5" s="1"/>
  <c r="R19" i="5"/>
  <c r="O19" i="5"/>
  <c r="D19" i="5"/>
  <c r="E19" i="5" s="1"/>
  <c r="R18" i="5"/>
  <c r="O18" i="5"/>
  <c r="D18" i="5"/>
  <c r="E18" i="5" s="1"/>
  <c r="R17" i="5"/>
  <c r="O17" i="5"/>
  <c r="D17" i="5"/>
  <c r="E17" i="5" s="1"/>
  <c r="R16" i="5"/>
  <c r="O16" i="5"/>
  <c r="K16" i="5"/>
  <c r="D16" i="5"/>
  <c r="E16" i="5" s="1"/>
  <c r="R15" i="5"/>
  <c r="O15" i="5"/>
  <c r="E15" i="5"/>
  <c r="D15" i="5"/>
  <c r="R14" i="5"/>
  <c r="O14" i="5"/>
  <c r="D14" i="5"/>
  <c r="E14" i="5" s="1"/>
  <c r="R13" i="5"/>
  <c r="O13" i="5"/>
  <c r="D13" i="5"/>
  <c r="E13" i="5" s="1"/>
  <c r="F13" i="5" s="1"/>
  <c r="R12" i="5"/>
  <c r="O12" i="5"/>
  <c r="E12" i="5"/>
  <c r="F12" i="5" s="1"/>
  <c r="D12" i="5"/>
  <c r="R11" i="5"/>
  <c r="O11" i="5"/>
  <c r="K69" i="5" s="1"/>
  <c r="D11" i="5"/>
  <c r="E11" i="5" s="1"/>
  <c r="R10" i="5"/>
  <c r="O10" i="5"/>
  <c r="E10" i="5"/>
  <c r="D10" i="5"/>
  <c r="R9" i="5"/>
  <c r="O9" i="5"/>
  <c r="D9" i="5"/>
  <c r="E9" i="5" s="1"/>
  <c r="F9" i="5" s="1"/>
  <c r="R8" i="5"/>
  <c r="O8" i="5"/>
  <c r="D8" i="5"/>
  <c r="E8" i="5" s="1"/>
  <c r="R7" i="5"/>
  <c r="O7" i="5"/>
  <c r="K56" i="5" s="1"/>
  <c r="D7" i="5"/>
  <c r="E7" i="5" s="1"/>
  <c r="R6" i="5"/>
  <c r="K21" i="5" s="1"/>
  <c r="O6" i="5"/>
  <c r="D6" i="5"/>
  <c r="E6" i="5" s="1"/>
  <c r="F6" i="5" s="1"/>
  <c r="R5" i="5"/>
  <c r="O5" i="5"/>
  <c r="K83" i="5" s="1"/>
  <c r="K5" i="5"/>
  <c r="D5" i="5"/>
  <c r="E5" i="5" s="1"/>
  <c r="F5" i="5" s="1"/>
  <c r="R4" i="5"/>
  <c r="O4" i="5"/>
  <c r="D4" i="5"/>
  <c r="E4" i="5" s="1"/>
  <c r="F4" i="5" s="1"/>
  <c r="R3" i="5"/>
  <c r="K6" i="5" s="1"/>
  <c r="O3" i="5"/>
  <c r="K3" i="5"/>
  <c r="E3" i="5"/>
  <c r="F3" i="5" s="1"/>
  <c r="D3" i="5"/>
  <c r="R2" i="5"/>
  <c r="K2" i="5" s="1"/>
  <c r="O2" i="5"/>
  <c r="D2" i="5"/>
  <c r="E2" i="5" s="1"/>
  <c r="F2" i="5" s="1"/>
  <c r="E274" i="4"/>
  <c r="D274" i="4"/>
  <c r="D273" i="4"/>
  <c r="E273" i="4" s="1"/>
  <c r="F273" i="4" s="1"/>
  <c r="E272" i="4"/>
  <c r="D272" i="4"/>
  <c r="E271" i="4"/>
  <c r="F271" i="4" s="1"/>
  <c r="D271" i="4"/>
  <c r="E270" i="4"/>
  <c r="F270" i="4" s="1"/>
  <c r="D270" i="4"/>
  <c r="E269" i="4"/>
  <c r="D269" i="4"/>
  <c r="E268" i="4"/>
  <c r="F268" i="4" s="1"/>
  <c r="D268" i="4"/>
  <c r="E267" i="4"/>
  <c r="F267" i="4" s="1"/>
  <c r="D267" i="4"/>
  <c r="E266" i="4"/>
  <c r="F266" i="4" s="1"/>
  <c r="D266" i="4"/>
  <c r="E265" i="4"/>
  <c r="D265" i="4"/>
  <c r="E264" i="4"/>
  <c r="D264" i="4"/>
  <c r="F263" i="4"/>
  <c r="E263" i="4"/>
  <c r="D263" i="4"/>
  <c r="E262" i="4"/>
  <c r="F262" i="4" s="1"/>
  <c r="D262" i="4"/>
  <c r="E261" i="4"/>
  <c r="D261" i="4"/>
  <c r="E260" i="4"/>
  <c r="F260" i="4" s="1"/>
  <c r="D260" i="4"/>
  <c r="E259" i="4"/>
  <c r="F259" i="4" s="1"/>
  <c r="D259" i="4"/>
  <c r="E258" i="4"/>
  <c r="F258" i="4" s="1"/>
  <c r="D258" i="4"/>
  <c r="E257" i="4"/>
  <c r="F257" i="4" s="1"/>
  <c r="D257" i="4"/>
  <c r="E256" i="4"/>
  <c r="D256" i="4"/>
  <c r="F255" i="4"/>
  <c r="E255" i="4"/>
  <c r="D255" i="4"/>
  <c r="E254" i="4"/>
  <c r="F254" i="4" s="1"/>
  <c r="D254" i="4"/>
  <c r="E253" i="4"/>
  <c r="F253" i="4" s="1"/>
  <c r="D253" i="4"/>
  <c r="F252" i="4"/>
  <c r="E252" i="4"/>
  <c r="D252" i="4"/>
  <c r="E251" i="4"/>
  <c r="F251" i="4" s="1"/>
  <c r="D251" i="4"/>
  <c r="D250" i="4"/>
  <c r="E250" i="4" s="1"/>
  <c r="E249" i="4"/>
  <c r="D249" i="4"/>
  <c r="F248" i="4"/>
  <c r="D248" i="4"/>
  <c r="E248" i="4" s="1"/>
  <c r="E247" i="4"/>
  <c r="F247" i="4" s="1"/>
  <c r="D247" i="4"/>
  <c r="E246" i="4"/>
  <c r="D246" i="4"/>
  <c r="D245" i="4"/>
  <c r="E245" i="4" s="1"/>
  <c r="E244" i="4"/>
  <c r="F244" i="4" s="1"/>
  <c r="D244" i="4"/>
  <c r="D243" i="4"/>
  <c r="E243" i="4" s="1"/>
  <c r="F243" i="4" s="1"/>
  <c r="E242" i="4"/>
  <c r="F242" i="4" s="1"/>
  <c r="D242" i="4"/>
  <c r="E241" i="4"/>
  <c r="F241" i="4" s="1"/>
  <c r="D241" i="4"/>
  <c r="E240" i="4"/>
  <c r="D240" i="4"/>
  <c r="F239" i="4"/>
  <c r="E239" i="4"/>
  <c r="D239" i="4"/>
  <c r="D238" i="4"/>
  <c r="E238" i="4" s="1"/>
  <c r="F238" i="4" s="1"/>
  <c r="E237" i="4"/>
  <c r="D237" i="4"/>
  <c r="E236" i="4"/>
  <c r="D236" i="4"/>
  <c r="E235" i="4"/>
  <c r="F235" i="4" s="1"/>
  <c r="D235" i="4"/>
  <c r="F234" i="4"/>
  <c r="E234" i="4"/>
  <c r="D234" i="4"/>
  <c r="D233" i="4"/>
  <c r="E233" i="4" s="1"/>
  <c r="F233" i="4" s="1"/>
  <c r="E232" i="4"/>
  <c r="F237" i="4" s="1"/>
  <c r="D232" i="4"/>
  <c r="E231" i="4"/>
  <c r="D231" i="4"/>
  <c r="E230" i="4"/>
  <c r="F230" i="4" s="1"/>
  <c r="D230" i="4"/>
  <c r="F229" i="4"/>
  <c r="E229" i="4"/>
  <c r="D229" i="4"/>
  <c r="F228" i="4"/>
  <c r="E228" i="4"/>
  <c r="D228" i="4"/>
  <c r="F227" i="4"/>
  <c r="E227" i="4"/>
  <c r="D227" i="4"/>
  <c r="E226" i="4"/>
  <c r="D226" i="4"/>
  <c r="D225" i="4"/>
  <c r="E225" i="4" s="1"/>
  <c r="E224" i="4"/>
  <c r="D224" i="4"/>
  <c r="F223" i="4"/>
  <c r="D223" i="4"/>
  <c r="E223" i="4" s="1"/>
  <c r="E222" i="4"/>
  <c r="D222" i="4"/>
  <c r="E221" i="4"/>
  <c r="F221" i="4" s="1"/>
  <c r="D221" i="4"/>
  <c r="D220" i="4"/>
  <c r="E220" i="4" s="1"/>
  <c r="F220" i="4" s="1"/>
  <c r="F219" i="4"/>
  <c r="E219" i="4"/>
  <c r="F224" i="4" s="1"/>
  <c r="D219" i="4"/>
  <c r="E218" i="4"/>
  <c r="D218" i="4"/>
  <c r="E217" i="4"/>
  <c r="F217" i="4" s="1"/>
  <c r="D217" i="4"/>
  <c r="E216" i="4"/>
  <c r="F216" i="4" s="1"/>
  <c r="D216" i="4"/>
  <c r="E215" i="4"/>
  <c r="D215" i="4"/>
  <c r="E214" i="4"/>
  <c r="D214" i="4"/>
  <c r="E213" i="4"/>
  <c r="F213" i="4" s="1"/>
  <c r="D213" i="4"/>
  <c r="E212" i="4"/>
  <c r="F212" i="4" s="1"/>
  <c r="D212" i="4"/>
  <c r="E211" i="4"/>
  <c r="D211" i="4"/>
  <c r="E210" i="4"/>
  <c r="F210" i="4" s="1"/>
  <c r="D210" i="4"/>
  <c r="E209" i="4"/>
  <c r="D209" i="4"/>
  <c r="D208" i="4"/>
  <c r="E208" i="4" s="1"/>
  <c r="F208" i="4" s="1"/>
  <c r="E207" i="4"/>
  <c r="D207" i="4"/>
  <c r="E206" i="4"/>
  <c r="D206" i="4"/>
  <c r="F205" i="4"/>
  <c r="E205" i="4"/>
  <c r="D205" i="4"/>
  <c r="E204" i="4"/>
  <c r="F204" i="4" s="1"/>
  <c r="D204" i="4"/>
  <c r="E203" i="4"/>
  <c r="F203" i="4" s="1"/>
  <c r="D203" i="4"/>
  <c r="F202" i="4"/>
  <c r="E202" i="4"/>
  <c r="D202" i="4"/>
  <c r="E201" i="4"/>
  <c r="D201" i="4"/>
  <c r="D200" i="4"/>
  <c r="E200" i="4" s="1"/>
  <c r="E199" i="4"/>
  <c r="D199" i="4"/>
  <c r="F198" i="4"/>
  <c r="D198" i="4"/>
  <c r="E198" i="4" s="1"/>
  <c r="E197" i="4"/>
  <c r="F197" i="4" s="1"/>
  <c r="D197" i="4"/>
  <c r="E196" i="4"/>
  <c r="F196" i="4" s="1"/>
  <c r="D196" i="4"/>
  <c r="D195" i="4"/>
  <c r="E195" i="4" s="1"/>
  <c r="E194" i="4"/>
  <c r="F194" i="4" s="1"/>
  <c r="D194" i="4"/>
  <c r="D193" i="4"/>
  <c r="E193" i="4" s="1"/>
  <c r="E192" i="4"/>
  <c r="F192" i="4" s="1"/>
  <c r="D192" i="4"/>
  <c r="E191" i="4"/>
  <c r="F191" i="4" s="1"/>
  <c r="D191" i="4"/>
  <c r="D190" i="4"/>
  <c r="E190" i="4" s="1"/>
  <c r="F190" i="4" s="1"/>
  <c r="F189" i="4"/>
  <c r="E189" i="4"/>
  <c r="D189" i="4"/>
  <c r="D188" i="4"/>
  <c r="E188" i="4" s="1"/>
  <c r="E187" i="4"/>
  <c r="D187" i="4"/>
  <c r="E186" i="4"/>
  <c r="D186" i="4"/>
  <c r="E185" i="4"/>
  <c r="F185" i="4" s="1"/>
  <c r="D185" i="4"/>
  <c r="E184" i="4"/>
  <c r="F184" i="4" s="1"/>
  <c r="D184" i="4"/>
  <c r="D183" i="4"/>
  <c r="E183" i="4" s="1"/>
  <c r="E182" i="4"/>
  <c r="F187" i="4" s="1"/>
  <c r="D182" i="4"/>
  <c r="E181" i="4"/>
  <c r="D181" i="4"/>
  <c r="E180" i="4"/>
  <c r="F180" i="4" s="1"/>
  <c r="D180" i="4"/>
  <c r="F179" i="4"/>
  <c r="E179" i="4"/>
  <c r="D179" i="4"/>
  <c r="E178" i="4"/>
  <c r="D178" i="4"/>
  <c r="F177" i="4"/>
  <c r="E177" i="4"/>
  <c r="D177" i="4"/>
  <c r="E176" i="4"/>
  <c r="D176" i="4"/>
  <c r="D175" i="4"/>
  <c r="E175" i="4" s="1"/>
  <c r="F175" i="4" s="1"/>
  <c r="E174" i="4"/>
  <c r="D174" i="4"/>
  <c r="D173" i="4"/>
  <c r="E173" i="4" s="1"/>
  <c r="F173" i="4" s="1"/>
  <c r="E172" i="4"/>
  <c r="D172" i="4"/>
  <c r="E171" i="4"/>
  <c r="D171" i="4"/>
  <c r="D170" i="4"/>
  <c r="E170" i="4" s="1"/>
  <c r="F170" i="4" s="1"/>
  <c r="E169" i="4"/>
  <c r="F174" i="4" s="1"/>
  <c r="D169" i="4"/>
  <c r="E168" i="4"/>
  <c r="D168" i="4"/>
  <c r="E167" i="4"/>
  <c r="F167" i="4" s="1"/>
  <c r="D167" i="4"/>
  <c r="E166" i="4"/>
  <c r="F166" i="4" s="1"/>
  <c r="D166" i="4"/>
  <c r="E165" i="4"/>
  <c r="F165" i="4" s="1"/>
  <c r="D165" i="4"/>
  <c r="E164" i="4"/>
  <c r="D164" i="4"/>
  <c r="E163" i="4"/>
  <c r="D163" i="4"/>
  <c r="E162" i="4"/>
  <c r="F162" i="4" s="1"/>
  <c r="D162" i="4"/>
  <c r="E161" i="4"/>
  <c r="D161" i="4"/>
  <c r="E160" i="4"/>
  <c r="F160" i="4" s="1"/>
  <c r="D160" i="4"/>
  <c r="E159" i="4"/>
  <c r="D159" i="4"/>
  <c r="D158" i="4"/>
  <c r="E158" i="4" s="1"/>
  <c r="F158" i="4" s="1"/>
  <c r="E157" i="4"/>
  <c r="D157" i="4"/>
  <c r="E156" i="4"/>
  <c r="D156" i="4"/>
  <c r="F155" i="4"/>
  <c r="E155" i="4"/>
  <c r="D155" i="4"/>
  <c r="E154" i="4"/>
  <c r="F154" i="4" s="1"/>
  <c r="D154" i="4"/>
  <c r="E153" i="4"/>
  <c r="F153" i="4" s="1"/>
  <c r="D153" i="4"/>
  <c r="F152" i="4"/>
  <c r="E152" i="4"/>
  <c r="F157" i="4" s="1"/>
  <c r="D152" i="4"/>
  <c r="E151" i="4"/>
  <c r="F151" i="4" s="1"/>
  <c r="D151" i="4"/>
  <c r="D150" i="4"/>
  <c r="E150" i="4" s="1"/>
  <c r="E149" i="4"/>
  <c r="D149" i="4"/>
  <c r="D148" i="4"/>
  <c r="E148" i="4" s="1"/>
  <c r="E147" i="4"/>
  <c r="D147" i="4"/>
  <c r="E146" i="4"/>
  <c r="F146" i="4" s="1"/>
  <c r="D146" i="4"/>
  <c r="D145" i="4"/>
  <c r="E145" i="4" s="1"/>
  <c r="E144" i="4"/>
  <c r="F144" i="4" s="1"/>
  <c r="D144" i="4"/>
  <c r="D143" i="4"/>
  <c r="E143" i="4" s="1"/>
  <c r="E142" i="4"/>
  <c r="F142" i="4" s="1"/>
  <c r="D142" i="4"/>
  <c r="E141" i="4"/>
  <c r="F141" i="4" s="1"/>
  <c r="D141" i="4"/>
  <c r="D140" i="4"/>
  <c r="E140" i="4" s="1"/>
  <c r="F140" i="4" s="1"/>
  <c r="F139" i="4"/>
  <c r="E139" i="4"/>
  <c r="D139" i="4"/>
  <c r="D138" i="4"/>
  <c r="E138" i="4" s="1"/>
  <c r="E137" i="4"/>
  <c r="D137" i="4"/>
  <c r="E136" i="4"/>
  <c r="D136" i="4"/>
  <c r="E135" i="4"/>
  <c r="F135" i="4" s="1"/>
  <c r="D135" i="4"/>
  <c r="F134" i="4"/>
  <c r="E134" i="4"/>
  <c r="D134" i="4"/>
  <c r="D133" i="4"/>
  <c r="E133" i="4" s="1"/>
  <c r="E132" i="4"/>
  <c r="F137" i="4" s="1"/>
  <c r="D132" i="4"/>
  <c r="E131" i="4"/>
  <c r="D131" i="4"/>
  <c r="E130" i="4"/>
  <c r="F130" i="4" s="1"/>
  <c r="D130" i="4"/>
  <c r="F129" i="4"/>
  <c r="E129" i="4"/>
  <c r="D129" i="4"/>
  <c r="F128" i="4"/>
  <c r="E128" i="4"/>
  <c r="D128" i="4"/>
  <c r="F127" i="4"/>
  <c r="E127" i="4"/>
  <c r="D127" i="4"/>
  <c r="E126" i="4"/>
  <c r="F126" i="4" s="1"/>
  <c r="D126" i="4"/>
  <c r="D125" i="4"/>
  <c r="E125" i="4" s="1"/>
  <c r="E124" i="4"/>
  <c r="D124" i="4"/>
  <c r="F123" i="4"/>
  <c r="D123" i="4"/>
  <c r="E123" i="4" s="1"/>
  <c r="E122" i="4"/>
  <c r="D122" i="4"/>
  <c r="E121" i="4"/>
  <c r="D121" i="4"/>
  <c r="D120" i="4"/>
  <c r="E120" i="4" s="1"/>
  <c r="F119" i="4"/>
  <c r="E119" i="4"/>
  <c r="F124" i="4" s="1"/>
  <c r="D119" i="4"/>
  <c r="E118" i="4"/>
  <c r="D118" i="4"/>
  <c r="E117" i="4"/>
  <c r="F117" i="4" s="1"/>
  <c r="D117" i="4"/>
  <c r="E116" i="4"/>
  <c r="F116" i="4" s="1"/>
  <c r="D116" i="4"/>
  <c r="E115" i="4"/>
  <c r="F115" i="4" s="1"/>
  <c r="D115" i="4"/>
  <c r="F114" i="4"/>
  <c r="E114" i="4"/>
  <c r="D114" i="4"/>
  <c r="E113" i="4"/>
  <c r="D113" i="4"/>
  <c r="E112" i="4"/>
  <c r="F112" i="4" s="1"/>
  <c r="D112" i="4"/>
  <c r="E111" i="4"/>
  <c r="D111" i="4"/>
  <c r="E110" i="4"/>
  <c r="F110" i="4" s="1"/>
  <c r="D110" i="4"/>
  <c r="E109" i="4"/>
  <c r="F109" i="4" s="1"/>
  <c r="D109" i="4"/>
  <c r="E108" i="4"/>
  <c r="F108" i="4" s="1"/>
  <c r="D108" i="4"/>
  <c r="F107" i="4"/>
  <c r="E107" i="4"/>
  <c r="D107" i="4"/>
  <c r="E106" i="4"/>
  <c r="D106" i="4"/>
  <c r="F105" i="4"/>
  <c r="E105" i="4"/>
  <c r="D105" i="4"/>
  <c r="E104" i="4"/>
  <c r="F104" i="4" s="1"/>
  <c r="D104" i="4"/>
  <c r="E103" i="4"/>
  <c r="F103" i="4" s="1"/>
  <c r="D103" i="4"/>
  <c r="F102" i="4"/>
  <c r="E102" i="4"/>
  <c r="D102" i="4"/>
  <c r="E101" i="4"/>
  <c r="D101" i="4"/>
  <c r="D100" i="4"/>
  <c r="E100" i="4" s="1"/>
  <c r="E99" i="4"/>
  <c r="D99" i="4"/>
  <c r="F98" i="4"/>
  <c r="D98" i="4"/>
  <c r="E98" i="4" s="1"/>
  <c r="E97" i="4"/>
  <c r="F97" i="4" s="1"/>
  <c r="D97" i="4"/>
  <c r="E96" i="4"/>
  <c r="D96" i="4"/>
  <c r="D95" i="4"/>
  <c r="E95" i="4" s="1"/>
  <c r="E94" i="4"/>
  <c r="F94" i="4" s="1"/>
  <c r="D94" i="4"/>
  <c r="D93" i="4"/>
  <c r="E93" i="4" s="1"/>
  <c r="E92" i="4"/>
  <c r="F92" i="4" s="1"/>
  <c r="D92" i="4"/>
  <c r="E91" i="4"/>
  <c r="F91" i="4" s="1"/>
  <c r="D91" i="4"/>
  <c r="F90" i="4"/>
  <c r="D90" i="4"/>
  <c r="E90" i="4" s="1"/>
  <c r="E89" i="4"/>
  <c r="D89" i="4"/>
  <c r="D88" i="4"/>
  <c r="E88" i="4" s="1"/>
  <c r="E87" i="4"/>
  <c r="D87" i="4"/>
  <c r="E86" i="4"/>
  <c r="D86" i="4"/>
  <c r="E85" i="4"/>
  <c r="F85" i="4" s="1"/>
  <c r="D85" i="4"/>
  <c r="E84" i="4"/>
  <c r="F89" i="4" s="1"/>
  <c r="D84" i="4"/>
  <c r="D83" i="4"/>
  <c r="E83" i="4" s="1"/>
  <c r="F83" i="4" s="1"/>
  <c r="E82" i="4"/>
  <c r="F87" i="4" s="1"/>
  <c r="D82" i="4"/>
  <c r="E81" i="4"/>
  <c r="D81" i="4"/>
  <c r="E80" i="4"/>
  <c r="F80" i="4" s="1"/>
  <c r="D80" i="4"/>
  <c r="F79" i="4"/>
  <c r="E79" i="4"/>
  <c r="D79" i="4"/>
  <c r="E78" i="4"/>
  <c r="D78" i="4"/>
  <c r="F77" i="4"/>
  <c r="E77" i="4"/>
  <c r="D77" i="4"/>
  <c r="E76" i="4"/>
  <c r="F76" i="4" s="1"/>
  <c r="D76" i="4"/>
  <c r="D75" i="4"/>
  <c r="E75" i="4" s="1"/>
  <c r="F75" i="4" s="1"/>
  <c r="E74" i="4"/>
  <c r="D74" i="4"/>
  <c r="D73" i="4"/>
  <c r="E73" i="4" s="1"/>
  <c r="E72" i="4"/>
  <c r="D72" i="4"/>
  <c r="E71" i="4"/>
  <c r="D71" i="4"/>
  <c r="D70" i="4"/>
  <c r="E70" i="4" s="1"/>
  <c r="F70" i="4" s="1"/>
  <c r="E69" i="4"/>
  <c r="F74" i="4" s="1"/>
  <c r="D69" i="4"/>
  <c r="E68" i="4"/>
  <c r="F68" i="4" s="1"/>
  <c r="D68" i="4"/>
  <c r="E67" i="4"/>
  <c r="F67" i="4" s="1"/>
  <c r="D67" i="4"/>
  <c r="E66" i="4"/>
  <c r="F66" i="4" s="1"/>
  <c r="D66" i="4"/>
  <c r="E65" i="4"/>
  <c r="F65" i="4" s="1"/>
  <c r="D65" i="4"/>
  <c r="F64" i="4"/>
  <c r="E64" i="4"/>
  <c r="D64" i="4"/>
  <c r="E63" i="4"/>
  <c r="D63" i="4"/>
  <c r="E62" i="4"/>
  <c r="D62" i="4"/>
  <c r="E61" i="4"/>
  <c r="D61" i="4"/>
  <c r="E60" i="4"/>
  <c r="F60" i="4" s="1"/>
  <c r="D60" i="4"/>
  <c r="E59" i="4"/>
  <c r="D59" i="4"/>
  <c r="D58" i="4"/>
  <c r="E58" i="4" s="1"/>
  <c r="F58" i="4" s="1"/>
  <c r="F57" i="4"/>
  <c r="E57" i="4"/>
  <c r="D57" i="4"/>
  <c r="E56" i="4"/>
  <c r="D56" i="4"/>
  <c r="F55" i="4"/>
  <c r="E55" i="4"/>
  <c r="D55" i="4"/>
  <c r="E54" i="4"/>
  <c r="D54" i="4"/>
  <c r="E53" i="4"/>
  <c r="F53" i="4" s="1"/>
  <c r="D53" i="4"/>
  <c r="F52" i="4"/>
  <c r="E52" i="4"/>
  <c r="D52" i="4"/>
  <c r="E51" i="4"/>
  <c r="F51" i="4" s="1"/>
  <c r="D51" i="4"/>
  <c r="D50" i="4"/>
  <c r="E50" i="4" s="1"/>
  <c r="E49" i="4"/>
  <c r="F49" i="4" s="1"/>
  <c r="D49" i="4"/>
  <c r="D48" i="4"/>
  <c r="E48" i="4" s="1"/>
  <c r="F48" i="4" s="1"/>
  <c r="E47" i="4"/>
  <c r="D47" i="4"/>
  <c r="E46" i="4"/>
  <c r="F46" i="4" s="1"/>
  <c r="D46" i="4"/>
  <c r="D45" i="4"/>
  <c r="E45" i="4" s="1"/>
  <c r="F44" i="4"/>
  <c r="E44" i="4"/>
  <c r="D44" i="4"/>
  <c r="E43" i="4"/>
  <c r="D43" i="4"/>
  <c r="E42" i="4"/>
  <c r="F42" i="4" s="1"/>
  <c r="D42" i="4"/>
  <c r="E41" i="4"/>
  <c r="F41" i="4" s="1"/>
  <c r="D41" i="4"/>
  <c r="D40" i="4"/>
  <c r="E40" i="4" s="1"/>
  <c r="F40" i="4" s="1"/>
  <c r="F39" i="4"/>
  <c r="E39" i="4"/>
  <c r="D39" i="4"/>
  <c r="D38" i="4"/>
  <c r="E38" i="4" s="1"/>
  <c r="F38" i="4" s="1"/>
  <c r="E37" i="4"/>
  <c r="D37" i="4"/>
  <c r="E36" i="4"/>
  <c r="D36" i="4"/>
  <c r="E35" i="4"/>
  <c r="F35" i="4" s="1"/>
  <c r="D35" i="4"/>
  <c r="F34" i="4"/>
  <c r="E34" i="4"/>
  <c r="D34" i="4"/>
  <c r="D33" i="4"/>
  <c r="E33" i="4" s="1"/>
  <c r="F33" i="4" s="1"/>
  <c r="E32" i="4"/>
  <c r="F32" i="4" s="1"/>
  <c r="D32" i="4"/>
  <c r="E31" i="4"/>
  <c r="F31" i="4" s="1"/>
  <c r="D31" i="4"/>
  <c r="F30" i="4"/>
  <c r="E30" i="4"/>
  <c r="D30" i="4"/>
  <c r="F29" i="4"/>
  <c r="E29" i="4"/>
  <c r="D29" i="4"/>
  <c r="F28" i="4"/>
  <c r="E28" i="4"/>
  <c r="D28" i="4"/>
  <c r="E27" i="4"/>
  <c r="F27" i="4" s="1"/>
  <c r="D27" i="4"/>
  <c r="E26" i="4"/>
  <c r="D26" i="4"/>
  <c r="D25" i="4"/>
  <c r="E25" i="4" s="1"/>
  <c r="F24" i="4"/>
  <c r="E24" i="4"/>
  <c r="D24" i="4"/>
  <c r="D23" i="4"/>
  <c r="E23" i="4" s="1"/>
  <c r="E22" i="4"/>
  <c r="D22" i="4"/>
  <c r="E21" i="4"/>
  <c r="F21" i="4" s="1"/>
  <c r="D21" i="4"/>
  <c r="E20" i="4"/>
  <c r="D20" i="4"/>
  <c r="F19" i="4"/>
  <c r="E19" i="4"/>
  <c r="D19" i="4"/>
  <c r="D18" i="4"/>
  <c r="E18" i="4" s="1"/>
  <c r="F18" i="4" s="1"/>
  <c r="E17" i="4"/>
  <c r="F17" i="4" s="1"/>
  <c r="D17" i="4"/>
  <c r="E16" i="4"/>
  <c r="F16" i="4" s="1"/>
  <c r="D16" i="4"/>
  <c r="E15" i="4"/>
  <c r="F15" i="4" s="1"/>
  <c r="D15" i="4"/>
  <c r="E14" i="4"/>
  <c r="D14" i="4"/>
  <c r="E13" i="4"/>
  <c r="F13" i="4" s="1"/>
  <c r="D13" i="4"/>
  <c r="F12" i="4"/>
  <c r="E12" i="4"/>
  <c r="D12" i="4"/>
  <c r="E11" i="4"/>
  <c r="D11" i="4"/>
  <c r="D10" i="4"/>
  <c r="E10" i="4" s="1"/>
  <c r="F10" i="4" s="1"/>
  <c r="E9" i="4"/>
  <c r="D9" i="4"/>
  <c r="E8" i="4"/>
  <c r="D8" i="4"/>
  <c r="E7" i="4"/>
  <c r="F7" i="4" s="1"/>
  <c r="G7" i="4" s="1"/>
  <c r="D7" i="4"/>
  <c r="D6" i="4"/>
  <c r="E6" i="4" s="1"/>
  <c r="F6" i="4" s="1"/>
  <c r="E5" i="4"/>
  <c r="F5" i="4" s="1"/>
  <c r="D5" i="4"/>
  <c r="F4" i="4"/>
  <c r="D4" i="4"/>
  <c r="E4" i="4" s="1"/>
  <c r="E3" i="4"/>
  <c r="F3" i="4" s="1"/>
  <c r="D3" i="4"/>
  <c r="D2" i="4"/>
  <c r="E2" i="4" s="1"/>
  <c r="F2" i="4" s="1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J101" i="3"/>
  <c r="C101" i="3"/>
  <c r="J100" i="3"/>
  <c r="C100" i="3"/>
  <c r="J99" i="3"/>
  <c r="C99" i="3"/>
  <c r="J98" i="3"/>
  <c r="C98" i="3"/>
  <c r="J97" i="3"/>
  <c r="C97" i="3"/>
  <c r="J96" i="3"/>
  <c r="C96" i="3"/>
  <c r="J95" i="3"/>
  <c r="C95" i="3"/>
  <c r="J94" i="3"/>
  <c r="C94" i="3"/>
  <c r="J93" i="3"/>
  <c r="C93" i="3"/>
  <c r="J92" i="3"/>
  <c r="C92" i="3"/>
  <c r="J91" i="3"/>
  <c r="C91" i="3"/>
  <c r="J90" i="3"/>
  <c r="C90" i="3"/>
  <c r="J89" i="3"/>
  <c r="C89" i="3"/>
  <c r="J88" i="3"/>
  <c r="C88" i="3"/>
  <c r="J87" i="3"/>
  <c r="C87" i="3"/>
  <c r="J86" i="3"/>
  <c r="C86" i="3"/>
  <c r="J85" i="3"/>
  <c r="C85" i="3"/>
  <c r="J84" i="3"/>
  <c r="C84" i="3"/>
  <c r="J83" i="3"/>
  <c r="C83" i="3"/>
  <c r="J82" i="3"/>
  <c r="C82" i="3"/>
  <c r="J81" i="3"/>
  <c r="C81" i="3"/>
  <c r="J80" i="3"/>
  <c r="C80" i="3"/>
  <c r="J79" i="3"/>
  <c r="C79" i="3"/>
  <c r="J78" i="3"/>
  <c r="C78" i="3"/>
  <c r="J77" i="3"/>
  <c r="C77" i="3"/>
  <c r="J76" i="3"/>
  <c r="C76" i="3"/>
  <c r="J75" i="3"/>
  <c r="C75" i="3"/>
  <c r="J74" i="3"/>
  <c r="C74" i="3"/>
  <c r="J73" i="3"/>
  <c r="C73" i="3"/>
  <c r="J72" i="3"/>
  <c r="C72" i="3"/>
  <c r="J71" i="3"/>
  <c r="C71" i="3"/>
  <c r="J70" i="3"/>
  <c r="C70" i="3"/>
  <c r="J69" i="3"/>
  <c r="C69" i="3"/>
  <c r="J68" i="3"/>
  <c r="C68" i="3"/>
  <c r="J67" i="3"/>
  <c r="C67" i="3"/>
  <c r="J66" i="3"/>
  <c r="C66" i="3"/>
  <c r="J65" i="3"/>
  <c r="C65" i="3"/>
  <c r="J64" i="3"/>
  <c r="C64" i="3"/>
  <c r="J63" i="3"/>
  <c r="C63" i="3"/>
  <c r="J62" i="3"/>
  <c r="C62" i="3"/>
  <c r="J61" i="3"/>
  <c r="C61" i="3"/>
  <c r="J60" i="3"/>
  <c r="C60" i="3"/>
  <c r="J59" i="3"/>
  <c r="C59" i="3"/>
  <c r="J58" i="3"/>
  <c r="C58" i="3"/>
  <c r="J57" i="3"/>
  <c r="C57" i="3"/>
  <c r="J56" i="3"/>
  <c r="C56" i="3"/>
  <c r="J55" i="3"/>
  <c r="C55" i="3"/>
  <c r="J54" i="3"/>
  <c r="C54" i="3"/>
  <c r="J53" i="3"/>
  <c r="C53" i="3"/>
  <c r="J52" i="3"/>
  <c r="C52" i="3"/>
  <c r="J51" i="3"/>
  <c r="C51" i="3"/>
  <c r="J50" i="3"/>
  <c r="C50" i="3"/>
  <c r="J49" i="3"/>
  <c r="C49" i="3"/>
  <c r="J48" i="3"/>
  <c r="C48" i="3"/>
  <c r="J47" i="3"/>
  <c r="C47" i="3"/>
  <c r="J46" i="3"/>
  <c r="C46" i="3"/>
  <c r="J45" i="3"/>
  <c r="C45" i="3"/>
  <c r="J44" i="3"/>
  <c r="C44" i="3"/>
  <c r="J43" i="3"/>
  <c r="C43" i="3"/>
  <c r="J42" i="3"/>
  <c r="C42" i="3"/>
  <c r="J41" i="3"/>
  <c r="C41" i="3"/>
  <c r="J40" i="3"/>
  <c r="C40" i="3"/>
  <c r="J39" i="3"/>
  <c r="C39" i="3"/>
  <c r="J38" i="3"/>
  <c r="C38" i="3"/>
  <c r="J37" i="3"/>
  <c r="C37" i="3"/>
  <c r="J36" i="3"/>
  <c r="C36" i="3"/>
  <c r="J35" i="3"/>
  <c r="C35" i="3"/>
  <c r="J34" i="3"/>
  <c r="C34" i="3"/>
  <c r="J33" i="3"/>
  <c r="C33" i="3"/>
  <c r="J32" i="3"/>
  <c r="C32" i="3"/>
  <c r="J31" i="3"/>
  <c r="C31" i="3"/>
  <c r="J30" i="3"/>
  <c r="C30" i="3"/>
  <c r="J29" i="3"/>
  <c r="C29" i="3"/>
  <c r="J28" i="3"/>
  <c r="C28" i="3"/>
  <c r="J27" i="3"/>
  <c r="C27" i="3"/>
  <c r="J26" i="3"/>
  <c r="C26" i="3"/>
  <c r="R25" i="3"/>
  <c r="O25" i="3"/>
  <c r="J25" i="3"/>
  <c r="C25" i="3"/>
  <c r="R24" i="3"/>
  <c r="O24" i="3"/>
  <c r="J24" i="3"/>
  <c r="C24" i="3"/>
  <c r="R23" i="3"/>
  <c r="O23" i="3"/>
  <c r="J23" i="3"/>
  <c r="C23" i="3"/>
  <c r="R22" i="3"/>
  <c r="O22" i="3"/>
  <c r="J22" i="3"/>
  <c r="C22" i="3"/>
  <c r="R21" i="3"/>
  <c r="O21" i="3"/>
  <c r="J21" i="3"/>
  <c r="C21" i="3"/>
  <c r="R20" i="3"/>
  <c r="O20" i="3"/>
  <c r="J20" i="3"/>
  <c r="C20" i="3"/>
  <c r="R19" i="3"/>
  <c r="O19" i="3"/>
  <c r="J19" i="3"/>
  <c r="C19" i="3"/>
  <c r="R18" i="3"/>
  <c r="O18" i="3"/>
  <c r="J18" i="3"/>
  <c r="C18" i="3"/>
  <c r="R17" i="3"/>
  <c r="O17" i="3"/>
  <c r="J17" i="3"/>
  <c r="C17" i="3"/>
  <c r="R16" i="3"/>
  <c r="O16" i="3"/>
  <c r="J16" i="3"/>
  <c r="C16" i="3"/>
  <c r="R15" i="3"/>
  <c r="O15" i="3"/>
  <c r="J15" i="3"/>
  <c r="C15" i="3"/>
  <c r="R14" i="3"/>
  <c r="O14" i="3"/>
  <c r="J14" i="3"/>
  <c r="C14" i="3"/>
  <c r="R13" i="3"/>
  <c r="O13" i="3"/>
  <c r="J13" i="3"/>
  <c r="C13" i="3"/>
  <c r="R12" i="3"/>
  <c r="O12" i="3"/>
  <c r="J12" i="3"/>
  <c r="C12" i="3"/>
  <c r="R11" i="3"/>
  <c r="O11" i="3"/>
  <c r="J11" i="3"/>
  <c r="C11" i="3"/>
  <c r="R10" i="3"/>
  <c r="O10" i="3"/>
  <c r="J10" i="3"/>
  <c r="C10" i="3"/>
  <c r="R9" i="3"/>
  <c r="O9" i="3"/>
  <c r="K9" i="3"/>
  <c r="J9" i="3"/>
  <c r="C9" i="3"/>
  <c r="R8" i="3"/>
  <c r="O8" i="3"/>
  <c r="J8" i="3"/>
  <c r="C8" i="3"/>
  <c r="R7" i="3"/>
  <c r="O7" i="3"/>
  <c r="J7" i="3"/>
  <c r="C7" i="3"/>
  <c r="R6" i="3"/>
  <c r="O6" i="3"/>
  <c r="J6" i="3"/>
  <c r="C6" i="3"/>
  <c r="R5" i="3"/>
  <c r="O5" i="3"/>
  <c r="K5" i="3"/>
  <c r="J5" i="3"/>
  <c r="C5" i="3"/>
  <c r="R4" i="3"/>
  <c r="O4" i="3"/>
  <c r="K92" i="3" s="1"/>
  <c r="J4" i="3"/>
  <c r="C4" i="3"/>
  <c r="R3" i="3"/>
  <c r="O3" i="3"/>
  <c r="K43" i="3" s="1"/>
  <c r="K3" i="3"/>
  <c r="J3" i="3"/>
  <c r="C3" i="3"/>
  <c r="R2" i="3"/>
  <c r="O2" i="3"/>
  <c r="J2" i="3"/>
  <c r="C2" i="3"/>
  <c r="O54" i="2"/>
  <c r="N54" i="2"/>
  <c r="J54" i="2"/>
  <c r="K54" i="2" s="1"/>
  <c r="I54" i="2"/>
  <c r="F54" i="2"/>
  <c r="D54" i="2"/>
  <c r="E54" i="2" s="1"/>
  <c r="O53" i="2"/>
  <c r="P53" i="2" s="1"/>
  <c r="N53" i="2"/>
  <c r="K53" i="2"/>
  <c r="I53" i="2"/>
  <c r="J53" i="2" s="1"/>
  <c r="E53" i="2"/>
  <c r="D53" i="2"/>
  <c r="N52" i="2"/>
  <c r="O52" i="2" s="1"/>
  <c r="K52" i="2"/>
  <c r="I52" i="2"/>
  <c r="J52" i="2" s="1"/>
  <c r="E52" i="2"/>
  <c r="F52" i="2" s="1"/>
  <c r="D52" i="2"/>
  <c r="N51" i="2"/>
  <c r="O51" i="2" s="1"/>
  <c r="J51" i="2"/>
  <c r="K51" i="2" s="1"/>
  <c r="I51" i="2"/>
  <c r="D51" i="2"/>
  <c r="E51" i="2" s="1"/>
  <c r="F51" i="2" s="1"/>
  <c r="N50" i="2"/>
  <c r="O50" i="2" s="1"/>
  <c r="I50" i="2"/>
  <c r="J50" i="2" s="1"/>
  <c r="K50" i="2" s="1"/>
  <c r="E50" i="2"/>
  <c r="D50" i="2"/>
  <c r="N49" i="2"/>
  <c r="O49" i="2" s="1"/>
  <c r="P49" i="2" s="1"/>
  <c r="J49" i="2"/>
  <c r="K49" i="2" s="1"/>
  <c r="I49" i="2"/>
  <c r="D49" i="2"/>
  <c r="E49" i="2" s="1"/>
  <c r="O48" i="2"/>
  <c r="N48" i="2"/>
  <c r="I48" i="2"/>
  <c r="J48" i="2" s="1"/>
  <c r="K48" i="2" s="1"/>
  <c r="D48" i="2"/>
  <c r="E48" i="2" s="1"/>
  <c r="F48" i="2" s="1"/>
  <c r="O47" i="2"/>
  <c r="P52" i="2" s="1"/>
  <c r="N47" i="2"/>
  <c r="I47" i="2"/>
  <c r="J47" i="2" s="1"/>
  <c r="D47" i="2"/>
  <c r="E47" i="2" s="1"/>
  <c r="F47" i="2" s="1"/>
  <c r="N46" i="2"/>
  <c r="O46" i="2" s="1"/>
  <c r="P46" i="2" s="1"/>
  <c r="J46" i="2"/>
  <c r="K46" i="2" s="1"/>
  <c r="I46" i="2"/>
  <c r="D46" i="2"/>
  <c r="E46" i="2" s="1"/>
  <c r="F46" i="2" s="1"/>
  <c r="N45" i="2"/>
  <c r="O45" i="2" s="1"/>
  <c r="J45" i="2"/>
  <c r="K45" i="2" s="1"/>
  <c r="I45" i="2"/>
  <c r="D45" i="2"/>
  <c r="E45" i="2" s="1"/>
  <c r="F45" i="2" s="1"/>
  <c r="N44" i="2"/>
  <c r="O44" i="2" s="1"/>
  <c r="I44" i="2"/>
  <c r="J44" i="2" s="1"/>
  <c r="D44" i="2"/>
  <c r="E44" i="2" s="1"/>
  <c r="O43" i="2"/>
  <c r="N43" i="2"/>
  <c r="I43" i="2"/>
  <c r="J43" i="2" s="1"/>
  <c r="E43" i="2"/>
  <c r="D43" i="2"/>
  <c r="O42" i="2"/>
  <c r="N42" i="2"/>
  <c r="I42" i="2"/>
  <c r="J42" i="2" s="1"/>
  <c r="E42" i="2"/>
  <c r="D42" i="2"/>
  <c r="O41" i="2"/>
  <c r="N41" i="2"/>
  <c r="I41" i="2"/>
  <c r="J41" i="2" s="1"/>
  <c r="E41" i="2"/>
  <c r="D41" i="2"/>
  <c r="N40" i="2"/>
  <c r="O40" i="2" s="1"/>
  <c r="I40" i="2"/>
  <c r="J40" i="2" s="1"/>
  <c r="E40" i="2"/>
  <c r="F40" i="2" s="1"/>
  <c r="D40" i="2"/>
  <c r="N39" i="2"/>
  <c r="O39" i="2" s="1"/>
  <c r="I39" i="2"/>
  <c r="J39" i="2" s="1"/>
  <c r="D39" i="2"/>
  <c r="E39" i="2" s="1"/>
  <c r="O38" i="2"/>
  <c r="N38" i="2"/>
  <c r="J38" i="2"/>
  <c r="K38" i="2" s="1"/>
  <c r="I38" i="2"/>
  <c r="D38" i="2"/>
  <c r="E38" i="2" s="1"/>
  <c r="O37" i="2"/>
  <c r="P37" i="2" s="1"/>
  <c r="N37" i="2"/>
  <c r="I37" i="2"/>
  <c r="J37" i="2" s="1"/>
  <c r="K37" i="2" s="1"/>
  <c r="D37" i="2"/>
  <c r="E37" i="2" s="1"/>
  <c r="N36" i="2"/>
  <c r="O36" i="2" s="1"/>
  <c r="P36" i="2" s="1"/>
  <c r="Q36" i="2" s="1"/>
  <c r="J36" i="2"/>
  <c r="K36" i="2" s="1"/>
  <c r="I36" i="2"/>
  <c r="E36" i="2"/>
  <c r="F36" i="2" s="1"/>
  <c r="D36" i="2"/>
  <c r="P35" i="2"/>
  <c r="Q35" i="2" s="1"/>
  <c r="N35" i="2"/>
  <c r="O35" i="2" s="1"/>
  <c r="I35" i="2"/>
  <c r="J35" i="2" s="1"/>
  <c r="K35" i="2" s="1"/>
  <c r="L35" i="2" s="1"/>
  <c r="D35" i="2"/>
  <c r="E35" i="2" s="1"/>
  <c r="F35" i="2" s="1"/>
  <c r="O34" i="2"/>
  <c r="P34" i="2" s="1"/>
  <c r="N34" i="2"/>
  <c r="I34" i="2"/>
  <c r="J34" i="2" s="1"/>
  <c r="K34" i="2" s="1"/>
  <c r="D34" i="2"/>
  <c r="E34" i="2" s="1"/>
  <c r="F34" i="2" s="1"/>
  <c r="O33" i="2"/>
  <c r="P33" i="2" s="1"/>
  <c r="N33" i="2"/>
  <c r="J33" i="2"/>
  <c r="I33" i="2"/>
  <c r="D33" i="2"/>
  <c r="E33" i="2" s="1"/>
  <c r="F33" i="2" s="1"/>
  <c r="O32" i="2"/>
  <c r="N32" i="2"/>
  <c r="I32" i="2"/>
  <c r="J32" i="2" s="1"/>
  <c r="K32" i="2" s="1"/>
  <c r="D32" i="2"/>
  <c r="E32" i="2" s="1"/>
  <c r="F32" i="2" s="1"/>
  <c r="P31" i="2"/>
  <c r="O31" i="2"/>
  <c r="N31" i="2"/>
  <c r="K31" i="2"/>
  <c r="I31" i="2"/>
  <c r="J31" i="2" s="1"/>
  <c r="D31" i="2"/>
  <c r="E31" i="2" s="1"/>
  <c r="F31" i="2" s="1"/>
  <c r="O30" i="2"/>
  <c r="N30" i="2"/>
  <c r="J30" i="2"/>
  <c r="I30" i="2"/>
  <c r="E30" i="2"/>
  <c r="F30" i="2" s="1"/>
  <c r="D30" i="2"/>
  <c r="N29" i="2"/>
  <c r="O29" i="2" s="1"/>
  <c r="P29" i="2" s="1"/>
  <c r="I29" i="2"/>
  <c r="J29" i="2" s="1"/>
  <c r="E29" i="2"/>
  <c r="D29" i="2"/>
  <c r="O28" i="2"/>
  <c r="P28" i="2" s="1"/>
  <c r="N28" i="2"/>
  <c r="J28" i="2"/>
  <c r="K28" i="2" s="1"/>
  <c r="I28" i="2"/>
  <c r="F28" i="2"/>
  <c r="D28" i="2"/>
  <c r="E28" i="2" s="1"/>
  <c r="O27" i="2"/>
  <c r="N27" i="2"/>
  <c r="I27" i="2"/>
  <c r="J27" i="2" s="1"/>
  <c r="K27" i="2" s="1"/>
  <c r="D27" i="2"/>
  <c r="E27" i="2" s="1"/>
  <c r="P26" i="2"/>
  <c r="O26" i="2"/>
  <c r="N26" i="2"/>
  <c r="I26" i="2"/>
  <c r="J26" i="2" s="1"/>
  <c r="K26" i="2" s="1"/>
  <c r="D26" i="2"/>
  <c r="E26" i="2" s="1"/>
  <c r="N25" i="2"/>
  <c r="O25" i="2" s="1"/>
  <c r="P25" i="2" s="1"/>
  <c r="I25" i="2"/>
  <c r="J25" i="2" s="1"/>
  <c r="E25" i="2"/>
  <c r="F25" i="2" s="1"/>
  <c r="D25" i="2"/>
  <c r="N24" i="2"/>
  <c r="O24" i="2" s="1"/>
  <c r="P24" i="2" s="1"/>
  <c r="J24" i="2"/>
  <c r="I24" i="2"/>
  <c r="E24" i="2"/>
  <c r="D24" i="2"/>
  <c r="O23" i="2"/>
  <c r="P23" i="2" s="1"/>
  <c r="N23" i="2"/>
  <c r="K23" i="2"/>
  <c r="J23" i="2"/>
  <c r="I23" i="2"/>
  <c r="F23" i="2"/>
  <c r="D23" i="2"/>
  <c r="E23" i="2" s="1"/>
  <c r="N22" i="2"/>
  <c r="O22" i="2" s="1"/>
  <c r="J22" i="2"/>
  <c r="I22" i="2"/>
  <c r="D22" i="2"/>
  <c r="E22" i="2" s="1"/>
  <c r="O21" i="2"/>
  <c r="N21" i="2"/>
  <c r="I21" i="2"/>
  <c r="J21" i="2" s="1"/>
  <c r="K21" i="2" s="1"/>
  <c r="D21" i="2"/>
  <c r="E21" i="2" s="1"/>
  <c r="F21" i="2" s="1"/>
  <c r="O20" i="2"/>
  <c r="N20" i="2"/>
  <c r="I20" i="2"/>
  <c r="J20" i="2" s="1"/>
  <c r="K20" i="2" s="1"/>
  <c r="F20" i="2"/>
  <c r="E20" i="2"/>
  <c r="D20" i="2"/>
  <c r="P19" i="2"/>
  <c r="N19" i="2"/>
  <c r="O19" i="2" s="1"/>
  <c r="I19" i="2"/>
  <c r="J19" i="2" s="1"/>
  <c r="K19" i="2" s="1"/>
  <c r="E19" i="2"/>
  <c r="F19" i="2" s="1"/>
  <c r="D19" i="2"/>
  <c r="N18" i="2"/>
  <c r="O18" i="2" s="1"/>
  <c r="K18" i="2"/>
  <c r="J18" i="2"/>
  <c r="I18" i="2"/>
  <c r="D18" i="2"/>
  <c r="E18" i="2" s="1"/>
  <c r="O17" i="2"/>
  <c r="N17" i="2"/>
  <c r="I17" i="2"/>
  <c r="J17" i="2" s="1"/>
  <c r="K17" i="2" s="1"/>
  <c r="D17" i="2"/>
  <c r="E17" i="2" s="1"/>
  <c r="F17" i="2" s="1"/>
  <c r="P16" i="2"/>
  <c r="O16" i="2"/>
  <c r="N16" i="2"/>
  <c r="I16" i="2"/>
  <c r="J16" i="2" s="1"/>
  <c r="K16" i="2" s="1"/>
  <c r="E16" i="2"/>
  <c r="F16" i="2" s="1"/>
  <c r="D16" i="2"/>
  <c r="N15" i="2"/>
  <c r="O15" i="2" s="1"/>
  <c r="I15" i="2"/>
  <c r="J15" i="2" s="1"/>
  <c r="K15" i="2" s="1"/>
  <c r="F15" i="2"/>
  <c r="E15" i="2"/>
  <c r="D15" i="2"/>
  <c r="N14" i="2"/>
  <c r="O14" i="2" s="1"/>
  <c r="I14" i="2"/>
  <c r="J14" i="2" s="1"/>
  <c r="D14" i="2"/>
  <c r="E14" i="2" s="1"/>
  <c r="F14" i="2" s="1"/>
  <c r="N13" i="2"/>
  <c r="O13" i="2" s="1"/>
  <c r="P18" i="2" s="1"/>
  <c r="J13" i="2"/>
  <c r="K13" i="2" s="1"/>
  <c r="I13" i="2"/>
  <c r="D13" i="2"/>
  <c r="E13" i="2" s="1"/>
  <c r="F13" i="2" s="1"/>
  <c r="N12" i="2"/>
  <c r="O12" i="2" s="1"/>
  <c r="P12" i="2" s="1"/>
  <c r="J12" i="2"/>
  <c r="K12" i="2" s="1"/>
  <c r="I12" i="2"/>
  <c r="D12" i="2"/>
  <c r="E12" i="2" s="1"/>
  <c r="F12" i="2" s="1"/>
  <c r="O11" i="2"/>
  <c r="P11" i="2" s="1"/>
  <c r="N11" i="2"/>
  <c r="K11" i="2"/>
  <c r="I11" i="2"/>
  <c r="J11" i="2" s="1"/>
  <c r="E11" i="2"/>
  <c r="F11" i="2" s="1"/>
  <c r="D11" i="2"/>
  <c r="N10" i="2"/>
  <c r="O10" i="2" s="1"/>
  <c r="P10" i="2" s="1"/>
  <c r="K10" i="2"/>
  <c r="I10" i="2"/>
  <c r="J10" i="2" s="1"/>
  <c r="E10" i="2"/>
  <c r="F10" i="2" s="1"/>
  <c r="D10" i="2"/>
  <c r="N9" i="2"/>
  <c r="O9" i="2" s="1"/>
  <c r="P9" i="2" s="1"/>
  <c r="I9" i="2"/>
  <c r="J9" i="2" s="1"/>
  <c r="D9" i="2"/>
  <c r="E9" i="2" s="1"/>
  <c r="N8" i="2"/>
  <c r="O8" i="2" s="1"/>
  <c r="P8" i="2" s="1"/>
  <c r="J8" i="2"/>
  <c r="K8" i="2" s="1"/>
  <c r="I8" i="2"/>
  <c r="D8" i="2"/>
  <c r="E8" i="2" s="1"/>
  <c r="O7" i="2"/>
  <c r="P7" i="2" s="1"/>
  <c r="N7" i="2"/>
  <c r="J7" i="2"/>
  <c r="I7" i="2"/>
  <c r="E7" i="2"/>
  <c r="D7" i="2"/>
  <c r="P6" i="2"/>
  <c r="O6" i="2"/>
  <c r="N6" i="2"/>
  <c r="I6" i="2"/>
  <c r="J6" i="2" s="1"/>
  <c r="K6" i="2" s="1"/>
  <c r="F6" i="2"/>
  <c r="E6" i="2"/>
  <c r="D6" i="2"/>
  <c r="N5" i="2"/>
  <c r="O5" i="2" s="1"/>
  <c r="P5" i="2" s="1"/>
  <c r="J5" i="2"/>
  <c r="K5" i="2" s="1"/>
  <c r="I5" i="2"/>
  <c r="E5" i="2"/>
  <c r="F5" i="2" s="1"/>
  <c r="D5" i="2"/>
  <c r="O4" i="2"/>
  <c r="P4" i="2" s="1"/>
  <c r="N4" i="2"/>
  <c r="I4" i="2"/>
  <c r="J4" i="2" s="1"/>
  <c r="K4" i="2" s="1"/>
  <c r="D4" i="2"/>
  <c r="E4" i="2" s="1"/>
  <c r="F4" i="2" s="1"/>
  <c r="O3" i="2"/>
  <c r="P3" i="2" s="1"/>
  <c r="N3" i="2"/>
  <c r="K3" i="2"/>
  <c r="L3" i="2" s="1"/>
  <c r="J3" i="2"/>
  <c r="I3" i="2"/>
  <c r="E3" i="2"/>
  <c r="F3" i="2" s="1"/>
  <c r="D3" i="2"/>
  <c r="P2" i="2"/>
  <c r="Q2" i="2" s="1"/>
  <c r="N2" i="2"/>
  <c r="O2" i="2" s="1"/>
  <c r="I2" i="2"/>
  <c r="J2" i="2" s="1"/>
  <c r="K2" i="2" s="1"/>
  <c r="L2" i="2" s="1"/>
  <c r="E2" i="2"/>
  <c r="F7" i="2" s="1"/>
  <c r="G7" i="2" s="1"/>
  <c r="D2" i="2"/>
  <c r="O55" i="1"/>
  <c r="N55" i="1"/>
  <c r="J55" i="1"/>
  <c r="I55" i="1"/>
  <c r="E55" i="1"/>
  <c r="F55" i="1" s="1"/>
  <c r="D55" i="1"/>
  <c r="N54" i="1"/>
  <c r="O54" i="1" s="1"/>
  <c r="P54" i="1" s="1"/>
  <c r="J54" i="1"/>
  <c r="K54" i="1" s="1"/>
  <c r="I54" i="1"/>
  <c r="E54" i="1"/>
  <c r="F54" i="1" s="1"/>
  <c r="D54" i="1"/>
  <c r="N53" i="1"/>
  <c r="O53" i="1" s="1"/>
  <c r="P53" i="1" s="1"/>
  <c r="J53" i="1"/>
  <c r="I53" i="1"/>
  <c r="D53" i="1"/>
  <c r="E53" i="1" s="1"/>
  <c r="N52" i="1"/>
  <c r="O52" i="1" s="1"/>
  <c r="P52" i="1" s="1"/>
  <c r="I52" i="1"/>
  <c r="J52" i="1" s="1"/>
  <c r="E52" i="1"/>
  <c r="F52" i="1" s="1"/>
  <c r="D52" i="1"/>
  <c r="O51" i="1"/>
  <c r="N51" i="1"/>
  <c r="K51" i="1"/>
  <c r="J51" i="1"/>
  <c r="I51" i="1"/>
  <c r="D51" i="1"/>
  <c r="E51" i="1" s="1"/>
  <c r="F51" i="1" s="1"/>
  <c r="N50" i="1"/>
  <c r="O50" i="1" s="1"/>
  <c r="I50" i="1"/>
  <c r="J50" i="1" s="1"/>
  <c r="E50" i="1"/>
  <c r="D50" i="1"/>
  <c r="N49" i="1"/>
  <c r="O49" i="1" s="1"/>
  <c r="I49" i="1"/>
  <c r="J49" i="1" s="1"/>
  <c r="K49" i="1" s="1"/>
  <c r="D49" i="1"/>
  <c r="E49" i="1" s="1"/>
  <c r="O48" i="1"/>
  <c r="N48" i="1"/>
  <c r="J48" i="1"/>
  <c r="K48" i="1" s="1"/>
  <c r="I48" i="1"/>
  <c r="D48" i="1"/>
  <c r="E48" i="1" s="1"/>
  <c r="F48" i="1" s="1"/>
  <c r="P47" i="1"/>
  <c r="O47" i="1"/>
  <c r="N47" i="1"/>
  <c r="J47" i="1"/>
  <c r="I47" i="1"/>
  <c r="F47" i="1"/>
  <c r="E47" i="1"/>
  <c r="D47" i="1"/>
  <c r="O46" i="1"/>
  <c r="P46" i="1" s="1"/>
  <c r="N46" i="1"/>
  <c r="I46" i="1"/>
  <c r="J46" i="1" s="1"/>
  <c r="K46" i="1" s="1"/>
  <c r="F46" i="1"/>
  <c r="D46" i="1"/>
  <c r="E46" i="1" s="1"/>
  <c r="N45" i="1"/>
  <c r="O45" i="1" s="1"/>
  <c r="J45" i="1"/>
  <c r="I45" i="1"/>
  <c r="E45" i="1"/>
  <c r="D45" i="1"/>
  <c r="O44" i="1"/>
  <c r="N44" i="1"/>
  <c r="J44" i="1"/>
  <c r="K44" i="1" s="1"/>
  <c r="I44" i="1"/>
  <c r="D44" i="1"/>
  <c r="E44" i="1" s="1"/>
  <c r="F44" i="1" s="1"/>
  <c r="O43" i="1"/>
  <c r="P43" i="1" s="1"/>
  <c r="N43" i="1"/>
  <c r="J43" i="1"/>
  <c r="K43" i="1" s="1"/>
  <c r="I43" i="1"/>
  <c r="D43" i="1"/>
  <c r="E43" i="1" s="1"/>
  <c r="F43" i="1" s="1"/>
  <c r="N42" i="1"/>
  <c r="O42" i="1" s="1"/>
  <c r="P42" i="1" s="1"/>
  <c r="J42" i="1"/>
  <c r="I42" i="1"/>
  <c r="D42" i="1"/>
  <c r="E42" i="1" s="1"/>
  <c r="O41" i="1"/>
  <c r="N41" i="1"/>
  <c r="I41" i="1"/>
  <c r="J41" i="1" s="1"/>
  <c r="K41" i="1" s="1"/>
  <c r="D41" i="1"/>
  <c r="E41" i="1" s="1"/>
  <c r="F41" i="1" s="1"/>
  <c r="N40" i="1"/>
  <c r="O40" i="1" s="1"/>
  <c r="J40" i="1"/>
  <c r="I40" i="1"/>
  <c r="E40" i="1"/>
  <c r="D40" i="1"/>
  <c r="N39" i="1"/>
  <c r="O39" i="1" s="1"/>
  <c r="I39" i="1"/>
  <c r="J39" i="1" s="1"/>
  <c r="K39" i="1" s="1"/>
  <c r="E39" i="1"/>
  <c r="F39" i="1" s="1"/>
  <c r="D39" i="1"/>
  <c r="O38" i="1"/>
  <c r="N38" i="1"/>
  <c r="K38" i="1"/>
  <c r="J38" i="1"/>
  <c r="I38" i="1"/>
  <c r="D38" i="1"/>
  <c r="E38" i="1" s="1"/>
  <c r="N37" i="1"/>
  <c r="O37" i="1" s="1"/>
  <c r="P37" i="1" s="1"/>
  <c r="I37" i="1"/>
  <c r="J37" i="1" s="1"/>
  <c r="D37" i="1"/>
  <c r="E37" i="1" s="1"/>
  <c r="F37" i="1" s="1"/>
  <c r="O36" i="1"/>
  <c r="N36" i="1"/>
  <c r="J36" i="1"/>
  <c r="K36" i="1" s="1"/>
  <c r="I36" i="1"/>
  <c r="D36" i="1"/>
  <c r="E36" i="1" s="1"/>
  <c r="F36" i="1" s="1"/>
  <c r="N35" i="1"/>
  <c r="O35" i="1" s="1"/>
  <c r="K35" i="1"/>
  <c r="J35" i="1"/>
  <c r="I35" i="1"/>
  <c r="E35" i="1"/>
  <c r="F35" i="1" s="1"/>
  <c r="D35" i="1"/>
  <c r="O34" i="1"/>
  <c r="N34" i="1"/>
  <c r="I34" i="1"/>
  <c r="J34" i="1" s="1"/>
  <c r="K34" i="1" s="1"/>
  <c r="E34" i="1"/>
  <c r="F34" i="1" s="1"/>
  <c r="D34" i="1"/>
  <c r="N33" i="1"/>
  <c r="O33" i="1" s="1"/>
  <c r="P34" i="1" s="1"/>
  <c r="K33" i="1"/>
  <c r="J33" i="1"/>
  <c r="I33" i="1"/>
  <c r="D33" i="1"/>
  <c r="E33" i="1" s="1"/>
  <c r="F33" i="1" s="1"/>
  <c r="O32" i="1"/>
  <c r="P32" i="1" s="1"/>
  <c r="N32" i="1"/>
  <c r="I32" i="1"/>
  <c r="J32" i="1" s="1"/>
  <c r="D32" i="1"/>
  <c r="E32" i="1" s="1"/>
  <c r="O31" i="1"/>
  <c r="N31" i="1"/>
  <c r="I31" i="1"/>
  <c r="J31" i="1" s="1"/>
  <c r="K31" i="1" s="1"/>
  <c r="E31" i="1"/>
  <c r="F31" i="1" s="1"/>
  <c r="D31" i="1"/>
  <c r="O30" i="1"/>
  <c r="P30" i="1" s="1"/>
  <c r="N30" i="1"/>
  <c r="I30" i="1"/>
  <c r="J30" i="1" s="1"/>
  <c r="K30" i="1" s="1"/>
  <c r="E30" i="1"/>
  <c r="F30" i="1" s="1"/>
  <c r="D30" i="1"/>
  <c r="N29" i="1"/>
  <c r="O29" i="1" s="1"/>
  <c r="I29" i="1"/>
  <c r="J29" i="1" s="1"/>
  <c r="D29" i="1"/>
  <c r="E29" i="1" s="1"/>
  <c r="N28" i="1"/>
  <c r="O28" i="1" s="1"/>
  <c r="P28" i="1" s="1"/>
  <c r="K28" i="1"/>
  <c r="J28" i="1"/>
  <c r="I28" i="1"/>
  <c r="E28" i="1"/>
  <c r="F28" i="1" s="1"/>
  <c r="D28" i="1"/>
  <c r="O27" i="1"/>
  <c r="P27" i="1" s="1"/>
  <c r="N27" i="1"/>
  <c r="I27" i="1"/>
  <c r="J27" i="1" s="1"/>
  <c r="F27" i="1"/>
  <c r="E27" i="1"/>
  <c r="D27" i="1"/>
  <c r="O26" i="1"/>
  <c r="P26" i="1" s="1"/>
  <c r="N26" i="1"/>
  <c r="I26" i="1"/>
  <c r="J26" i="1" s="1"/>
  <c r="K26" i="1" s="1"/>
  <c r="F26" i="1"/>
  <c r="D26" i="1"/>
  <c r="E26" i="1" s="1"/>
  <c r="O25" i="1"/>
  <c r="P25" i="1" s="1"/>
  <c r="N25" i="1"/>
  <c r="I25" i="1"/>
  <c r="J25" i="1" s="1"/>
  <c r="E25" i="1"/>
  <c r="D25" i="1"/>
  <c r="N24" i="1"/>
  <c r="O24" i="1" s="1"/>
  <c r="I24" i="1"/>
  <c r="J24" i="1" s="1"/>
  <c r="E24" i="1"/>
  <c r="D24" i="1"/>
  <c r="N23" i="1"/>
  <c r="O23" i="1" s="1"/>
  <c r="P23" i="1" s="1"/>
  <c r="J23" i="1"/>
  <c r="K23" i="1" s="1"/>
  <c r="I23" i="1"/>
  <c r="D23" i="1"/>
  <c r="E23" i="1" s="1"/>
  <c r="F23" i="1" s="1"/>
  <c r="N22" i="1"/>
  <c r="O22" i="1" s="1"/>
  <c r="P22" i="1" s="1"/>
  <c r="J22" i="1"/>
  <c r="I22" i="1"/>
  <c r="E22" i="1"/>
  <c r="D22" i="1"/>
  <c r="O21" i="1"/>
  <c r="N21" i="1"/>
  <c r="I21" i="1"/>
  <c r="J21" i="1" s="1"/>
  <c r="D21" i="1"/>
  <c r="E21" i="1" s="1"/>
  <c r="F21" i="1" s="1"/>
  <c r="N20" i="1"/>
  <c r="O20" i="1" s="1"/>
  <c r="I20" i="1"/>
  <c r="J20" i="1" s="1"/>
  <c r="K20" i="1" s="1"/>
  <c r="F20" i="1"/>
  <c r="E20" i="1"/>
  <c r="D20" i="1"/>
  <c r="O19" i="1"/>
  <c r="P19" i="1" s="1"/>
  <c r="N19" i="1"/>
  <c r="J19" i="1"/>
  <c r="K19" i="1" s="1"/>
  <c r="I19" i="1"/>
  <c r="E19" i="1"/>
  <c r="D19" i="1"/>
  <c r="P18" i="1"/>
  <c r="O18" i="1"/>
  <c r="N18" i="1"/>
  <c r="J18" i="1"/>
  <c r="I18" i="1"/>
  <c r="E18" i="1"/>
  <c r="F18" i="1" s="1"/>
  <c r="D18" i="1"/>
  <c r="P17" i="1"/>
  <c r="N17" i="1"/>
  <c r="O17" i="1" s="1"/>
  <c r="I17" i="1"/>
  <c r="J17" i="1" s="1"/>
  <c r="K17" i="1" s="1"/>
  <c r="E17" i="1"/>
  <c r="D17" i="1"/>
  <c r="O16" i="1"/>
  <c r="N16" i="1"/>
  <c r="I16" i="1"/>
  <c r="J16" i="1" s="1"/>
  <c r="K16" i="1" s="1"/>
  <c r="D16" i="1"/>
  <c r="E16" i="1" s="1"/>
  <c r="F16" i="1" s="1"/>
  <c r="N15" i="1"/>
  <c r="O15" i="1" s="1"/>
  <c r="I15" i="1"/>
  <c r="J15" i="1" s="1"/>
  <c r="K15" i="1" s="1"/>
  <c r="E15" i="1"/>
  <c r="D15" i="1"/>
  <c r="N14" i="1"/>
  <c r="O14" i="1" s="1"/>
  <c r="K14" i="1"/>
  <c r="J14" i="1"/>
  <c r="I14" i="1"/>
  <c r="D14" i="1"/>
  <c r="E14" i="1" s="1"/>
  <c r="F14" i="1" s="1"/>
  <c r="N13" i="1"/>
  <c r="O13" i="1" s="1"/>
  <c r="P13" i="1" s="1"/>
  <c r="K13" i="1"/>
  <c r="J13" i="1"/>
  <c r="I13" i="1"/>
  <c r="D13" i="1"/>
  <c r="E13" i="1" s="1"/>
  <c r="O12" i="1"/>
  <c r="N12" i="1"/>
  <c r="K12" i="1"/>
  <c r="J12" i="1"/>
  <c r="I12" i="1"/>
  <c r="D12" i="1"/>
  <c r="E12" i="1" s="1"/>
  <c r="F12" i="1" s="1"/>
  <c r="O11" i="1"/>
  <c r="P11" i="1" s="1"/>
  <c r="N11" i="1"/>
  <c r="K11" i="1"/>
  <c r="I11" i="1"/>
  <c r="J11" i="1" s="1"/>
  <c r="D11" i="1"/>
  <c r="E11" i="1" s="1"/>
  <c r="F11" i="1" s="1"/>
  <c r="N10" i="1"/>
  <c r="O10" i="1" s="1"/>
  <c r="P10" i="1" s="1"/>
  <c r="I10" i="1"/>
  <c r="J10" i="1" s="1"/>
  <c r="E10" i="1"/>
  <c r="D10" i="1"/>
  <c r="O9" i="1"/>
  <c r="N9" i="1"/>
  <c r="J9" i="1"/>
  <c r="K9" i="1" s="1"/>
  <c r="I9" i="1"/>
  <c r="D9" i="1"/>
  <c r="E9" i="1" s="1"/>
  <c r="F9" i="1" s="1"/>
  <c r="N8" i="1"/>
  <c r="O8" i="1" s="1"/>
  <c r="P8" i="1" s="1"/>
  <c r="J8" i="1"/>
  <c r="I8" i="1"/>
  <c r="D8" i="1"/>
  <c r="E8" i="1" s="1"/>
  <c r="F8" i="1" s="1"/>
  <c r="N7" i="1"/>
  <c r="O7" i="1" s="1"/>
  <c r="P7" i="1" s="1"/>
  <c r="J7" i="1"/>
  <c r="I7" i="1"/>
  <c r="D7" i="1"/>
  <c r="E7" i="1" s="1"/>
  <c r="O6" i="1"/>
  <c r="P6" i="1" s="1"/>
  <c r="N6" i="1"/>
  <c r="J6" i="1"/>
  <c r="K6" i="1" s="1"/>
  <c r="I6" i="1"/>
  <c r="D6" i="1"/>
  <c r="E6" i="1" s="1"/>
  <c r="F6" i="1" s="1"/>
  <c r="O5" i="1"/>
  <c r="N5" i="1"/>
  <c r="J5" i="1"/>
  <c r="I5" i="1"/>
  <c r="F5" i="1"/>
  <c r="E5" i="1"/>
  <c r="D5" i="1"/>
  <c r="N4" i="1"/>
  <c r="O4" i="1" s="1"/>
  <c r="I4" i="1"/>
  <c r="J4" i="1" s="1"/>
  <c r="K4" i="1" s="1"/>
  <c r="G4" i="1"/>
  <c r="D4" i="1"/>
  <c r="E4" i="1" s="1"/>
  <c r="F4" i="1" s="1"/>
  <c r="N3" i="1"/>
  <c r="O3" i="1" s="1"/>
  <c r="P3" i="1" s="1"/>
  <c r="Q3" i="1" s="1"/>
  <c r="J3" i="1"/>
  <c r="I3" i="1"/>
  <c r="E3" i="1"/>
  <c r="F3" i="1" s="1"/>
  <c r="G3" i="1" s="1"/>
  <c r="D3" i="1"/>
  <c r="N2" i="1"/>
  <c r="O2" i="1" s="1"/>
  <c r="P2" i="1" s="1"/>
  <c r="J2" i="1"/>
  <c r="K2" i="1" s="1"/>
  <c r="I2" i="1"/>
  <c r="F2" i="1"/>
  <c r="D2" i="1"/>
  <c r="E2" i="1" s="1"/>
  <c r="E222" i="13" l="1"/>
  <c r="P227" i="13"/>
  <c r="R222" i="13"/>
  <c r="N222" i="13"/>
  <c r="E226" i="13"/>
  <c r="P226" i="13"/>
  <c r="R226" i="13"/>
  <c r="N226" i="13"/>
  <c r="P225" i="13"/>
  <c r="E224" i="13"/>
  <c r="P219" i="13"/>
  <c r="G219" i="13" s="1"/>
  <c r="G220" i="13" s="1"/>
  <c r="G221" i="13" s="1"/>
  <c r="G222" i="13" s="1"/>
  <c r="G223" i="13" s="1"/>
  <c r="G224" i="13" s="1"/>
  <c r="G225" i="13" s="1"/>
  <c r="F199" i="13"/>
  <c r="F200" i="13" s="1"/>
  <c r="F201" i="13" s="1"/>
  <c r="F202" i="13" s="1"/>
  <c r="F203" i="13" s="1"/>
  <c r="F204" i="13" s="1"/>
  <c r="F205" i="13" s="1"/>
  <c r="F206" i="13" s="1"/>
  <c r="F207" i="13" s="1"/>
  <c r="F208" i="13" s="1"/>
  <c r="F209" i="13" s="1"/>
  <c r="F210" i="13" s="1"/>
  <c r="F211" i="13" s="1"/>
  <c r="F212" i="13" s="1"/>
  <c r="F213" i="13" s="1"/>
  <c r="F214" i="13" s="1"/>
  <c r="F215" i="13" s="1"/>
  <c r="F216" i="13" s="1"/>
  <c r="E203" i="13"/>
  <c r="E216" i="13"/>
  <c r="E217" i="13"/>
  <c r="N220" i="13"/>
  <c r="N218" i="13"/>
  <c r="R213" i="13"/>
  <c r="P212" i="13"/>
  <c r="R211" i="13"/>
  <c r="N216" i="13"/>
  <c r="E211" i="13"/>
  <c r="N211" i="13"/>
  <c r="R210" i="13"/>
  <c r="N209" i="13"/>
  <c r="R209" i="13"/>
  <c r="R208" i="13"/>
  <c r="R212" i="13"/>
  <c r="R206" i="13"/>
  <c r="R205" i="13"/>
  <c r="N210" i="13"/>
  <c r="R204" i="13"/>
  <c r="E209" i="13"/>
  <c r="P209" i="13"/>
  <c r="R203" i="13"/>
  <c r="E208" i="13"/>
  <c r="N203" i="13"/>
  <c r="P208" i="13"/>
  <c r="N202" i="13"/>
  <c r="P206" i="13"/>
  <c r="E206" i="13"/>
  <c r="R201" i="13"/>
  <c r="N206" i="13"/>
  <c r="P205" i="13"/>
  <c r="N205" i="13"/>
  <c r="R200" i="13"/>
  <c r="P199" i="13"/>
  <c r="P198" i="13"/>
  <c r="R198" i="13"/>
  <c r="P197" i="13"/>
  <c r="R197" i="13"/>
  <c r="P196" i="13"/>
  <c r="E195" i="13"/>
  <c r="R195" i="13"/>
  <c r="N200" i="13"/>
  <c r="P195" i="13"/>
  <c r="R199" i="13"/>
  <c r="P194" i="13"/>
  <c r="N194" i="13"/>
  <c r="E193" i="13"/>
  <c r="P193" i="13"/>
  <c r="N193" i="13"/>
  <c r="P192" i="13"/>
  <c r="N196" i="13"/>
  <c r="P191" i="13"/>
  <c r="G191" i="13" s="1"/>
  <c r="R196" i="13"/>
  <c r="E190" i="13"/>
  <c r="N195" i="13"/>
  <c r="R193" i="13"/>
  <c r="N188" i="13"/>
  <c r="R192" i="13"/>
  <c r="E192" i="13"/>
  <c r="N192" i="13"/>
  <c r="F187" i="13"/>
  <c r="H187" i="13"/>
  <c r="H188" i="13" s="1"/>
  <c r="E191" i="13"/>
  <c r="N191" i="13"/>
  <c r="E188" i="13"/>
  <c r="F188" i="13" s="1"/>
  <c r="F189" i="13" s="1"/>
  <c r="F190" i="13" s="1"/>
  <c r="F191" i="13" s="1"/>
  <c r="F192" i="13" s="1"/>
  <c r="F193" i="13" s="1"/>
  <c r="F194" i="13" s="1"/>
  <c r="F195" i="13" s="1"/>
  <c r="R190" i="13"/>
  <c r="I185" i="13"/>
  <c r="I186" i="13" s="1"/>
  <c r="I187" i="13" s="1"/>
  <c r="I188" i="13" s="1"/>
  <c r="I189" i="13" s="1"/>
  <c r="N190" i="13"/>
  <c r="R169" i="13"/>
  <c r="R139" i="13"/>
  <c r="R120" i="13"/>
  <c r="R122" i="13"/>
  <c r="R124" i="13"/>
  <c r="R102" i="13"/>
  <c r="R104" i="13"/>
  <c r="R105" i="13"/>
  <c r="R87" i="13"/>
  <c r="R74" i="13"/>
  <c r="R49" i="13"/>
  <c r="R24" i="13"/>
  <c r="R32" i="13"/>
  <c r="R75" i="13"/>
  <c r="R145" i="13"/>
  <c r="R55" i="13"/>
  <c r="R95" i="13"/>
  <c r="R25" i="13"/>
  <c r="R115" i="13"/>
  <c r="R135" i="13"/>
  <c r="R45" i="13"/>
  <c r="R155" i="13"/>
  <c r="R165" i="13"/>
  <c r="R175" i="13"/>
  <c r="R11" i="13"/>
  <c r="R21" i="13"/>
  <c r="R31" i="13"/>
  <c r="R41" i="13"/>
  <c r="R51" i="13"/>
  <c r="R61" i="13"/>
  <c r="R71" i="13"/>
  <c r="R81" i="13"/>
  <c r="R91" i="13"/>
  <c r="R101" i="13"/>
  <c r="R111" i="13"/>
  <c r="R121" i="13"/>
  <c r="R131" i="13"/>
  <c r="R141" i="13"/>
  <c r="R151" i="13"/>
  <c r="R161" i="13"/>
  <c r="R171" i="13"/>
  <c r="R172" i="13"/>
  <c r="R13" i="13"/>
  <c r="R23" i="13"/>
  <c r="R33" i="13"/>
  <c r="R43" i="13"/>
  <c r="R53" i="13"/>
  <c r="R63" i="13"/>
  <c r="R73" i="13"/>
  <c r="R83" i="13"/>
  <c r="R93" i="13"/>
  <c r="R103" i="13"/>
  <c r="R113" i="13"/>
  <c r="R123" i="13"/>
  <c r="R133" i="13"/>
  <c r="R143" i="13"/>
  <c r="R153" i="13"/>
  <c r="R163" i="13"/>
  <c r="R173" i="13"/>
  <c r="P182" i="13"/>
  <c r="P183" i="13"/>
  <c r="P184" i="13"/>
  <c r="P162" i="13"/>
  <c r="P163" i="13"/>
  <c r="P164" i="13"/>
  <c r="P165" i="13"/>
  <c r="P147" i="13"/>
  <c r="P148" i="13"/>
  <c r="P149" i="13"/>
  <c r="P132" i="13"/>
  <c r="P133" i="13"/>
  <c r="P134" i="13"/>
  <c r="P135" i="13"/>
  <c r="P112" i="13"/>
  <c r="P113" i="13"/>
  <c r="P114" i="13"/>
  <c r="P115" i="13"/>
  <c r="P90" i="13"/>
  <c r="P72" i="13"/>
  <c r="P95" i="13"/>
  <c r="P98" i="13"/>
  <c r="P60" i="13"/>
  <c r="P62" i="13"/>
  <c r="P69" i="13"/>
  <c r="P41" i="13"/>
  <c r="P38" i="13"/>
  <c r="P42" i="13"/>
  <c r="P39" i="13"/>
  <c r="P40" i="13"/>
  <c r="P34" i="13"/>
  <c r="P14" i="13"/>
  <c r="P30" i="13"/>
  <c r="P32" i="13"/>
  <c r="P8" i="13"/>
  <c r="P9" i="13"/>
  <c r="P56" i="13"/>
  <c r="P76" i="13"/>
  <c r="P96" i="13"/>
  <c r="P116" i="13"/>
  <c r="P136" i="13"/>
  <c r="P156" i="13"/>
  <c r="P166" i="13"/>
  <c r="P16" i="13"/>
  <c r="P26" i="13"/>
  <c r="P46" i="13"/>
  <c r="P66" i="13"/>
  <c r="P86" i="13"/>
  <c r="P106" i="13"/>
  <c r="P126" i="13"/>
  <c r="P146" i="13"/>
  <c r="P176" i="13"/>
  <c r="P36" i="13"/>
  <c r="N10" i="13"/>
  <c r="N82" i="13"/>
  <c r="N151" i="13"/>
  <c r="N81" i="13"/>
  <c r="E27" i="13"/>
  <c r="E44" i="13"/>
  <c r="E80" i="13"/>
  <c r="E102" i="13"/>
  <c r="E137" i="13"/>
  <c r="E167" i="13"/>
  <c r="N23" i="13"/>
  <c r="N8" i="13"/>
  <c r="H8" i="13" s="1"/>
  <c r="H9" i="13" s="1"/>
  <c r="H10" i="13" s="1"/>
  <c r="H11" i="13" s="1"/>
  <c r="H12" i="13" s="1"/>
  <c r="N50" i="13"/>
  <c r="N75" i="13"/>
  <c r="N123" i="13"/>
  <c r="N149" i="13"/>
  <c r="N169" i="13"/>
  <c r="N182" i="13"/>
  <c r="E121" i="13"/>
  <c r="E136" i="13"/>
  <c r="N22" i="13"/>
  <c r="N49" i="13"/>
  <c r="N68" i="13"/>
  <c r="N74" i="13"/>
  <c r="N122" i="13"/>
  <c r="N143" i="13"/>
  <c r="N163" i="13"/>
  <c r="N26" i="13"/>
  <c r="N53" i="13"/>
  <c r="N67" i="13"/>
  <c r="N147" i="13"/>
  <c r="N47" i="13"/>
  <c r="N104" i="13"/>
  <c r="N120" i="13"/>
  <c r="N179" i="13"/>
  <c r="E76" i="13"/>
  <c r="E163" i="13"/>
  <c r="N19" i="13"/>
  <c r="N41" i="13"/>
  <c r="N103" i="13"/>
  <c r="N160" i="13"/>
  <c r="N178" i="13"/>
  <c r="N91" i="13"/>
  <c r="E38" i="13"/>
  <c r="N58" i="13"/>
  <c r="E37" i="13"/>
  <c r="E95" i="13"/>
  <c r="E178" i="13"/>
  <c r="E56" i="13"/>
  <c r="E72" i="13"/>
  <c r="E114" i="13"/>
  <c r="E129" i="13"/>
  <c r="E159" i="13"/>
  <c r="N15" i="13"/>
  <c r="N99" i="13"/>
  <c r="N115" i="13"/>
  <c r="N136" i="13"/>
  <c r="N156" i="13"/>
  <c r="N174" i="13"/>
  <c r="E21" i="13"/>
  <c r="E53" i="13"/>
  <c r="E89" i="13"/>
  <c r="E69" i="13"/>
  <c r="E111" i="13"/>
  <c r="E146" i="13"/>
  <c r="N12" i="13"/>
  <c r="N78" i="13"/>
  <c r="N112" i="13"/>
  <c r="N138" i="13"/>
  <c r="N171" i="13"/>
  <c r="N34" i="13"/>
  <c r="N101" i="13"/>
  <c r="N176" i="13"/>
  <c r="E20" i="13"/>
  <c r="E57" i="13"/>
  <c r="E73" i="13"/>
  <c r="E115" i="13"/>
  <c r="E130" i="13"/>
  <c r="E160" i="13"/>
  <c r="N16" i="13"/>
  <c r="N33" i="13"/>
  <c r="N88" i="13"/>
  <c r="N100" i="13"/>
  <c r="N116" i="13"/>
  <c r="N157" i="13"/>
  <c r="E24" i="13"/>
  <c r="E36" i="13"/>
  <c r="E94" i="13"/>
  <c r="E177" i="13"/>
  <c r="N32" i="13"/>
  <c r="E18" i="13"/>
  <c r="E55" i="13"/>
  <c r="E91" i="13"/>
  <c r="E71" i="13"/>
  <c r="E113" i="13"/>
  <c r="E93" i="13"/>
  <c r="E181" i="13"/>
  <c r="N35" i="13"/>
  <c r="N14" i="13"/>
  <c r="N98" i="13"/>
  <c r="N114" i="13"/>
  <c r="N173" i="13"/>
  <c r="E22" i="13"/>
  <c r="E59" i="13"/>
  <c r="E75" i="13"/>
  <c r="E117" i="13"/>
  <c r="E92" i="13"/>
  <c r="E132" i="13"/>
  <c r="E180" i="13"/>
  <c r="N36" i="13"/>
  <c r="N30" i="13"/>
  <c r="N172" i="13"/>
  <c r="E39" i="13"/>
  <c r="E51" i="13"/>
  <c r="E87" i="13"/>
  <c r="E67" i="13"/>
  <c r="E109" i="13"/>
  <c r="E124" i="13"/>
  <c r="E33" i="13"/>
  <c r="E13" i="13"/>
  <c r="E50" i="13"/>
  <c r="E86" i="13"/>
  <c r="E143" i="13"/>
  <c r="N9" i="13"/>
  <c r="E32" i="13"/>
  <c r="E12" i="13"/>
  <c r="E65" i="13"/>
  <c r="E107" i="13"/>
  <c r="E142" i="13"/>
  <c r="E172" i="13"/>
  <c r="E152" i="13"/>
  <c r="N79" i="13"/>
  <c r="N69" i="13"/>
  <c r="E48" i="13"/>
  <c r="E126" i="13"/>
  <c r="E174" i="13"/>
  <c r="N29" i="13"/>
  <c r="E31" i="13"/>
  <c r="E11" i="13"/>
  <c r="E84" i="13"/>
  <c r="E64" i="13"/>
  <c r="E106" i="13"/>
  <c r="E141" i="13"/>
  <c r="E10" i="13"/>
  <c r="E63" i="13"/>
  <c r="E105" i="13"/>
  <c r="E140" i="13"/>
  <c r="E77" i="13"/>
  <c r="E182" i="13"/>
  <c r="E118" i="13"/>
  <c r="E74" i="13"/>
  <c r="E62" i="13"/>
  <c r="N25" i="13"/>
  <c r="E61" i="13"/>
  <c r="E60" i="13"/>
  <c r="E54" i="13"/>
  <c r="E90" i="13"/>
  <c r="N48" i="13"/>
  <c r="E176" i="13"/>
  <c r="E58" i="13"/>
  <c r="E88" i="13"/>
  <c r="E175" i="13"/>
  <c r="E19" i="13"/>
  <c r="E100" i="13"/>
  <c r="E9" i="13"/>
  <c r="N46" i="13"/>
  <c r="E8" i="13"/>
  <c r="E128" i="13"/>
  <c r="E108" i="13"/>
  <c r="E148" i="13"/>
  <c r="N55" i="13"/>
  <c r="E7" i="13"/>
  <c r="E127" i="13"/>
  <c r="N63" i="13"/>
  <c r="E26" i="13"/>
  <c r="E43" i="13"/>
  <c r="E79" i="13"/>
  <c r="E166" i="13"/>
  <c r="N28" i="13"/>
  <c r="N175" i="13"/>
  <c r="E147" i="13"/>
  <c r="E25" i="13"/>
  <c r="E42" i="13"/>
  <c r="E78" i="13"/>
  <c r="E125" i="13"/>
  <c r="E165" i="13"/>
  <c r="N71" i="13"/>
  <c r="N145" i="13"/>
  <c r="N94" i="13"/>
  <c r="E66" i="13"/>
  <c r="E41" i="13"/>
  <c r="E99" i="13"/>
  <c r="E134" i="13"/>
  <c r="E164" i="13"/>
  <c r="E135" i="13"/>
  <c r="N56" i="13"/>
  <c r="E120" i="13"/>
  <c r="E119" i="13"/>
  <c r="E183" i="13"/>
  <c r="E116" i="13"/>
  <c r="E23" i="13"/>
  <c r="E151" i="13"/>
  <c r="E35" i="13"/>
  <c r="E52" i="13"/>
  <c r="E155" i="13"/>
  <c r="E34" i="13"/>
  <c r="E144" i="13"/>
  <c r="E149" i="13"/>
  <c r="N54" i="13"/>
  <c r="E40" i="13"/>
  <c r="E98" i="13"/>
  <c r="E133" i="13"/>
  <c r="E30" i="13"/>
  <c r="N70" i="13"/>
  <c r="E97" i="13"/>
  <c r="E29" i="13"/>
  <c r="E123" i="13"/>
  <c r="E96" i="13"/>
  <c r="E161" i="13"/>
  <c r="E122" i="13"/>
  <c r="N164" i="13"/>
  <c r="N165" i="13"/>
  <c r="N168" i="13"/>
  <c r="N167" i="13"/>
  <c r="N140" i="13"/>
  <c r="N142" i="13"/>
  <c r="N144" i="13"/>
  <c r="N148" i="13"/>
  <c r="N129" i="13"/>
  <c r="N124" i="13"/>
  <c r="N127" i="13"/>
  <c r="N125" i="13"/>
  <c r="N126" i="13"/>
  <c r="N109" i="13"/>
  <c r="N106" i="13"/>
  <c r="N107" i="13"/>
  <c r="N108" i="13"/>
  <c r="N90" i="13"/>
  <c r="N92" i="13"/>
  <c r="N76" i="13"/>
  <c r="N60" i="13"/>
  <c r="N61" i="13"/>
  <c r="N62" i="13"/>
  <c r="N59" i="13"/>
  <c r="N39" i="13"/>
  <c r="N38" i="13"/>
  <c r="N27" i="13"/>
  <c r="N20" i="13"/>
  <c r="N21" i="13"/>
  <c r="N158" i="13"/>
  <c r="N153" i="13"/>
  <c r="N85" i="13"/>
  <c r="N80" i="13"/>
  <c r="N133" i="13"/>
  <c r="N113" i="13"/>
  <c r="N166" i="13"/>
  <c r="N93" i="13"/>
  <c r="N146" i="13"/>
  <c r="N13" i="13"/>
  <c r="N137" i="13"/>
  <c r="N24" i="13"/>
  <c r="N73" i="13"/>
  <c r="N44" i="13"/>
  <c r="N64" i="13"/>
  <c r="N97" i="13"/>
  <c r="N128" i="13"/>
  <c r="N77" i="13"/>
  <c r="N150" i="13"/>
  <c r="N181" i="13"/>
  <c r="N66" i="13"/>
  <c r="N37" i="13"/>
  <c r="N57" i="13"/>
  <c r="N130" i="13"/>
  <c r="N161" i="13"/>
  <c r="N117" i="13"/>
  <c r="N170" i="13"/>
  <c r="N17" i="13"/>
  <c r="N131" i="13"/>
  <c r="N110" i="13"/>
  <c r="N141" i="13"/>
  <c r="N184" i="13"/>
  <c r="E49" i="13"/>
  <c r="E85" i="13"/>
  <c r="E157" i="13"/>
  <c r="E156" i="13"/>
  <c r="E47" i="13"/>
  <c r="E83" i="13"/>
  <c r="E154" i="13"/>
  <c r="E173" i="13"/>
  <c r="E17" i="13"/>
  <c r="E153" i="13"/>
  <c r="E16" i="13"/>
  <c r="E171" i="13"/>
  <c r="E15" i="13"/>
  <c r="E170" i="13"/>
  <c r="E179" i="13"/>
  <c r="E14" i="13"/>
  <c r="E150" i="13"/>
  <c r="E112" i="13"/>
  <c r="E131" i="13"/>
  <c r="E70" i="13"/>
  <c r="F82" i="5"/>
  <c r="F87" i="5"/>
  <c r="F191" i="5"/>
  <c r="F205" i="5"/>
  <c r="F106" i="5"/>
  <c r="F206" i="5"/>
  <c r="F275" i="5"/>
  <c r="F90" i="5"/>
  <c r="F121" i="5"/>
  <c r="F235" i="5"/>
  <c r="F91" i="5"/>
  <c r="F150" i="5"/>
  <c r="F250" i="5"/>
  <c r="F151" i="5"/>
  <c r="F165" i="5"/>
  <c r="F265" i="5"/>
  <c r="F75" i="5"/>
  <c r="F166" i="5"/>
  <c r="F180" i="5"/>
  <c r="F266" i="5"/>
  <c r="F277" i="5"/>
  <c r="F47" i="5"/>
  <c r="F181" i="5"/>
  <c r="F195" i="5"/>
  <c r="F104" i="5"/>
  <c r="F99" i="5"/>
  <c r="F86" i="5"/>
  <c r="F146" i="5"/>
  <c r="F160" i="5"/>
  <c r="F260" i="5"/>
  <c r="F161" i="5"/>
  <c r="F175" i="5"/>
  <c r="F261" i="5"/>
  <c r="F30" i="5"/>
  <c r="F35" i="5"/>
  <c r="F43" i="5"/>
  <c r="F70" i="5"/>
  <c r="F176" i="5"/>
  <c r="F190" i="5"/>
  <c r="F276" i="5"/>
  <c r="F120" i="5"/>
  <c r="F220" i="5"/>
  <c r="F135" i="5"/>
  <c r="F221" i="5"/>
  <c r="F136" i="5"/>
  <c r="F236" i="5"/>
  <c r="F110" i="5"/>
  <c r="F196" i="5"/>
  <c r="F210" i="5"/>
  <c r="F251" i="5"/>
  <c r="F246" i="5"/>
  <c r="F95" i="5"/>
  <c r="F111" i="5"/>
  <c r="F125" i="5"/>
  <c r="F211" i="5"/>
  <c r="F225" i="5"/>
  <c r="F78" i="5"/>
  <c r="F126" i="5"/>
  <c r="F140" i="5"/>
  <c r="F226" i="5"/>
  <c r="F240" i="5"/>
  <c r="F274" i="5"/>
  <c r="F269" i="5"/>
  <c r="F66" i="5"/>
  <c r="F22" i="5"/>
  <c r="F107" i="5"/>
  <c r="F117" i="5"/>
  <c r="F127" i="5"/>
  <c r="F137" i="5"/>
  <c r="F147" i="5"/>
  <c r="F157" i="5"/>
  <c r="F167" i="5"/>
  <c r="F177" i="5"/>
  <c r="F187" i="5"/>
  <c r="F197" i="5"/>
  <c r="F207" i="5"/>
  <c r="F217" i="5"/>
  <c r="F227" i="5"/>
  <c r="F237" i="5"/>
  <c r="F247" i="5"/>
  <c r="F257" i="5"/>
  <c r="F267" i="5"/>
  <c r="F268" i="5"/>
  <c r="F7" i="5"/>
  <c r="G7" i="5" s="1"/>
  <c r="F18" i="5"/>
  <c r="F24" i="5"/>
  <c r="F100" i="5"/>
  <c r="F11" i="5"/>
  <c r="F62" i="5"/>
  <c r="F278" i="5"/>
  <c r="F34" i="5"/>
  <c r="F103" i="5"/>
  <c r="F15" i="5"/>
  <c r="F26" i="5"/>
  <c r="F54" i="5"/>
  <c r="F74" i="5"/>
  <c r="F94" i="5"/>
  <c r="G276" i="4"/>
  <c r="K29" i="2"/>
  <c r="K33" i="2"/>
  <c r="K18" i="1"/>
  <c r="F250" i="4"/>
  <c r="F245" i="4"/>
  <c r="Q37" i="2"/>
  <c r="P15" i="1"/>
  <c r="P16" i="1"/>
  <c r="F50" i="2"/>
  <c r="F49" i="1"/>
  <c r="F50" i="1"/>
  <c r="L4" i="1"/>
  <c r="K67" i="3"/>
  <c r="P4" i="1"/>
  <c r="Q4" i="1" s="1"/>
  <c r="P40" i="1"/>
  <c r="P41" i="1"/>
  <c r="P33" i="1"/>
  <c r="P13" i="2"/>
  <c r="F120" i="4"/>
  <c r="P14" i="1"/>
  <c r="P20" i="1"/>
  <c r="P21" i="1"/>
  <c r="K50" i="3"/>
  <c r="F82" i="4"/>
  <c r="K24" i="1"/>
  <c r="K37" i="1"/>
  <c r="L4" i="2"/>
  <c r="L5" i="2" s="1"/>
  <c r="L6" i="2" s="1"/>
  <c r="Q46" i="2"/>
  <c r="F50" i="4"/>
  <c r="F45" i="4"/>
  <c r="F209" i="4"/>
  <c r="F214" i="4"/>
  <c r="F15" i="1"/>
  <c r="P44" i="1"/>
  <c r="K7" i="2"/>
  <c r="F29" i="2"/>
  <c r="F24" i="2"/>
  <c r="K42" i="3"/>
  <c r="K60" i="3"/>
  <c r="F159" i="4"/>
  <c r="F164" i="4"/>
  <c r="K5" i="1"/>
  <c r="P24" i="1"/>
  <c r="K51" i="3"/>
  <c r="K21" i="1"/>
  <c r="K55" i="1"/>
  <c r="K24" i="2"/>
  <c r="F100" i="4"/>
  <c r="F95" i="4"/>
  <c r="F113" i="4"/>
  <c r="P5" i="1"/>
  <c r="Q5" i="1" s="1"/>
  <c r="Q6" i="1" s="1"/>
  <c r="Q7" i="1" s="1"/>
  <c r="Q8" i="1" s="1"/>
  <c r="F84" i="4"/>
  <c r="K25" i="1"/>
  <c r="K52" i="1"/>
  <c r="K53" i="1"/>
  <c r="F8" i="2"/>
  <c r="G8" i="2" s="1"/>
  <c r="P47" i="2"/>
  <c r="F132" i="4"/>
  <c r="F13" i="1"/>
  <c r="F22" i="1"/>
  <c r="F32" i="1"/>
  <c r="P38" i="1"/>
  <c r="K25" i="2"/>
  <c r="F44" i="2"/>
  <c r="F49" i="2"/>
  <c r="K91" i="3"/>
  <c r="F125" i="4"/>
  <c r="F133" i="4"/>
  <c r="F138" i="4"/>
  <c r="F183" i="4"/>
  <c r="F188" i="4"/>
  <c r="P49" i="1"/>
  <c r="P48" i="1"/>
  <c r="K21" i="3"/>
  <c r="K84" i="3"/>
  <c r="F150" i="4"/>
  <c r="F145" i="4"/>
  <c r="K17" i="3"/>
  <c r="L37" i="2"/>
  <c r="L38" i="2" s="1"/>
  <c r="P9" i="1"/>
  <c r="F143" i="4"/>
  <c r="F148" i="4"/>
  <c r="F26" i="2"/>
  <c r="F182" i="4"/>
  <c r="K3" i="1"/>
  <c r="L3" i="1" s="1"/>
  <c r="P35" i="1"/>
  <c r="P36" i="1"/>
  <c r="P32" i="2"/>
  <c r="L36" i="2"/>
  <c r="F17" i="1"/>
  <c r="F53" i="2"/>
  <c r="K10" i="1"/>
  <c r="P22" i="2"/>
  <c r="P27" i="2"/>
  <c r="K64" i="3"/>
  <c r="K15" i="3"/>
  <c r="K30" i="3"/>
  <c r="K87" i="3"/>
  <c r="K44" i="3"/>
  <c r="K36" i="3"/>
  <c r="K28" i="3"/>
  <c r="K7" i="1"/>
  <c r="K50" i="1"/>
  <c r="F37" i="2"/>
  <c r="F42" i="2"/>
  <c r="K13" i="3"/>
  <c r="K70" i="3"/>
  <c r="K79" i="3"/>
  <c r="K96" i="3"/>
  <c r="K23" i="3"/>
  <c r="F54" i="4"/>
  <c r="K80" i="5"/>
  <c r="F17" i="5"/>
  <c r="K37" i="5"/>
  <c r="F49" i="5"/>
  <c r="F44" i="5"/>
  <c r="F57" i="5"/>
  <c r="F52" i="5"/>
  <c r="K78" i="5"/>
  <c r="F200" i="4"/>
  <c r="F195" i="4"/>
  <c r="F33" i="5"/>
  <c r="F28" i="5"/>
  <c r="K36" i="5"/>
  <c r="F7" i="1"/>
  <c r="F24" i="1"/>
  <c r="F25" i="1"/>
  <c r="P31" i="1"/>
  <c r="F42" i="1"/>
  <c r="Q3" i="2"/>
  <c r="F38" i="2"/>
  <c r="P51" i="2"/>
  <c r="F264" i="4"/>
  <c r="F19" i="1"/>
  <c r="F29" i="1"/>
  <c r="K14" i="2"/>
  <c r="F27" i="2"/>
  <c r="F22" i="2"/>
  <c r="P48" i="2"/>
  <c r="F22" i="4"/>
  <c r="F69" i="4"/>
  <c r="F178" i="4"/>
  <c r="K45" i="5"/>
  <c r="K70" i="5"/>
  <c r="F53" i="1"/>
  <c r="K29" i="1"/>
  <c r="P39" i="1"/>
  <c r="F9" i="2"/>
  <c r="P14" i="2"/>
  <c r="K22" i="2"/>
  <c r="P45" i="2"/>
  <c r="Q45" i="2" s="1"/>
  <c r="K19" i="3"/>
  <c r="K71" i="3"/>
  <c r="K80" i="3"/>
  <c r="F23" i="4"/>
  <c r="K29" i="5"/>
  <c r="K54" i="5"/>
  <c r="F9" i="4"/>
  <c r="G9" i="4" s="1"/>
  <c r="G10" i="4" s="1"/>
  <c r="F14" i="4"/>
  <c r="F63" i="4"/>
  <c r="F147" i="4"/>
  <c r="F225" i="4"/>
  <c r="F232" i="4"/>
  <c r="F69" i="5"/>
  <c r="F64" i="5"/>
  <c r="F39" i="2"/>
  <c r="P17" i="2"/>
  <c r="K31" i="3"/>
  <c r="Q4" i="2"/>
  <c r="Q5" i="2" s="1"/>
  <c r="Q6" i="2" s="1"/>
  <c r="Q7" i="2" s="1"/>
  <c r="Q8" i="2" s="1"/>
  <c r="Q9" i="2" s="1"/>
  <c r="Q10" i="2" s="1"/>
  <c r="Q11" i="2" s="1"/>
  <c r="Q12" i="2" s="1"/>
  <c r="K40" i="3"/>
  <c r="F73" i="4"/>
  <c r="F78" i="4"/>
  <c r="F226" i="4"/>
  <c r="F45" i="5"/>
  <c r="F40" i="5"/>
  <c r="K48" i="5"/>
  <c r="F45" i="1"/>
  <c r="K9" i="2"/>
  <c r="P38" i="2"/>
  <c r="Q38" i="2" s="1"/>
  <c r="P54" i="2"/>
  <c r="F88" i="4"/>
  <c r="F163" i="4"/>
  <c r="F240" i="4"/>
  <c r="K68" i="5"/>
  <c r="K67" i="5"/>
  <c r="K53" i="5"/>
  <c r="K46" i="5"/>
  <c r="K59" i="5"/>
  <c r="K38" i="5"/>
  <c r="K31" i="5"/>
  <c r="K82" i="5"/>
  <c r="K58" i="5"/>
  <c r="K71" i="5"/>
  <c r="K57" i="5"/>
  <c r="K50" i="5"/>
  <c r="K79" i="5"/>
  <c r="K35" i="5"/>
  <c r="K42" i="5"/>
  <c r="K34" i="5"/>
  <c r="K49" i="5"/>
  <c r="K65" i="5"/>
  <c r="K62" i="5"/>
  <c r="F10" i="1"/>
  <c r="P29" i="1"/>
  <c r="K32" i="1"/>
  <c r="P50" i="1"/>
  <c r="P51" i="1"/>
  <c r="K30" i="2"/>
  <c r="F121" i="4"/>
  <c r="K63" i="5"/>
  <c r="F77" i="5"/>
  <c r="F72" i="5"/>
  <c r="G5" i="1"/>
  <c r="G6" i="1" s="1"/>
  <c r="P12" i="1"/>
  <c r="K45" i="1"/>
  <c r="F2" i="2"/>
  <c r="K40" i="1"/>
  <c r="P30" i="2"/>
  <c r="K98" i="3"/>
  <c r="K78" i="3"/>
  <c r="K58" i="3"/>
  <c r="K38" i="3"/>
  <c r="K95" i="3"/>
  <c r="K75" i="3"/>
  <c r="K55" i="3"/>
  <c r="K35" i="3"/>
  <c r="K86" i="3"/>
  <c r="K62" i="3"/>
  <c r="K48" i="3"/>
  <c r="K34" i="3"/>
  <c r="K94" i="3"/>
  <c r="K73" i="3"/>
  <c r="K39" i="3"/>
  <c r="K93" i="3"/>
  <c r="K72" i="3"/>
  <c r="K63" i="3"/>
  <c r="K27" i="3"/>
  <c r="K69" i="3"/>
  <c r="K41" i="3"/>
  <c r="K33" i="3"/>
  <c r="K90" i="3"/>
  <c r="K83" i="3"/>
  <c r="K76" i="3"/>
  <c r="K54" i="3"/>
  <c r="K47" i="3"/>
  <c r="K89" i="3"/>
  <c r="K82" i="3"/>
  <c r="K53" i="3"/>
  <c r="K46" i="3"/>
  <c r="K88" i="3"/>
  <c r="K81" i="3"/>
  <c r="K52" i="3"/>
  <c r="K45" i="3"/>
  <c r="K101" i="3"/>
  <c r="K85" i="3"/>
  <c r="K77" i="3"/>
  <c r="K24" i="3"/>
  <c r="K20" i="3"/>
  <c r="K16" i="3"/>
  <c r="K12" i="3"/>
  <c r="K8" i="3"/>
  <c r="K4" i="3"/>
  <c r="K61" i="3"/>
  <c r="K37" i="3"/>
  <c r="K68" i="3"/>
  <c r="K29" i="3"/>
  <c r="K74" i="3"/>
  <c r="K59" i="3"/>
  <c r="K66" i="3"/>
  <c r="K26" i="3"/>
  <c r="K22" i="3"/>
  <c r="K18" i="3"/>
  <c r="K14" i="3"/>
  <c r="K10" i="3"/>
  <c r="K6" i="3"/>
  <c r="K2" i="3"/>
  <c r="K97" i="3"/>
  <c r="K65" i="3"/>
  <c r="K11" i="3"/>
  <c r="K56" i="3"/>
  <c r="K99" i="3"/>
  <c r="F207" i="4"/>
  <c r="K73" i="5"/>
  <c r="F8" i="5"/>
  <c r="K47" i="5"/>
  <c r="K55" i="5"/>
  <c r="P45" i="1"/>
  <c r="F43" i="2"/>
  <c r="K39" i="5"/>
  <c r="F61" i="5"/>
  <c r="F56" i="5"/>
  <c r="K22" i="1"/>
  <c r="K27" i="1"/>
  <c r="K7" i="3"/>
  <c r="K8" i="1"/>
  <c r="F38" i="1"/>
  <c r="P20" i="2"/>
  <c r="P15" i="2"/>
  <c r="K25" i="3"/>
  <c r="K32" i="3"/>
  <c r="K49" i="3"/>
  <c r="K57" i="3"/>
  <c r="K100" i="3"/>
  <c r="F274" i="4"/>
  <c r="F269" i="4"/>
  <c r="P21" i="2"/>
  <c r="F62" i="4"/>
  <c r="F176" i="4"/>
  <c r="P50" i="2"/>
  <c r="F20" i="4"/>
  <c r="F25" i="4"/>
  <c r="F93" i="4"/>
  <c r="F101" i="4"/>
  <c r="F168" i="4"/>
  <c r="F246" i="4"/>
  <c r="F40" i="1"/>
  <c r="F201" i="4"/>
  <c r="F215" i="4"/>
  <c r="K42" i="1"/>
  <c r="F18" i="2"/>
  <c r="F8" i="4"/>
  <c r="G8" i="4" s="1"/>
  <c r="F71" i="4"/>
  <c r="F169" i="4"/>
  <c r="F193" i="4"/>
  <c r="P55" i="1"/>
  <c r="K44" i="2"/>
  <c r="L44" i="2" s="1"/>
  <c r="L45" i="2" s="1"/>
  <c r="L46" i="2" s="1"/>
  <c r="F43" i="4"/>
  <c r="F118" i="4"/>
  <c r="F171" i="4"/>
  <c r="F218" i="4"/>
  <c r="K47" i="1"/>
  <c r="F96" i="4"/>
  <c r="F41" i="2"/>
  <c r="P44" i="2"/>
  <c r="Q44" i="2" s="1"/>
  <c r="K47" i="2"/>
  <c r="F59" i="4"/>
  <c r="F265" i="4"/>
  <c r="F16" i="5"/>
  <c r="F21" i="5"/>
  <c r="F47" i="4"/>
  <c r="F72" i="4"/>
  <c r="F122" i="4"/>
  <c r="F172" i="4"/>
  <c r="F222" i="4"/>
  <c r="F272" i="4"/>
  <c r="F41" i="5"/>
  <c r="F36" i="5"/>
  <c r="F99" i="4"/>
  <c r="F149" i="4"/>
  <c r="F199" i="4"/>
  <c r="F249" i="4"/>
  <c r="F37" i="4"/>
  <c r="F37" i="5"/>
  <c r="F32" i="5"/>
  <c r="F65" i="5"/>
  <c r="F60" i="5"/>
  <c r="F10" i="5"/>
  <c r="K32" i="5"/>
  <c r="K75" i="5"/>
  <c r="F56" i="4"/>
  <c r="F106" i="4"/>
  <c r="F156" i="4"/>
  <c r="F206" i="4"/>
  <c r="F256" i="4"/>
  <c r="F26" i="4"/>
  <c r="F81" i="4"/>
  <c r="F131" i="4"/>
  <c r="F181" i="4"/>
  <c r="F231" i="4"/>
  <c r="F36" i="4"/>
  <c r="F86" i="4"/>
  <c r="F136" i="4"/>
  <c r="F186" i="4"/>
  <c r="F236" i="4"/>
  <c r="F14" i="5"/>
  <c r="K30" i="5"/>
  <c r="K72" i="5"/>
  <c r="F85" i="5"/>
  <c r="F80" i="5"/>
  <c r="K52" i="5"/>
  <c r="K74" i="5"/>
  <c r="K93" i="5"/>
  <c r="K86" i="5"/>
  <c r="K26" i="5"/>
  <c r="K92" i="5"/>
  <c r="K85" i="5"/>
  <c r="K91" i="5"/>
  <c r="K77" i="5"/>
  <c r="K90" i="5"/>
  <c r="K97" i="5"/>
  <c r="K76" i="5"/>
  <c r="K89" i="5"/>
  <c r="K96" i="5"/>
  <c r="K88" i="5"/>
  <c r="F11" i="4"/>
  <c r="F61" i="4"/>
  <c r="F111" i="4"/>
  <c r="F161" i="4"/>
  <c r="F211" i="4"/>
  <c r="F261" i="4"/>
  <c r="F81" i="5"/>
  <c r="F76" i="5"/>
  <c r="F19" i="5"/>
  <c r="F101" i="5"/>
  <c r="F96" i="5"/>
  <c r="F105" i="5"/>
  <c r="E3" i="13"/>
  <c r="E4" i="13"/>
  <c r="F89" i="5"/>
  <c r="F84" i="5"/>
  <c r="K4" i="5"/>
  <c r="F25" i="5"/>
  <c r="K44" i="5"/>
  <c r="K64" i="5"/>
  <c r="K84" i="5"/>
  <c r="K11" i="5"/>
  <c r="F97" i="5"/>
  <c r="F92" i="5"/>
  <c r="K40" i="5"/>
  <c r="K60" i="5"/>
  <c r="F113" i="5"/>
  <c r="F123" i="5"/>
  <c r="F133" i="5"/>
  <c r="F143" i="5"/>
  <c r="F153" i="5"/>
  <c r="F163" i="5"/>
  <c r="F173" i="5"/>
  <c r="F183" i="5"/>
  <c r="F193" i="5"/>
  <c r="F203" i="5"/>
  <c r="F213" i="5"/>
  <c r="F223" i="5"/>
  <c r="F233" i="5"/>
  <c r="F243" i="5"/>
  <c r="F253" i="5"/>
  <c r="F263" i="5"/>
  <c r="F273" i="5"/>
  <c r="K25" i="5"/>
  <c r="K22" i="5"/>
  <c r="K19" i="5"/>
  <c r="K100" i="5"/>
  <c r="K13" i="5"/>
  <c r="K10" i="5"/>
  <c r="K7" i="5"/>
  <c r="K24" i="5"/>
  <c r="K99" i="5"/>
  <c r="K95" i="5"/>
  <c r="K18" i="5"/>
  <c r="K15" i="5"/>
  <c r="K12" i="5"/>
  <c r="K9" i="5"/>
  <c r="K98" i="5"/>
  <c r="K94" i="5"/>
  <c r="K23" i="5"/>
  <c r="K20" i="5"/>
  <c r="K17" i="5"/>
  <c r="K14" i="5"/>
  <c r="K101" i="5"/>
  <c r="K8" i="5"/>
  <c r="K27" i="5"/>
  <c r="K87" i="5"/>
  <c r="F23" i="5"/>
  <c r="K28" i="5"/>
  <c r="K41" i="5"/>
  <c r="F53" i="5"/>
  <c r="F48" i="5"/>
  <c r="K61" i="5"/>
  <c r="F73" i="5"/>
  <c r="F68" i="5"/>
  <c r="K81" i="5"/>
  <c r="F93" i="5"/>
  <c r="F88" i="5"/>
  <c r="E6" i="13"/>
  <c r="F6" i="13" s="1"/>
  <c r="G226" i="13" l="1"/>
  <c r="G227" i="13" s="1"/>
  <c r="G228" i="13" s="1"/>
  <c r="G229" i="13" s="1"/>
  <c r="G230" i="13" s="1"/>
  <c r="G231" i="13" s="1"/>
  <c r="G232" i="13" s="1"/>
  <c r="G233" i="13" s="1"/>
  <c r="G234" i="13" s="1"/>
  <c r="G235" i="13" s="1"/>
  <c r="G236" i="13" s="1"/>
  <c r="G237" i="13" s="1"/>
  <c r="G238" i="13" s="1"/>
  <c r="G239" i="13" s="1"/>
  <c r="G240" i="13" s="1"/>
  <c r="G241" i="13" s="1"/>
  <c r="F217" i="13"/>
  <c r="F218" i="13" s="1"/>
  <c r="F219" i="13" s="1"/>
  <c r="F220" i="13" s="1"/>
  <c r="F221" i="13" s="1"/>
  <c r="F222" i="13" s="1"/>
  <c r="F223" i="13" s="1"/>
  <c r="F224" i="13" s="1"/>
  <c r="F225" i="13" s="1"/>
  <c r="F226" i="13" s="1"/>
  <c r="F227" i="13" s="1"/>
  <c r="F228" i="13" s="1"/>
  <c r="F229" i="13" s="1"/>
  <c r="F230" i="13" s="1"/>
  <c r="F231" i="13" s="1"/>
  <c r="F232" i="13" s="1"/>
  <c r="F233" i="13" s="1"/>
  <c r="F234" i="13" s="1"/>
  <c r="F235" i="13" s="1"/>
  <c r="F236" i="13" s="1"/>
  <c r="F237" i="13" s="1"/>
  <c r="F238" i="13" s="1"/>
  <c r="F239" i="13" s="1"/>
  <c r="F240" i="13" s="1"/>
  <c r="F241" i="13" s="1"/>
  <c r="G192" i="13"/>
  <c r="G193" i="13" s="1"/>
  <c r="G194" i="13" s="1"/>
  <c r="G195" i="13" s="1"/>
  <c r="G196" i="13" s="1"/>
  <c r="G197" i="13" s="1"/>
  <c r="G198" i="13" s="1"/>
  <c r="G199" i="13" s="1"/>
  <c r="G200" i="13" s="1"/>
  <c r="G201" i="13" s="1"/>
  <c r="G202" i="13" s="1"/>
  <c r="G203" i="13" s="1"/>
  <c r="G204" i="13" s="1"/>
  <c r="G205" i="13" s="1"/>
  <c r="G206" i="13" s="1"/>
  <c r="G207" i="13" s="1"/>
  <c r="G208" i="13" s="1"/>
  <c r="G209" i="13" s="1"/>
  <c r="G210" i="13" s="1"/>
  <c r="G211" i="13" s="1"/>
  <c r="G212" i="13" s="1"/>
  <c r="G213" i="13" s="1"/>
  <c r="G214" i="13" s="1"/>
  <c r="G215" i="13" s="1"/>
  <c r="G216" i="13" s="1"/>
  <c r="G217" i="13" s="1"/>
  <c r="I190" i="13"/>
  <c r="I191" i="13" s="1"/>
  <c r="I192" i="13" s="1"/>
  <c r="I193" i="13" s="1"/>
  <c r="I194" i="13" s="1"/>
  <c r="I195" i="13" s="1"/>
  <c r="I196" i="13" s="1"/>
  <c r="I197" i="13" s="1"/>
  <c r="I198" i="13" s="1"/>
  <c r="I199" i="13" s="1"/>
  <c r="I200" i="13" s="1"/>
  <c r="I201" i="13" s="1"/>
  <c r="I202" i="13" s="1"/>
  <c r="I203" i="13" s="1"/>
  <c r="I204" i="13" s="1"/>
  <c r="I205" i="13" s="1"/>
  <c r="I206" i="13" s="1"/>
  <c r="I207" i="13" s="1"/>
  <c r="I208" i="13" s="1"/>
  <c r="I209" i="13" s="1"/>
  <c r="I210" i="13" s="1"/>
  <c r="I211" i="13" s="1"/>
  <c r="I212" i="13" s="1"/>
  <c r="I213" i="13" s="1"/>
  <c r="I214" i="13" s="1"/>
  <c r="I215" i="13" s="1"/>
  <c r="I216" i="13" s="1"/>
  <c r="I217" i="13" s="1"/>
  <c r="I218" i="13" s="1"/>
  <c r="I219" i="13" s="1"/>
  <c r="I220" i="13" s="1"/>
  <c r="I221" i="13" s="1"/>
  <c r="I222" i="13" s="1"/>
  <c r="I223" i="13" s="1"/>
  <c r="I224" i="13" s="1"/>
  <c r="I225" i="13" s="1"/>
  <c r="I226" i="13" s="1"/>
  <c r="I227" i="13" s="1"/>
  <c r="I228" i="13" s="1"/>
  <c r="I229" i="13" s="1"/>
  <c r="I230" i="13" s="1"/>
  <c r="I231" i="13" s="1"/>
  <c r="I232" i="13" s="1"/>
  <c r="I233" i="13" s="1"/>
  <c r="I234" i="13" s="1"/>
  <c r="I235" i="13" s="1"/>
  <c r="I236" i="13" s="1"/>
  <c r="I237" i="13" s="1"/>
  <c r="I238" i="13" s="1"/>
  <c r="I239" i="13" s="1"/>
  <c r="I240" i="13" s="1"/>
  <c r="I241" i="13" s="1"/>
  <c r="H13" i="13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H35" i="13" s="1"/>
  <c r="H36" i="13" s="1"/>
  <c r="H37" i="13" s="1"/>
  <c r="H38" i="13" s="1"/>
  <c r="H39" i="13" s="1"/>
  <c r="H40" i="13" s="1"/>
  <c r="H41" i="13" s="1"/>
  <c r="H42" i="13" s="1"/>
  <c r="H43" i="13" s="1"/>
  <c r="H44" i="13" s="1"/>
  <c r="H45" i="13" s="1"/>
  <c r="H46" i="13" s="1"/>
  <c r="H47" i="13" s="1"/>
  <c r="H48" i="13" s="1"/>
  <c r="H49" i="13" s="1"/>
  <c r="H50" i="13" s="1"/>
  <c r="H51" i="13" s="1"/>
  <c r="H52" i="13" s="1"/>
  <c r="H53" i="13" s="1"/>
  <c r="H54" i="13" s="1"/>
  <c r="H55" i="13" s="1"/>
  <c r="H56" i="13" s="1"/>
  <c r="H57" i="13" s="1"/>
  <c r="H58" i="13" s="1"/>
  <c r="H59" i="13" s="1"/>
  <c r="H60" i="13" s="1"/>
  <c r="H61" i="13" s="1"/>
  <c r="H62" i="13" s="1"/>
  <c r="H63" i="13" s="1"/>
  <c r="H64" i="13" s="1"/>
  <c r="H65" i="13" s="1"/>
  <c r="H66" i="13" s="1"/>
  <c r="H67" i="13" s="1"/>
  <c r="H68" i="13" s="1"/>
  <c r="H69" i="13" s="1"/>
  <c r="H70" i="13" s="1"/>
  <c r="H71" i="13" s="1"/>
  <c r="H72" i="13" s="1"/>
  <c r="H73" i="13" s="1"/>
  <c r="H74" i="13" s="1"/>
  <c r="H75" i="13" s="1"/>
  <c r="H76" i="13" s="1"/>
  <c r="H77" i="13" s="1"/>
  <c r="H78" i="13" s="1"/>
  <c r="H79" i="13" s="1"/>
  <c r="H80" i="13" s="1"/>
  <c r="H81" i="13" s="1"/>
  <c r="H82" i="13" s="1"/>
  <c r="H83" i="13" s="1"/>
  <c r="H84" i="13" s="1"/>
  <c r="H85" i="13" s="1"/>
  <c r="H86" i="13" s="1"/>
  <c r="H87" i="13" s="1"/>
  <c r="H88" i="13" s="1"/>
  <c r="H89" i="13" s="1"/>
  <c r="H90" i="13" s="1"/>
  <c r="H91" i="13" s="1"/>
  <c r="H92" i="13" s="1"/>
  <c r="H93" i="13" s="1"/>
  <c r="H94" i="13" s="1"/>
  <c r="H95" i="13" s="1"/>
  <c r="H96" i="13" s="1"/>
  <c r="H97" i="13" s="1"/>
  <c r="H98" i="13" s="1"/>
  <c r="H99" i="13" s="1"/>
  <c r="H100" i="13" s="1"/>
  <c r="H101" i="13" s="1"/>
  <c r="H102" i="13" s="1"/>
  <c r="H103" i="13" s="1"/>
  <c r="H104" i="13" s="1"/>
  <c r="H105" i="13" s="1"/>
  <c r="H106" i="13" s="1"/>
  <c r="H107" i="13" s="1"/>
  <c r="H108" i="13" s="1"/>
  <c r="H109" i="13" s="1"/>
  <c r="H110" i="13" s="1"/>
  <c r="H111" i="13" s="1"/>
  <c r="H112" i="13" s="1"/>
  <c r="H113" i="13" s="1"/>
  <c r="H114" i="13" s="1"/>
  <c r="H115" i="13" s="1"/>
  <c r="H116" i="13" s="1"/>
  <c r="H117" i="13" s="1"/>
  <c r="H118" i="13" s="1"/>
  <c r="H119" i="13" s="1"/>
  <c r="H120" i="13" s="1"/>
  <c r="H121" i="13" s="1"/>
  <c r="H122" i="13" s="1"/>
  <c r="H123" i="13" s="1"/>
  <c r="H124" i="13" s="1"/>
  <c r="H125" i="13" s="1"/>
  <c r="H126" i="13" s="1"/>
  <c r="H127" i="13" s="1"/>
  <c r="H128" i="13" s="1"/>
  <c r="H129" i="13" s="1"/>
  <c r="H130" i="13" s="1"/>
  <c r="H131" i="13" s="1"/>
  <c r="H132" i="13" s="1"/>
  <c r="H133" i="13" s="1"/>
  <c r="H134" i="13" s="1"/>
  <c r="H135" i="13" s="1"/>
  <c r="H136" i="13" s="1"/>
  <c r="H137" i="13" s="1"/>
  <c r="H138" i="13" s="1"/>
  <c r="H139" i="13" s="1"/>
  <c r="H140" i="13" s="1"/>
  <c r="H141" i="13" s="1"/>
  <c r="H142" i="13" s="1"/>
  <c r="H143" i="13" s="1"/>
  <c r="H144" i="13" s="1"/>
  <c r="H145" i="13" s="1"/>
  <c r="H146" i="13" s="1"/>
  <c r="H147" i="13" s="1"/>
  <c r="H148" i="13" s="1"/>
  <c r="H149" i="13" s="1"/>
  <c r="H150" i="13" s="1"/>
  <c r="H151" i="13" s="1"/>
  <c r="H152" i="13" s="1"/>
  <c r="H153" i="13" s="1"/>
  <c r="H154" i="13" s="1"/>
  <c r="H155" i="13" s="1"/>
  <c r="H156" i="13" s="1"/>
  <c r="H157" i="13" s="1"/>
  <c r="H158" i="13" s="1"/>
  <c r="H159" i="13" s="1"/>
  <c r="H160" i="13" s="1"/>
  <c r="H161" i="13" s="1"/>
  <c r="H162" i="13" s="1"/>
  <c r="H163" i="13" s="1"/>
  <c r="H164" i="13" s="1"/>
  <c r="H165" i="13" s="1"/>
  <c r="H166" i="13" s="1"/>
  <c r="H167" i="13" s="1"/>
  <c r="H168" i="13" s="1"/>
  <c r="H169" i="13" s="1"/>
  <c r="H170" i="13" s="1"/>
  <c r="H171" i="13" s="1"/>
  <c r="H172" i="13" s="1"/>
  <c r="H173" i="13" s="1"/>
  <c r="H174" i="13" s="1"/>
  <c r="H175" i="13" s="1"/>
  <c r="H189" i="13" s="1"/>
  <c r="H190" i="13" s="1"/>
  <c r="H191" i="13" s="1"/>
  <c r="H192" i="13" s="1"/>
  <c r="H193" i="13" s="1"/>
  <c r="H194" i="13" s="1"/>
  <c r="H195" i="13" s="1"/>
  <c r="H196" i="13" s="1"/>
  <c r="H197" i="13" s="1"/>
  <c r="H198" i="13" s="1"/>
  <c r="H199" i="13" s="1"/>
  <c r="H200" i="13" s="1"/>
  <c r="H201" i="13" s="1"/>
  <c r="H202" i="13" s="1"/>
  <c r="H203" i="13" s="1"/>
  <c r="H204" i="13" s="1"/>
  <c r="H205" i="13" s="1"/>
  <c r="H206" i="13" s="1"/>
  <c r="H207" i="13" s="1"/>
  <c r="H208" i="13" s="1"/>
  <c r="H209" i="13" s="1"/>
  <c r="H210" i="13" s="1"/>
  <c r="H211" i="13" s="1"/>
  <c r="H212" i="13" s="1"/>
  <c r="H213" i="13" s="1"/>
  <c r="H214" i="13" s="1"/>
  <c r="H215" i="13" s="1"/>
  <c r="H216" i="13" s="1"/>
  <c r="H217" i="13" s="1"/>
  <c r="H218" i="13" s="1"/>
  <c r="H219" i="13" s="1"/>
  <c r="H220" i="13" s="1"/>
  <c r="H221" i="13" s="1"/>
  <c r="H222" i="13" s="1"/>
  <c r="H223" i="13" s="1"/>
  <c r="H224" i="13" s="1"/>
  <c r="H225" i="13" s="1"/>
  <c r="H226" i="13" s="1"/>
  <c r="H227" i="13" s="1"/>
  <c r="H228" i="13" s="1"/>
  <c r="H229" i="13" s="1"/>
  <c r="H230" i="13" s="1"/>
  <c r="H231" i="13" s="1"/>
  <c r="H232" i="13" s="1"/>
  <c r="H233" i="13" s="1"/>
  <c r="H234" i="13" s="1"/>
  <c r="H235" i="13" s="1"/>
  <c r="H236" i="13" s="1"/>
  <c r="H237" i="13" s="1"/>
  <c r="H238" i="13" s="1"/>
  <c r="H239" i="13" s="1"/>
  <c r="H240" i="13" s="1"/>
  <c r="H241" i="13" s="1"/>
  <c r="F8" i="13"/>
  <c r="F9" i="13" s="1"/>
  <c r="F10" i="13" s="1"/>
  <c r="F11" i="13" s="1"/>
  <c r="F12" i="13" s="1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F79" i="13" s="1"/>
  <c r="F80" i="13" s="1"/>
  <c r="F81" i="13" s="1"/>
  <c r="F82" i="13" s="1"/>
  <c r="F83" i="13" s="1"/>
  <c r="F84" i="13" s="1"/>
  <c r="F85" i="13" s="1"/>
  <c r="F86" i="13" s="1"/>
  <c r="F87" i="13" s="1"/>
  <c r="F88" i="13" s="1"/>
  <c r="F89" i="13" s="1"/>
  <c r="F90" i="13" s="1"/>
  <c r="F91" i="13" s="1"/>
  <c r="F92" i="13" s="1"/>
  <c r="F93" i="13" s="1"/>
  <c r="F94" i="13" s="1"/>
  <c r="F95" i="13" s="1"/>
  <c r="F96" i="13" s="1"/>
  <c r="F97" i="13" s="1"/>
  <c r="F98" i="13" s="1"/>
  <c r="F99" i="13" s="1"/>
  <c r="F100" i="13" s="1"/>
  <c r="F101" i="13" s="1"/>
  <c r="F102" i="13" s="1"/>
  <c r="F103" i="13" s="1"/>
  <c r="F104" i="13" s="1"/>
  <c r="F105" i="13" s="1"/>
  <c r="F106" i="13" s="1"/>
  <c r="F107" i="13" s="1"/>
  <c r="F108" i="13" s="1"/>
  <c r="F109" i="13" s="1"/>
  <c r="F110" i="13" s="1"/>
  <c r="F111" i="13" s="1"/>
  <c r="F112" i="13" s="1"/>
  <c r="F113" i="13" s="1"/>
  <c r="F114" i="13" s="1"/>
  <c r="F115" i="13" s="1"/>
  <c r="F116" i="13" s="1"/>
  <c r="F117" i="13" s="1"/>
  <c r="F118" i="13" s="1"/>
  <c r="F119" i="13" s="1"/>
  <c r="F120" i="13" s="1"/>
  <c r="F121" i="13" s="1"/>
  <c r="F122" i="13" s="1"/>
  <c r="F123" i="13" s="1"/>
  <c r="F124" i="13" s="1"/>
  <c r="F125" i="13" s="1"/>
  <c r="F126" i="13" s="1"/>
  <c r="F127" i="13" s="1"/>
  <c r="F128" i="13" s="1"/>
  <c r="F129" i="13" s="1"/>
  <c r="F130" i="13" s="1"/>
  <c r="F131" i="13" s="1"/>
  <c r="F132" i="13" s="1"/>
  <c r="F133" i="13" s="1"/>
  <c r="F134" i="13" s="1"/>
  <c r="F135" i="13" s="1"/>
  <c r="F136" i="13" s="1"/>
  <c r="F137" i="13" s="1"/>
  <c r="F138" i="13" s="1"/>
  <c r="F139" i="13" s="1"/>
  <c r="F140" i="13" s="1"/>
  <c r="F141" i="13" s="1"/>
  <c r="F142" i="13" s="1"/>
  <c r="F143" i="13" s="1"/>
  <c r="F144" i="13" s="1"/>
  <c r="F145" i="13" s="1"/>
  <c r="F146" i="13" s="1"/>
  <c r="F147" i="13" s="1"/>
  <c r="F148" i="13" s="1"/>
  <c r="F149" i="13" s="1"/>
  <c r="F150" i="13" s="1"/>
  <c r="F151" i="13" s="1"/>
  <c r="F152" i="13" s="1"/>
  <c r="F153" i="13" s="1"/>
  <c r="F154" i="13" s="1"/>
  <c r="F155" i="13" s="1"/>
  <c r="F156" i="13" s="1"/>
  <c r="F157" i="13" s="1"/>
  <c r="F158" i="13" s="1"/>
  <c r="F159" i="13" s="1"/>
  <c r="F160" i="13" s="1"/>
  <c r="F161" i="13" s="1"/>
  <c r="F162" i="13" s="1"/>
  <c r="F163" i="13" s="1"/>
  <c r="F164" i="13" s="1"/>
  <c r="F165" i="13" s="1"/>
  <c r="F166" i="13" s="1"/>
  <c r="F167" i="13" s="1"/>
  <c r="F168" i="13" s="1"/>
  <c r="F169" i="13" s="1"/>
  <c r="F170" i="13" s="1"/>
  <c r="F171" i="13" s="1"/>
  <c r="F172" i="13" s="1"/>
  <c r="F173" i="13" s="1"/>
  <c r="F174" i="13" s="1"/>
  <c r="F175" i="13" s="1"/>
  <c r="F176" i="13" s="1"/>
  <c r="F177" i="13" s="1"/>
  <c r="F178" i="13" s="1"/>
  <c r="F179" i="13" s="1"/>
  <c r="F180" i="13" s="1"/>
  <c r="F181" i="13" s="1"/>
  <c r="F182" i="13" s="1"/>
  <c r="F183" i="13" s="1"/>
  <c r="F184" i="13" s="1"/>
  <c r="G8" i="5"/>
  <c r="G9" i="5" s="1"/>
  <c r="Q13" i="2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11" i="4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G266" i="4" s="1"/>
  <c r="G267" i="4" s="1"/>
  <c r="G268" i="4" s="1"/>
  <c r="G269" i="4" s="1"/>
  <c r="G270" i="4" s="1"/>
  <c r="G271" i="4" s="1"/>
  <c r="G272" i="4" s="1"/>
  <c r="G273" i="4" s="1"/>
  <c r="G274" i="4" s="1"/>
  <c r="G10" i="5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L47" i="2"/>
  <c r="L48" i="2" s="1"/>
  <c r="L49" i="2" s="1"/>
  <c r="L50" i="2" s="1"/>
  <c r="L51" i="2" s="1"/>
  <c r="L52" i="2" s="1"/>
  <c r="L53" i="2" s="1"/>
  <c r="L54" i="2" s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Q9" i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L7" i="2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G9" i="2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Q47" i="2"/>
  <c r="Q48" i="2" s="1"/>
  <c r="Q49" i="2" s="1"/>
  <c r="Q50" i="2" s="1"/>
  <c r="Q51" i="2" s="1"/>
  <c r="Q52" i="2" s="1"/>
  <c r="Q53" i="2" s="1"/>
  <c r="Q54" i="2" s="1"/>
</calcChain>
</file>

<file path=xl/sharedStrings.xml><?xml version="1.0" encoding="utf-8"?>
<sst xmlns="http://schemas.openxmlformats.org/spreadsheetml/2006/main" count="617" uniqueCount="309">
  <si>
    <t>日期</t>
  </si>
  <si>
    <r>
      <rPr>
        <sz val="11"/>
        <color theme="1"/>
        <rFont val="宋体"/>
        <family val="3"/>
        <charset val="134"/>
        <scheme val="minor"/>
      </rPr>
      <t>10</t>
    </r>
    <r>
      <rPr>
        <sz val="9"/>
        <color rgb="FF000000"/>
        <rFont val="宋体"/>
        <family val="3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</si>
  <si>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</si>
  <si>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</si>
  <si>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</si>
  <si>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</si>
  <si>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</si>
  <si>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</si>
  <si>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</si>
  <si>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</si>
  <si>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</si>
  <si>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</si>
  <si>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</si>
  <si>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</si>
  <si>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</si>
  <si>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</si>
  <si>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</si>
  <si>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</si>
  <si>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深圳</t>
  </si>
  <si>
    <t>创业板</t>
  </si>
  <si>
    <t>科创板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</si>
  <si>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</si>
  <si>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</si>
  <si>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</si>
  <si>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</si>
  <si>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</si>
  <si>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</si>
  <si>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</si>
  <si>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</si>
  <si>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</si>
  <si>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</si>
  <si>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</si>
  <si>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</si>
  <si>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</si>
  <si>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</si>
  <si>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</si>
  <si>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</si>
  <si>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</si>
  <si>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</si>
  <si>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</si>
  <si>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</si>
  <si>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</si>
  <si>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</si>
  <si>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</si>
  <si>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</si>
  <si>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</si>
  <si>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</si>
  <si>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</si>
  <si>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</si>
  <si>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</si>
  <si>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</si>
  <si>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</si>
  <si>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</si>
  <si>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</si>
  <si>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</si>
  <si>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</si>
  <si>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</si>
  <si>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</si>
  <si>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</si>
  <si>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</si>
  <si>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</si>
  <si>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</si>
  <si>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</si>
  <si>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</si>
  <si>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</si>
  <si>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</si>
  <si>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</si>
  <si>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</si>
  <si>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</si>
  <si>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</si>
  <si>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</si>
  <si>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</si>
  <si>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</si>
  <si>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</si>
  <si>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</si>
  <si>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</si>
  <si>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</si>
  <si>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</si>
  <si>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</si>
  <si>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</si>
  <si>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</si>
  <si>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</si>
  <si>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</si>
  <si>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</si>
  <si>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</si>
  <si>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</si>
  <si>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</si>
  <si>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</si>
  <si>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</si>
  <si>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</si>
  <si>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</si>
  <si>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</si>
  <si>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</si>
  <si>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</si>
  <si>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</si>
  <si>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</si>
  <si>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</si>
  <si>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</si>
  <si>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</si>
  <si>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</si>
  <si>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</si>
  <si>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</si>
  <si>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</si>
  <si>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</si>
  <si>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</si>
  <si>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</si>
  <si>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</si>
  <si>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</si>
  <si>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</si>
  <si>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</si>
  <si>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</si>
  <si>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</si>
  <si>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</si>
  <si>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</si>
  <si>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</si>
  <si>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</si>
  <si>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</si>
  <si>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</si>
  <si>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</si>
  <si>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</si>
  <si>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</si>
  <si>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</si>
  <si>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</si>
  <si>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</si>
  <si>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</si>
  <si>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</si>
  <si>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</si>
  <si>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</si>
  <si>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</si>
  <si>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</si>
  <si>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</si>
  <si>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</si>
  <si>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</si>
  <si>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</si>
  <si>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</si>
  <si>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</si>
  <si>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</si>
  <si>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</si>
  <si>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</si>
  <si>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</si>
  <si>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</si>
  <si>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</si>
  <si>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</si>
  <si>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</si>
  <si>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</si>
  <si>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</si>
  <si>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</si>
  <si>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</si>
  <si>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</si>
  <si>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</si>
  <si>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</si>
  <si>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</si>
  <si>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</si>
  <si>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</si>
  <si>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</si>
  <si>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</si>
  <si>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</si>
  <si>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</si>
  <si>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</si>
  <si>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</si>
  <si>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</si>
  <si>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</si>
  <si>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</si>
  <si>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</si>
  <si>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</si>
  <si>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</si>
  <si>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</si>
  <si>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</si>
  <si>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</si>
  <si>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</si>
  <si>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</si>
  <si>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</si>
  <si>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</si>
  <si>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</si>
  <si>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</si>
  <si>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</si>
  <si>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</si>
  <si>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</si>
  <si>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</si>
  <si>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</si>
  <si>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</si>
  <si>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</si>
  <si>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</si>
  <si>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</si>
  <si>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</si>
  <si>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</si>
  <si>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</si>
  <si>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</si>
  <si>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</si>
  <si>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</si>
  <si>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</si>
  <si>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</si>
  <si>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</si>
  <si>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</si>
  <si>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</si>
  <si>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</si>
  <si>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</si>
  <si>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</si>
  <si>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</si>
  <si>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</si>
  <si>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</si>
  <si>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</si>
  <si>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</si>
  <si>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</si>
  <si>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</si>
  <si>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</si>
  <si>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</si>
  <si>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</si>
  <si>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</si>
  <si>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</si>
  <si>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</si>
  <si>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</si>
  <si>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</si>
  <si>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</si>
  <si>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</si>
  <si>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</si>
  <si>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</si>
  <si>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</si>
  <si>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</si>
  <si>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</si>
  <si>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</si>
  <si>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</si>
  <si>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</si>
  <si>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</si>
  <si>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</si>
  <si>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</si>
  <si>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</si>
  <si>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</si>
  <si>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</si>
  <si>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</si>
  <si>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</si>
  <si>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</si>
  <si>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</si>
  <si>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</si>
  <si>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</si>
  <si>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</si>
  <si>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</si>
  <si>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</si>
  <si>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</si>
  <si>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</si>
  <si>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</si>
  <si>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</si>
  <si>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</si>
  <si>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</si>
  <si>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</si>
  <si>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</si>
  <si>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</si>
  <si>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</si>
  <si>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</si>
  <si>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</si>
  <si>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</si>
  <si>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</si>
  <si>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</si>
  <si>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</si>
  <si>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</si>
  <si>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</si>
  <si>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</si>
  <si>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</si>
  <si>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</si>
  <si>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</si>
  <si>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</si>
  <si>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</si>
  <si>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</si>
  <si>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</si>
  <si>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</si>
  <si>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</si>
  <si>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</si>
  <si>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</si>
  <si>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</si>
  <si>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</si>
  <si>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</si>
  <si>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</si>
  <si>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</si>
  <si>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</si>
  <si>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</si>
  <si>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</si>
  <si>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</si>
  <si>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</si>
  <si>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</si>
  <si>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</si>
  <si>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</si>
  <si>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</si>
  <si>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</si>
  <si>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</si>
  <si>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</si>
  <si>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</si>
  <si>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</si>
  <si>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</si>
  <si>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</si>
  <si>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</si>
  <si>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</si>
  <si>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</si>
  <si>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</si>
  <si>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</si>
  <si>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</si>
  <si>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</si>
  <si>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</si>
  <si>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</si>
  <si>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</si>
  <si>
    <t>深圳A股收益率-10年期国债收益率</t>
    <phoneticPr fontId="17" type="noConversion"/>
  </si>
  <si>
    <t>上证</t>
    <phoneticPr fontId="17" type="noConversion"/>
  </si>
  <si>
    <t>上证A股收益率-10年期国债收益率</t>
    <phoneticPr fontId="17" type="noConversion"/>
  </si>
  <si>
    <t>上证走势</t>
    <phoneticPr fontId="17" type="noConversion"/>
  </si>
  <si>
    <t>创业板A股收益率-10年期国债收益率</t>
    <phoneticPr fontId="17" type="noConversion"/>
  </si>
  <si>
    <t>创业板走势</t>
    <phoneticPr fontId="17" type="noConversion"/>
  </si>
  <si>
    <t>科创版走势</t>
    <phoneticPr fontId="17" type="noConversion"/>
  </si>
  <si>
    <t>深圳成指</t>
    <phoneticPr fontId="17" type="noConversion"/>
  </si>
  <si>
    <t>深圳</t>
    <phoneticPr fontId="17" type="noConversion"/>
  </si>
  <si>
    <t>科创A股收益率-10年期国债收益率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</si>
</sst>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_ "/>
    <numFmt numFmtId="178" formatCode="0.0_ "/>
  </numFmts>
  <fonts count="18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family val="1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0.5"/>
      <color rgb="FF333333"/>
      <name val="Arial"/>
      <family val="2"/>
    </font>
    <font>
      <sz val="11"/>
      <color rgb="FF0EA600"/>
      <name val="宋体"/>
      <family val="3"/>
      <charset val="134"/>
      <scheme val="minor"/>
    </font>
    <font>
      <sz val="9"/>
      <color rgb="FF0EA600"/>
      <name val="Arial"/>
      <family val="2"/>
    </font>
    <font>
      <sz val="8.25"/>
      <color rgb="FF0EA600"/>
      <name val="Arial"/>
      <family val="2"/>
    </font>
    <font>
      <sz val="8.25"/>
      <color rgb="FF333333"/>
      <name val="Arial"/>
      <family val="2"/>
    </font>
    <font>
      <sz val="8.25"/>
      <color rgb="FFFF0000"/>
      <name val="Arial"/>
      <family val="2"/>
    </font>
    <font>
      <sz val="9"/>
      <color rgb="FF333333"/>
      <name val="Arial"/>
      <family val="2"/>
    </font>
    <font>
      <sz val="9"/>
      <color rgb="FF000000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Fo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178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  <xf numFmtId="0" fontId="16" fillId="0" borderId="0" xfId="0" applyFont="1">
      <alignment vertical="center"/>
    </xf>
    <xf numFmtId="14" fontId="16" fillId="0" borderId="0" xfId="0" applyNumberFormat="1" applyFont="1">
      <alignment vertical="center"/>
    </xf>
    <xf numFmtId="0" fontId="6" fillId="2" borderId="6" xfId="0" applyFont="1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深圳</a:t>
            </a:r>
            <a:r>
              <a:rPr lang="en-US" altLang="zh-CN"/>
              <a:t>A</a:t>
            </a:r>
            <a:r>
              <a:rPr lang="zh-CN"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0.20931529987366115</c:v>
                </c:pt>
                <c:pt idx="1">
                  <c:v>0.42558728318983619</c:v>
                </c:pt>
                <c:pt idx="2">
                  <c:v>1.0900237815284362</c:v>
                </c:pt>
                <c:pt idx="3">
                  <c:v>1.1462662062617142</c:v>
                </c:pt>
                <c:pt idx="4">
                  <c:v>1.604072175713497</c:v>
                </c:pt>
                <c:pt idx="5">
                  <c:v>1.6899146157874805</c:v>
                </c:pt>
                <c:pt idx="6">
                  <c:v>1.9711111186089427</c:v>
                </c:pt>
                <c:pt idx="7">
                  <c:v>1.9493218068242681</c:v>
                </c:pt>
                <c:pt idx="8">
                  <c:v>2.5439447421481063</c:v>
                </c:pt>
                <c:pt idx="9">
                  <c:v>2.5203583994640084</c:v>
                </c:pt>
                <c:pt idx="10">
                  <c:v>2.8977645752359802</c:v>
                </c:pt>
                <c:pt idx="11">
                  <c:v>2.9760361801742516</c:v>
                </c:pt>
                <c:pt idx="12">
                  <c:v>2.0314258130209963</c:v>
                </c:pt>
                <c:pt idx="13">
                  <c:v>1.9300631170625344</c:v>
                </c:pt>
                <c:pt idx="14">
                  <c:v>1.8417441253382298</c:v>
                </c:pt>
                <c:pt idx="15">
                  <c:v>2.2318635721832107</c:v>
                </c:pt>
                <c:pt idx="16">
                  <c:v>2.1586194001719323</c:v>
                </c:pt>
                <c:pt idx="17">
                  <c:v>2.2095216517040828</c:v>
                </c:pt>
                <c:pt idx="18">
                  <c:v>2.2996805769159465</c:v>
                </c:pt>
                <c:pt idx="19">
                  <c:v>2.1898740155033156</c:v>
                </c:pt>
                <c:pt idx="20">
                  <c:v>2.0036851186694919</c:v>
                </c:pt>
                <c:pt idx="21">
                  <c:v>2.1372294108581191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E-4F96-951B-1E9DBACD5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上证</a:t>
            </a:r>
            <a:r>
              <a:rPr lang="en-US" altLang="zh-CN"/>
              <a:t>A</a:t>
            </a:r>
            <a:r>
              <a:rPr lang="zh-CN"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0.36651635026568563</c:v>
                </c:pt>
                <c:pt idx="1">
                  <c:v>0.59518404122061108</c:v>
                </c:pt>
                <c:pt idx="2">
                  <c:v>0.86133851411041862</c:v>
                </c:pt>
                <c:pt idx="3">
                  <c:v>1.6816310907440633</c:v>
                </c:pt>
                <c:pt idx="4">
                  <c:v>2.3035420946764642</c:v>
                </c:pt>
                <c:pt idx="5">
                  <c:v>2.2082813638461976</c:v>
                </c:pt>
                <c:pt idx="6">
                  <c:v>2.5157989773575449</c:v>
                </c:pt>
                <c:pt idx="7">
                  <c:v>2.2017316198445909</c:v>
                </c:pt>
                <c:pt idx="8">
                  <c:v>2.9148265264847408</c:v>
                </c:pt>
                <c:pt idx="9">
                  <c:v>3.0738263776856636</c:v>
                </c:pt>
                <c:pt idx="10">
                  <c:v>3.4889267698273523</c:v>
                </c:pt>
                <c:pt idx="11">
                  <c:v>3.3298078619603375</c:v>
                </c:pt>
                <c:pt idx="12">
                  <c:v>2.3085955654228227</c:v>
                </c:pt>
                <c:pt idx="13">
                  <c:v>2.1113663863725627</c:v>
                </c:pt>
                <c:pt idx="14">
                  <c:v>1.7829587830834286</c:v>
                </c:pt>
                <c:pt idx="15">
                  <c:v>2.8739960280687304</c:v>
                </c:pt>
                <c:pt idx="16">
                  <c:v>2.6707644914592281</c:v>
                </c:pt>
                <c:pt idx="17">
                  <c:v>2.7354854279960943</c:v>
                </c:pt>
                <c:pt idx="18">
                  <c:v>2.9451445499801503</c:v>
                </c:pt>
                <c:pt idx="19">
                  <c:v>2.7947644914592287</c:v>
                </c:pt>
                <c:pt idx="20">
                  <c:v>2.6116253743313105</c:v>
                </c:pt>
                <c:pt idx="21">
                  <c:v>2.8158205017868649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0-47AE-8B02-B1A66525E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创业板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0.13055258026566774</c:v>
                </c:pt>
                <c:pt idx="1">
                  <c:v>9.10878968676756E-2</c:v>
                </c:pt>
                <c:pt idx="2">
                  <c:v>0.40533972254772666</c:v>
                </c:pt>
                <c:pt idx="3">
                  <c:v>0.46074482588747223</c:v>
                </c:pt>
                <c:pt idx="4">
                  <c:v>0.7707920005251685</c:v>
                </c:pt>
                <c:pt idx="5">
                  <c:v>0.84953991720629185</c:v>
                </c:pt>
                <c:pt idx="6">
                  <c:v>1.0197904760070755</c:v>
                </c:pt>
                <c:pt idx="7">
                  <c:v>1.0120481227749094</c:v>
                </c:pt>
                <c:pt idx="8">
                  <c:v>1.4012654709527008</c:v>
                </c:pt>
                <c:pt idx="9">
                  <c:v>1.3842879843786142</c:v>
                </c:pt>
                <c:pt idx="10">
                  <c:v>1.6584316417438845</c:v>
                </c:pt>
                <c:pt idx="11">
                  <c:v>1.8811201541177724</c:v>
                </c:pt>
                <c:pt idx="12">
                  <c:v>1.1978554623330626</c:v>
                </c:pt>
                <c:pt idx="13">
                  <c:v>1.1600607652823545</c:v>
                </c:pt>
                <c:pt idx="14">
                  <c:v>0.810876716309473</c:v>
                </c:pt>
                <c:pt idx="15">
                  <c:v>1.0594018391496265</c:v>
                </c:pt>
                <c:pt idx="16">
                  <c:v>1.0329174689237526</c:v>
                </c:pt>
                <c:pt idx="17">
                  <c:v>1.0793463690952692</c:v>
                </c:pt>
                <c:pt idx="18">
                  <c:v>1.1204637563501105</c:v>
                </c:pt>
                <c:pt idx="19">
                  <c:v>0.98212687212361693</c:v>
                </c:pt>
                <c:pt idx="20">
                  <c:v>0.82206837847012437</c:v>
                </c:pt>
                <c:pt idx="21">
                  <c:v>0.94404721589695573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9D-4BE2-A247-63F9324C3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8779243959967E-2"/>
          <c:y val="9.1258405379442797E-2"/>
          <c:w val="0.91935997960094396"/>
          <c:h val="0.63935776039522396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3.8480345039466441</c:v>
                </c:pt>
                <c:pt idx="1">
                  <c:v>3.8372985418265544</c:v>
                </c:pt>
                <c:pt idx="2">
                  <c:v>3.7989045351149846</c:v>
                </c:pt>
                <c:pt idx="3">
                  <c:v>3.9051818096166042</c:v>
                </c:pt>
                <c:pt idx="4">
                  <c:v>3.7980148141001528</c:v>
                </c:pt>
                <c:pt idx="5">
                  <c:v>4.0455329774855944</c:v>
                </c:pt>
                <c:pt idx="6">
                  <c:v>4.0221834455080581</c:v>
                </c:pt>
                <c:pt idx="7">
                  <c:v>4.2134370512854513</c:v>
                </c:pt>
                <c:pt idx="8">
                  <c:v>4.3235458817059529</c:v>
                </c:pt>
                <c:pt idx="9">
                  <c:v>4.433605347875246</c:v>
                </c:pt>
                <c:pt idx="10">
                  <c:v>4.3610989969472307</c:v>
                </c:pt>
                <c:pt idx="11">
                  <c:v>4.5649767194945889</c:v>
                </c:pt>
                <c:pt idx="12">
                  <c:v>4.4482943200903824</c:v>
                </c:pt>
                <c:pt idx="13">
                  <c:v>4.2531911088190277</c:v>
                </c:pt>
                <c:pt idx="14">
                  <c:v>4.269854824935952</c:v>
                </c:pt>
                <c:pt idx="15">
                  <c:v>4.1725874857260692</c:v>
                </c:pt>
                <c:pt idx="16">
                  <c:v>4.2766782219943407</c:v>
                </c:pt>
                <c:pt idx="17">
                  <c:v>4.269648167584088</c:v>
                </c:pt>
                <c:pt idx="18">
                  <c:v>4.2146391696393355</c:v>
                </c:pt>
                <c:pt idx="19">
                  <c:v>4.3052855590254877</c:v>
                </c:pt>
                <c:pt idx="20">
                  <c:v>4.4723438631857553</c:v>
                </c:pt>
                <c:pt idx="21">
                  <c:v>4.3411783018296273</c:v>
                </c:pt>
                <c:pt idx="22">
                  <c:v>4.2013200782494158</c:v>
                </c:pt>
                <c:pt idx="23">
                  <c:v>4.1999160016799664</c:v>
                </c:pt>
                <c:pt idx="24">
                  <c:v>4.0167251607923689</c:v>
                </c:pt>
                <c:pt idx="25">
                  <c:v>3.9776989736719401</c:v>
                </c:pt>
                <c:pt idx="26">
                  <c:v>3.9932172831403809</c:v>
                </c:pt>
                <c:pt idx="27">
                  <c:v>4.1321754703162323</c:v>
                </c:pt>
                <c:pt idx="28">
                  <c:v>4.1771094402673352</c:v>
                </c:pt>
                <c:pt idx="29">
                  <c:v>4.1044631980336534</c:v>
                </c:pt>
                <c:pt idx="30">
                  <c:v>4.1613263691513724</c:v>
                </c:pt>
                <c:pt idx="31">
                  <c:v>4.1062195945279081</c:v>
                </c:pt>
                <c:pt idx="32">
                  <c:v>4.0679942308925519</c:v>
                </c:pt>
                <c:pt idx="33">
                  <c:v>4.0297576323102682</c:v>
                </c:pt>
                <c:pt idx="34">
                  <c:v>4.133070400083855</c:v>
                </c:pt>
                <c:pt idx="35">
                  <c:v>4.1424734122894185</c:v>
                </c:pt>
                <c:pt idx="36">
                  <c:v>4.1614648356221391</c:v>
                </c:pt>
                <c:pt idx="37">
                  <c:v>4.0672846999099415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4C-4175-A692-2F4E586B6081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0.71003450394664425</c:v>
                </c:pt>
                <c:pt idx="1">
                  <c:v>0.76229854182655421</c:v>
                </c:pt>
                <c:pt idx="2">
                  <c:v>0.53090453511498481</c:v>
                </c:pt>
                <c:pt idx="3">
                  <c:v>0.57418180961660426</c:v>
                </c:pt>
                <c:pt idx="4">
                  <c:v>0.40801481410015272</c:v>
                </c:pt>
                <c:pt idx="5">
                  <c:v>0.62453297748559455</c:v>
                </c:pt>
                <c:pt idx="6">
                  <c:v>0.60618344550805814</c:v>
                </c:pt>
                <c:pt idx="7">
                  <c:v>0.89943705128545126</c:v>
                </c:pt>
                <c:pt idx="8">
                  <c:v>1.040545881705953</c:v>
                </c:pt>
                <c:pt idx="9">
                  <c:v>1.1006053478752458</c:v>
                </c:pt>
                <c:pt idx="10">
                  <c:v>1.0640989969472305</c:v>
                </c:pt>
                <c:pt idx="11">
                  <c:v>1.301976719494589</c:v>
                </c:pt>
                <c:pt idx="12">
                  <c:v>1.1692943200903825</c:v>
                </c:pt>
                <c:pt idx="13">
                  <c:v>1.0031911088190277</c:v>
                </c:pt>
                <c:pt idx="14">
                  <c:v>0.99085482493595212</c:v>
                </c:pt>
                <c:pt idx="15">
                  <c:v>0.98458748572606902</c:v>
                </c:pt>
                <c:pt idx="16">
                  <c:v>1.0876782219943406</c:v>
                </c:pt>
                <c:pt idx="17">
                  <c:v>1.096648167584088</c:v>
                </c:pt>
                <c:pt idx="18">
                  <c:v>1.0396391696393357</c:v>
                </c:pt>
                <c:pt idx="19">
                  <c:v>1.1662855590254879</c:v>
                </c:pt>
                <c:pt idx="20">
                  <c:v>1.4333438631857551</c:v>
                </c:pt>
                <c:pt idx="21">
                  <c:v>1.3111783018296275</c:v>
                </c:pt>
                <c:pt idx="22">
                  <c:v>1.1313200782494159</c:v>
                </c:pt>
                <c:pt idx="23">
                  <c:v>1.1319160016799663</c:v>
                </c:pt>
                <c:pt idx="24">
                  <c:v>0.99372516079236872</c:v>
                </c:pt>
                <c:pt idx="25">
                  <c:v>0.88369897367194028</c:v>
                </c:pt>
                <c:pt idx="26">
                  <c:v>0.87521728314038105</c:v>
                </c:pt>
                <c:pt idx="27">
                  <c:v>0.97417547031623242</c:v>
                </c:pt>
                <c:pt idx="28">
                  <c:v>1.0221094402673354</c:v>
                </c:pt>
                <c:pt idx="29">
                  <c:v>0.94146319803365364</c:v>
                </c:pt>
                <c:pt idx="30">
                  <c:v>0.96832636915137238</c:v>
                </c:pt>
                <c:pt idx="31">
                  <c:v>0.85121959452790819</c:v>
                </c:pt>
                <c:pt idx="32">
                  <c:v>0.78499423089255194</c:v>
                </c:pt>
                <c:pt idx="33">
                  <c:v>0.73975763231026814</c:v>
                </c:pt>
                <c:pt idx="34">
                  <c:v>0.87007040008385506</c:v>
                </c:pt>
                <c:pt idx="35">
                  <c:v>0.95447341228941829</c:v>
                </c:pt>
                <c:pt idx="36">
                  <c:v>0.96946483562213892</c:v>
                </c:pt>
                <c:pt idx="37">
                  <c:v>0.83928469990994126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4C-4175-A692-2F4E586B6081}"/>
            </c:ext>
          </c:extLst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-0.72576340752454138</c:v>
                </c:pt>
                <c:pt idx="1">
                  <c:v>-0.34055212436861559</c:v>
                </c:pt>
                <c:pt idx="2">
                  <c:v>-0.42080475593341182</c:v>
                </c:pt>
                <c:pt idx="3">
                  <c:v>-0.32669817740562568</c:v>
                </c:pt>
                <c:pt idx="4">
                  <c:v>-0.41744905831751744</c:v>
                </c:pt>
                <c:pt idx="5">
                  <c:v>-8.5501526461049693E-2</c:v>
                </c:pt>
                <c:pt idx="6">
                  <c:v>-0.15611509631849607</c:v>
                </c:pt>
                <c:pt idx="7">
                  <c:v>0.36853251617046645</c:v>
                </c:pt>
                <c:pt idx="8">
                  <c:v>0.46636407208934871</c:v>
                </c:pt>
                <c:pt idx="9">
                  <c:v>0.69259053377509305</c:v>
                </c:pt>
                <c:pt idx="10">
                  <c:v>0.43956601946163598</c:v>
                </c:pt>
                <c:pt idx="11">
                  <c:v>0.6957932739865309</c:v>
                </c:pt>
                <c:pt idx="12">
                  <c:v>0.26985726880493122</c:v>
                </c:pt>
                <c:pt idx="13">
                  <c:v>-3.7354772886925236E-2</c:v>
                </c:pt>
                <c:pt idx="14">
                  <c:v>-0.10975052293929366</c:v>
                </c:pt>
                <c:pt idx="15">
                  <c:v>-7.9511511221161513E-2</c:v>
                </c:pt>
                <c:pt idx="16">
                  <c:v>-0.21429849750024843</c:v>
                </c:pt>
                <c:pt idx="17">
                  <c:v>-7.264615250629447E-2</c:v>
                </c:pt>
                <c:pt idx="18">
                  <c:v>3.6448060820307937E-2</c:v>
                </c:pt>
                <c:pt idx="19">
                  <c:v>0.1754307340895358</c:v>
                </c:pt>
                <c:pt idx="20">
                  <c:v>0.44875637745968611</c:v>
                </c:pt>
                <c:pt idx="21">
                  <c:v>0.22350007983528686</c:v>
                </c:pt>
                <c:pt idx="22">
                  <c:v>3.4671910665327932E-2</c:v>
                </c:pt>
                <c:pt idx="23">
                  <c:v>9.2276832040630641E-2</c:v>
                </c:pt>
                <c:pt idx="24">
                  <c:v>-0.43961870239338641</c:v>
                </c:pt>
                <c:pt idx="25">
                  <c:v>-0.42747932815768719</c:v>
                </c:pt>
                <c:pt idx="26">
                  <c:v>-0.25610279510903489</c:v>
                </c:pt>
                <c:pt idx="27">
                  <c:v>-0.15774053136373389</c:v>
                </c:pt>
                <c:pt idx="28">
                  <c:v>2.8384279474966689E-2</c:v>
                </c:pt>
                <c:pt idx="29">
                  <c:v>-5.2261962758715086E-2</c:v>
                </c:pt>
                <c:pt idx="30">
                  <c:v>8.4627395479432099E-2</c:v>
                </c:pt>
                <c:pt idx="31">
                  <c:v>-2.3997688612472867E-2</c:v>
                </c:pt>
                <c:pt idx="32">
                  <c:v>-0.18918123942368048</c:v>
                </c:pt>
                <c:pt idx="33">
                  <c:v>-0.28235180795706727</c:v>
                </c:pt>
                <c:pt idx="34">
                  <c:v>-7.1392797949798581E-2</c:v>
                </c:pt>
                <c:pt idx="35">
                  <c:v>-1.3852956861954091E-2</c:v>
                </c:pt>
                <c:pt idx="36">
                  <c:v>0.11824524109423074</c:v>
                </c:pt>
                <c:pt idx="37">
                  <c:v>5.429046901738932E-2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4C-4175-A692-2F4E586B6081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-0.72576340752454138</c:v>
                </c:pt>
                <c:pt idx="1">
                  <c:v>-1.066315531893157</c:v>
                </c:pt>
                <c:pt idx="2">
                  <c:v>-1.4871202878265688</c:v>
                </c:pt>
                <c:pt idx="3">
                  <c:v>-1.8138184652321945</c:v>
                </c:pt>
                <c:pt idx="4">
                  <c:v>-2.2312675235497119</c:v>
                </c:pt>
                <c:pt idx="5">
                  <c:v>-2.3167690500107616</c:v>
                </c:pt>
                <c:pt idx="6">
                  <c:v>-2.4728841463292577</c:v>
                </c:pt>
                <c:pt idx="7">
                  <c:v>-2.1043516301587912</c:v>
                </c:pt>
                <c:pt idx="8">
                  <c:v>-1.6379875580694425</c:v>
                </c:pt>
                <c:pt idx="9">
                  <c:v>-0.94539702429434946</c:v>
                </c:pt>
                <c:pt idx="10">
                  <c:v>-0.50583100483271348</c:v>
                </c:pt>
                <c:pt idx="11">
                  <c:v>0.18996226915381742</c:v>
                </c:pt>
                <c:pt idx="12">
                  <c:v>0.45981953795874864</c:v>
                </c:pt>
                <c:pt idx="13">
                  <c:v>0.4224647650718234</c:v>
                </c:pt>
                <c:pt idx="14">
                  <c:v>0.31271424213252974</c:v>
                </c:pt>
                <c:pt idx="15">
                  <c:v>0.23320273091136823</c:v>
                </c:pt>
                <c:pt idx="16">
                  <c:v>1.8904233411119797E-2</c:v>
                </c:pt>
                <c:pt idx="17">
                  <c:v>-5.3741919095174673E-2</c:v>
                </c:pt>
                <c:pt idx="18">
                  <c:v>-1.7293858274866736E-2</c:v>
                </c:pt>
                <c:pt idx="19">
                  <c:v>0.15813687581466906</c:v>
                </c:pt>
                <c:pt idx="20">
                  <c:v>0.60689325327435517</c:v>
                </c:pt>
                <c:pt idx="21">
                  <c:v>0.83039333310964203</c:v>
                </c:pt>
                <c:pt idx="22">
                  <c:v>0.86506524377496996</c:v>
                </c:pt>
                <c:pt idx="23">
                  <c:v>0.9573420758156006</c:v>
                </c:pt>
                <c:pt idx="24">
                  <c:v>0.51772337342221419</c:v>
                </c:pt>
                <c:pt idx="25">
                  <c:v>9.0244045264527006E-2</c:v>
                </c:pt>
                <c:pt idx="26">
                  <c:v>-0.16585874984450788</c:v>
                </c:pt>
                <c:pt idx="27">
                  <c:v>-0.32359928120824177</c:v>
                </c:pt>
                <c:pt idx="28">
                  <c:v>-0.29521500173327508</c:v>
                </c:pt>
                <c:pt idx="29">
                  <c:v>-0.34747696449199017</c:v>
                </c:pt>
                <c:pt idx="30">
                  <c:v>-0.26284956901255807</c:v>
                </c:pt>
                <c:pt idx="31">
                  <c:v>-0.28684725762503094</c:v>
                </c:pt>
                <c:pt idx="32">
                  <c:v>-0.47602849704871142</c:v>
                </c:pt>
                <c:pt idx="33">
                  <c:v>-0.75838030500577869</c:v>
                </c:pt>
                <c:pt idx="34">
                  <c:v>-0.82977310295557727</c:v>
                </c:pt>
                <c:pt idx="35">
                  <c:v>-0.84362605981753136</c:v>
                </c:pt>
                <c:pt idx="36">
                  <c:v>-0.72538081872330062</c:v>
                </c:pt>
                <c:pt idx="37">
                  <c:v>-0.6710903497059113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4C-4175-A692-2F4E586B6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市盈率计算!$H$2:$H$101</c:f>
              <c:numCache>
                <c:formatCode>m/d/yyyy</c:formatCode>
                <c:ptCount val="100"/>
                <c:pt idx="0">
                  <c:v>43105</c:v>
                </c:pt>
                <c:pt idx="1">
                  <c:v>43112</c:v>
                </c:pt>
                <c:pt idx="2">
                  <c:v>43119</c:v>
                </c:pt>
                <c:pt idx="3">
                  <c:v>43126</c:v>
                </c:pt>
                <c:pt idx="4">
                  <c:v>43133</c:v>
                </c:pt>
                <c:pt idx="5">
                  <c:v>43140</c:v>
                </c:pt>
                <c:pt idx="6">
                  <c:v>43145</c:v>
                </c:pt>
                <c:pt idx="7">
                  <c:v>43154</c:v>
                </c:pt>
                <c:pt idx="8">
                  <c:v>43161</c:v>
                </c:pt>
                <c:pt idx="9">
                  <c:v>43168</c:v>
                </c:pt>
                <c:pt idx="10">
                  <c:v>43175</c:v>
                </c:pt>
                <c:pt idx="11">
                  <c:v>43182</c:v>
                </c:pt>
                <c:pt idx="12">
                  <c:v>43189</c:v>
                </c:pt>
                <c:pt idx="13">
                  <c:v>43194</c:v>
                </c:pt>
                <c:pt idx="14">
                  <c:v>43203</c:v>
                </c:pt>
                <c:pt idx="15">
                  <c:v>43210</c:v>
                </c:pt>
                <c:pt idx="16">
                  <c:v>43217</c:v>
                </c:pt>
                <c:pt idx="17">
                  <c:v>43224</c:v>
                </c:pt>
                <c:pt idx="18">
                  <c:v>43231</c:v>
                </c:pt>
                <c:pt idx="19">
                  <c:v>43238</c:v>
                </c:pt>
                <c:pt idx="20">
                  <c:v>43245</c:v>
                </c:pt>
                <c:pt idx="21">
                  <c:v>43252</c:v>
                </c:pt>
                <c:pt idx="22">
                  <c:v>43259</c:v>
                </c:pt>
                <c:pt idx="23">
                  <c:v>43266</c:v>
                </c:pt>
                <c:pt idx="24">
                  <c:v>43273</c:v>
                </c:pt>
                <c:pt idx="25">
                  <c:v>43280</c:v>
                </c:pt>
                <c:pt idx="26">
                  <c:v>43287</c:v>
                </c:pt>
                <c:pt idx="27">
                  <c:v>43294</c:v>
                </c:pt>
                <c:pt idx="28">
                  <c:v>43301</c:v>
                </c:pt>
                <c:pt idx="29">
                  <c:v>43308</c:v>
                </c:pt>
                <c:pt idx="30">
                  <c:v>43315</c:v>
                </c:pt>
                <c:pt idx="31">
                  <c:v>43322</c:v>
                </c:pt>
                <c:pt idx="32">
                  <c:v>43329</c:v>
                </c:pt>
                <c:pt idx="33">
                  <c:v>43336</c:v>
                </c:pt>
                <c:pt idx="34">
                  <c:v>43343</c:v>
                </c:pt>
                <c:pt idx="35">
                  <c:v>43350</c:v>
                </c:pt>
                <c:pt idx="36">
                  <c:v>43357</c:v>
                </c:pt>
                <c:pt idx="37">
                  <c:v>43364</c:v>
                </c:pt>
                <c:pt idx="38">
                  <c:v>43371</c:v>
                </c:pt>
                <c:pt idx="39">
                  <c:v>43385</c:v>
                </c:pt>
                <c:pt idx="40">
                  <c:v>43392</c:v>
                </c:pt>
                <c:pt idx="41">
                  <c:v>43399</c:v>
                </c:pt>
                <c:pt idx="42">
                  <c:v>43406</c:v>
                </c:pt>
                <c:pt idx="43">
                  <c:v>43413</c:v>
                </c:pt>
                <c:pt idx="44">
                  <c:v>43420</c:v>
                </c:pt>
                <c:pt idx="45">
                  <c:v>43427</c:v>
                </c:pt>
                <c:pt idx="46">
                  <c:v>43434</c:v>
                </c:pt>
                <c:pt idx="47">
                  <c:v>43441</c:v>
                </c:pt>
                <c:pt idx="48">
                  <c:v>43448</c:v>
                </c:pt>
                <c:pt idx="49">
                  <c:v>43455</c:v>
                </c:pt>
                <c:pt idx="50">
                  <c:v>43462</c:v>
                </c:pt>
                <c:pt idx="51">
                  <c:v>43469</c:v>
                </c:pt>
                <c:pt idx="52">
                  <c:v>43476</c:v>
                </c:pt>
                <c:pt idx="53">
                  <c:v>43483</c:v>
                </c:pt>
                <c:pt idx="54">
                  <c:v>43490</c:v>
                </c:pt>
                <c:pt idx="55">
                  <c:v>43497</c:v>
                </c:pt>
                <c:pt idx="56">
                  <c:v>43511</c:v>
                </c:pt>
                <c:pt idx="57">
                  <c:v>43518</c:v>
                </c:pt>
                <c:pt idx="58">
                  <c:v>43525</c:v>
                </c:pt>
                <c:pt idx="59">
                  <c:v>43532</c:v>
                </c:pt>
                <c:pt idx="60">
                  <c:v>43539</c:v>
                </c:pt>
                <c:pt idx="61">
                  <c:v>43546</c:v>
                </c:pt>
                <c:pt idx="62">
                  <c:v>43553</c:v>
                </c:pt>
                <c:pt idx="63">
                  <c:v>43559</c:v>
                </c:pt>
                <c:pt idx="64">
                  <c:v>43567</c:v>
                </c:pt>
                <c:pt idx="65">
                  <c:v>43574</c:v>
                </c:pt>
                <c:pt idx="66">
                  <c:v>43581</c:v>
                </c:pt>
                <c:pt idx="67">
                  <c:v>43585</c:v>
                </c:pt>
                <c:pt idx="68">
                  <c:v>43595</c:v>
                </c:pt>
                <c:pt idx="69">
                  <c:v>43602</c:v>
                </c:pt>
                <c:pt idx="70">
                  <c:v>43609</c:v>
                </c:pt>
                <c:pt idx="71">
                  <c:v>43616</c:v>
                </c:pt>
                <c:pt idx="72">
                  <c:v>43622</c:v>
                </c:pt>
                <c:pt idx="73">
                  <c:v>43630</c:v>
                </c:pt>
                <c:pt idx="74">
                  <c:v>43637</c:v>
                </c:pt>
                <c:pt idx="75">
                  <c:v>43644</c:v>
                </c:pt>
                <c:pt idx="76">
                  <c:v>43651</c:v>
                </c:pt>
                <c:pt idx="77">
                  <c:v>43658</c:v>
                </c:pt>
                <c:pt idx="78">
                  <c:v>43665</c:v>
                </c:pt>
                <c:pt idx="79">
                  <c:v>43672</c:v>
                </c:pt>
                <c:pt idx="80">
                  <c:v>43679</c:v>
                </c:pt>
                <c:pt idx="81">
                  <c:v>43686</c:v>
                </c:pt>
                <c:pt idx="82">
                  <c:v>43693</c:v>
                </c:pt>
                <c:pt idx="83">
                  <c:v>43700</c:v>
                </c:pt>
                <c:pt idx="84">
                  <c:v>43707</c:v>
                </c:pt>
                <c:pt idx="85">
                  <c:v>43714</c:v>
                </c:pt>
                <c:pt idx="86">
                  <c:v>43720</c:v>
                </c:pt>
                <c:pt idx="87">
                  <c:v>43728</c:v>
                </c:pt>
                <c:pt idx="88">
                  <c:v>43735</c:v>
                </c:pt>
                <c:pt idx="89">
                  <c:v>43738</c:v>
                </c:pt>
                <c:pt idx="90">
                  <c:v>43749</c:v>
                </c:pt>
                <c:pt idx="91">
                  <c:v>43756</c:v>
                </c:pt>
                <c:pt idx="92">
                  <c:v>43763</c:v>
                </c:pt>
                <c:pt idx="93">
                  <c:v>43770</c:v>
                </c:pt>
                <c:pt idx="94">
                  <c:v>43777</c:v>
                </c:pt>
                <c:pt idx="95">
                  <c:v>43784</c:v>
                </c:pt>
                <c:pt idx="96">
                  <c:v>43791</c:v>
                </c:pt>
                <c:pt idx="97">
                  <c:v>43798</c:v>
                </c:pt>
                <c:pt idx="98">
                  <c:v>43805</c:v>
                </c:pt>
                <c:pt idx="99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10324.469999999999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10448.219999999999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9943.1299999999992</c:v>
                </c:pt>
                <c:pt idx="24">
                  <c:v>9409.9500000000007</c:v>
                </c:pt>
                <c:pt idx="25">
                  <c:v>9379.4699999999993</c:v>
                </c:pt>
                <c:pt idx="26">
                  <c:v>8911.34</c:v>
                </c:pt>
                <c:pt idx="27">
                  <c:v>9326.9699999999993</c:v>
                </c:pt>
                <c:pt idx="28">
                  <c:v>9251.48</c:v>
                </c:pt>
                <c:pt idx="29">
                  <c:v>9295.93</c:v>
                </c:pt>
                <c:pt idx="30">
                  <c:v>8602.1200000000008</c:v>
                </c:pt>
                <c:pt idx="31">
                  <c:v>8813.49</c:v>
                </c:pt>
                <c:pt idx="32">
                  <c:v>8357.0400000000009</c:v>
                </c:pt>
                <c:pt idx="33">
                  <c:v>8484.74</c:v>
                </c:pt>
                <c:pt idx="34">
                  <c:v>8465.4699999999993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8651.2000000000007</c:v>
                </c:pt>
                <c:pt idx="58">
                  <c:v>9167.65</c:v>
                </c:pt>
                <c:pt idx="59">
                  <c:v>9363.7199999999993</c:v>
                </c:pt>
                <c:pt idx="60">
                  <c:v>9550.5400000000009</c:v>
                </c:pt>
                <c:pt idx="61">
                  <c:v>9879.2199999999993</c:v>
                </c:pt>
                <c:pt idx="62">
                  <c:v>9906.86</c:v>
                </c:pt>
                <c:pt idx="63">
                  <c:v>10415.799999999999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9674.5300000000007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8810.1299999999992</c:v>
                </c:pt>
                <c:pt idx="74">
                  <c:v>9214.27</c:v>
                </c:pt>
                <c:pt idx="75">
                  <c:v>9178.31</c:v>
                </c:pt>
                <c:pt idx="76">
                  <c:v>9443.2199999999993</c:v>
                </c:pt>
                <c:pt idx="77">
                  <c:v>9213.3799999999992</c:v>
                </c:pt>
                <c:pt idx="78">
                  <c:v>9228.5499999999993</c:v>
                </c:pt>
                <c:pt idx="79">
                  <c:v>9349</c:v>
                </c:pt>
                <c:pt idx="80">
                  <c:v>9136.4599999999991</c:v>
                </c:pt>
                <c:pt idx="81">
                  <c:v>8795.18</c:v>
                </c:pt>
                <c:pt idx="82">
                  <c:v>9060.92</c:v>
                </c:pt>
                <c:pt idx="83">
                  <c:v>9362.5499999999993</c:v>
                </c:pt>
                <c:pt idx="84">
                  <c:v>9365.68</c:v>
                </c:pt>
                <c:pt idx="85">
                  <c:v>9823.42</c:v>
                </c:pt>
                <c:pt idx="86">
                  <c:v>9919.7999999999993</c:v>
                </c:pt>
                <c:pt idx="87">
                  <c:v>9881.25</c:v>
                </c:pt>
                <c:pt idx="88">
                  <c:v>9548.9599999999991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9878.6200000000008</c:v>
                </c:pt>
                <c:pt idx="99">
                  <c:v>10004.620000000001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90-4D0E-A563-671C37BB4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1.9366102605425699E-2"/>
          <c:y val="2.9671410784519001E-2"/>
          <c:w val="0.97079757409314604"/>
          <c:h val="0.83079100042450804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走势!$G$214:$G$284</c:f>
              <c:numCache>
                <c:formatCode>General</c:formatCode>
                <c:ptCount val="71"/>
                <c:pt idx="0">
                  <c:v>8.8891895551883735</c:v>
                </c:pt>
                <c:pt idx="1">
                  <c:v>9.0342629574588269</c:v>
                </c:pt>
                <c:pt idx="2">
                  <c:v>9.1490226757373936</c:v>
                </c:pt>
                <c:pt idx="3">
                  <c:v>9.4049127568212789</c:v>
                </c:pt>
                <c:pt idx="4">
                  <c:v>9.8619604026349155</c:v>
                </c:pt>
                <c:pt idx="5">
                  <c:v>10.386531460505203</c:v>
                </c:pt>
                <c:pt idx="6">
                  <c:v>10.983004450519502</c:v>
                </c:pt>
                <c:pt idx="7">
                  <c:v>11.556203064188887</c:v>
                </c:pt>
                <c:pt idx="8">
                  <c:v>12.307519284192493</c:v>
                </c:pt>
                <c:pt idx="9">
                  <c:v>13.127642067575749</c:v>
                </c:pt>
                <c:pt idx="10">
                  <c:v>13.803304888775589</c:v>
                </c:pt>
                <c:pt idx="11">
                  <c:v>14.190669445213722</c:v>
                </c:pt>
                <c:pt idx="12">
                  <c:v>14.328017965761589</c:v>
                </c:pt>
                <c:pt idx="13">
                  <c:v>14.392189464114459</c:v>
                </c:pt>
                <c:pt idx="14">
                  <c:v>14.043752760307548</c:v>
                </c:pt>
                <c:pt idx="15">
                  <c:v>13.631368153898038</c:v>
                </c:pt>
                <c:pt idx="16">
                  <c:v>13.267498648499277</c:v>
                </c:pt>
                <c:pt idx="17">
                  <c:v>12.855029128607189</c:v>
                </c:pt>
                <c:pt idx="18">
                  <c:v>12.202087049243044</c:v>
                </c:pt>
                <c:pt idx="19">
                  <c:v>11.748221081000128</c:v>
                </c:pt>
                <c:pt idx="20">
                  <c:v>11.570380262754551</c:v>
                </c:pt>
                <c:pt idx="21">
                  <c:v>11.464978329313013</c:v>
                </c:pt>
                <c:pt idx="22">
                  <c:v>11.532587327544338</c:v>
                </c:pt>
                <c:pt idx="23">
                  <c:v>11.709862859574361</c:v>
                </c:pt>
                <c:pt idx="24">
                  <c:v>11.832742077563879</c:v>
                </c:pt>
                <c:pt idx="25">
                  <c:v>11.945948137176504</c:v>
                </c:pt>
                <c:pt idx="26">
                  <c:v>12.151854570554967</c:v>
                </c:pt>
                <c:pt idx="27">
                  <c:v>12.445954496696643</c:v>
                </c:pt>
                <c:pt idx="28">
                  <c:v>12.636054584500314</c:v>
                </c:pt>
                <c:pt idx="29">
                  <c:v>13.080857996011741</c:v>
                </c:pt>
                <c:pt idx="30">
                  <c:v>13.454247876451364</c:v>
                </c:pt>
                <c:pt idx="31">
                  <c:v>13.798778313027377</c:v>
                </c:pt>
                <c:pt idx="32">
                  <c:v>13.887374497045322</c:v>
                </c:pt>
                <c:pt idx="33">
                  <c:v>14.091830769800763</c:v>
                </c:pt>
                <c:pt idx="34">
                  <c:v>14.372364990767482</c:v>
                </c:pt>
                <c:pt idx="35">
                  <c:v>14.218215253238945</c:v>
                </c:pt>
                <c:pt idx="36">
                  <c:v>14.012568862423228</c:v>
                </c:pt>
                <c:pt idx="37">
                  <c:v>13.823450126966087</c:v>
                </c:pt>
                <c:pt idx="38">
                  <c:v>13.677154730249908</c:v>
                </c:pt>
                <c:pt idx="39">
                  <c:v>13.109107004743578</c:v>
                </c:pt>
                <c:pt idx="40">
                  <c:v>12.801850565236577</c:v>
                </c:pt>
                <c:pt idx="41">
                  <c:v>12.596046211068119</c:v>
                </c:pt>
                <c:pt idx="42">
                  <c:v>12.753069021507574</c:v>
                </c:pt>
                <c:pt idx="43">
                  <c:v>12.74958830150932</c:v>
                </c:pt>
                <c:pt idx="44">
                  <c:v>12.767312892233104</c:v>
                </c:pt>
                <c:pt idx="45">
                  <c:v>12.751653507937359</c:v>
                </c:pt>
                <c:pt idx="46">
                  <c:v>12.5096966716357</c:v>
                </c:pt>
                <c:pt idx="47">
                  <c:v>11.990468292980479</c:v>
                </c:pt>
                <c:pt idx="48">
                  <c:v>11.533723949636563</c:v>
                </c:pt>
                <c:pt idx="49">
                  <c:v>11.292475991377561</c:v>
                </c:pt>
                <c:pt idx="50">
                  <c:v>11.129850192355699</c:v>
                </c:pt>
                <c:pt idx="51">
                  <c:v>11.111136413235752</c:v>
                </c:pt>
                <c:pt idx="52">
                  <c:v>11.389173004140769</c:v>
                </c:pt>
                <c:pt idx="53">
                  <c:v>11.744164771457827</c:v>
                </c:pt>
                <c:pt idx="54">
                  <c:v>11.859159454026774</c:v>
                </c:pt>
                <c:pt idx="55">
                  <c:v>12.123516930167641</c:v>
                </c:pt>
                <c:pt idx="56">
                  <c:v>12.287406563027151</c:v>
                </c:pt>
                <c:pt idx="57">
                  <c:v>12.258332445818517</c:v>
                </c:pt>
                <c:pt idx="58">
                  <c:v>12.220293961183323</c:v>
                </c:pt>
                <c:pt idx="59">
                  <c:v>12.395452041642482</c:v>
                </c:pt>
                <c:pt idx="60">
                  <c:v>12.567673283029652</c:v>
                </c:pt>
                <c:pt idx="61">
                  <c:v>12.930010204190499</c:v>
                </c:pt>
                <c:pt idx="62">
                  <c:v>13.156637124612649</c:v>
                </c:pt>
                <c:pt idx="63">
                  <c:v>13.360868183202747</c:v>
                </c:pt>
                <c:pt idx="64">
                  <c:v>13.508302519197764</c:v>
                </c:pt>
                <c:pt idx="65">
                  <c:v>13.651554487033264</c:v>
                </c:pt>
                <c:pt idx="66">
                  <c:v>13.559864826775355</c:v>
                </c:pt>
                <c:pt idx="67">
                  <c:v>13.606608922575049</c:v>
                </c:pt>
                <c:pt idx="68">
                  <c:v>13.637622156173578</c:v>
                </c:pt>
                <c:pt idx="69">
                  <c:v>13.717055267967261</c:v>
                </c:pt>
                <c:pt idx="70">
                  <c:v>13.637280330064495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4-4B59-8525-054AC24712CF}"/>
            </c:ext>
          </c:extLst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走势!$I$214:$I$284</c:f>
              <c:numCache>
                <c:formatCode>General</c:formatCode>
                <c:ptCount val="71"/>
                <c:pt idx="0">
                  <c:v>2.7969779160139598</c:v>
                </c:pt>
                <c:pt idx="1">
                  <c:v>2.8656450583928099</c:v>
                </c:pt>
                <c:pt idx="2">
                  <c:v>2.90732002163357</c:v>
                </c:pt>
                <c:pt idx="3">
                  <c:v>2.9681675636389899</c:v>
                </c:pt>
                <c:pt idx="4">
                  <c:v>3.1569287922466001</c:v>
                </c:pt>
                <c:pt idx="5">
                  <c:v>3.4504204875483202</c:v>
                </c:pt>
                <c:pt idx="6">
                  <c:v>3.85157966705225</c:v>
                </c:pt>
                <c:pt idx="7">
                  <c:v>4.2769900077665399</c:v>
                </c:pt>
                <c:pt idx="8">
                  <c:v>4.8526093294827399</c:v>
                </c:pt>
                <c:pt idx="9">
                  <c:v>5.54645252862269</c:v>
                </c:pt>
                <c:pt idx="10">
                  <c:v>6.1766019311748899</c:v>
                </c:pt>
                <c:pt idx="11">
                  <c:v>6.5605187499152002</c:v>
                </c:pt>
                <c:pt idx="12">
                  <c:v>6.7799448919857896</c:v>
                </c:pt>
                <c:pt idx="13">
                  <c:v>7.0129883476468304</c:v>
                </c:pt>
                <c:pt idx="14">
                  <c:v>6.8754502169167599</c:v>
                </c:pt>
                <c:pt idx="15">
                  <c:v>6.6332062674915298</c:v>
                </c:pt>
                <c:pt idx="16">
                  <c:v>6.4140163398539602</c:v>
                </c:pt>
                <c:pt idx="17">
                  <c:v>6.0875662226773404</c:v>
                </c:pt>
                <c:pt idx="18">
                  <c:v>5.5602833304258201</c:v>
                </c:pt>
                <c:pt idx="19">
                  <c:v>5.1947845047169698</c:v>
                </c:pt>
                <c:pt idx="20">
                  <c:v>4.9792176694419599</c:v>
                </c:pt>
                <c:pt idx="21">
                  <c:v>4.8527252398363503</c:v>
                </c:pt>
                <c:pt idx="22">
                  <c:v>4.9175868652242096</c:v>
                </c:pt>
                <c:pt idx="23">
                  <c:v>5.0091868652242102</c:v>
                </c:pt>
                <c:pt idx="24">
                  <c:v>5.1052084171307204</c:v>
                </c:pt>
                <c:pt idx="25">
                  <c:v>5.2467698652118999</c:v>
                </c:pt>
                <c:pt idx="26">
                  <c:v>5.4588713257689196</c:v>
                </c:pt>
                <c:pt idx="27">
                  <c:v>5.71657177717079</c:v>
                </c:pt>
                <c:pt idx="28">
                  <c:v>5.9429335297934998</c:v>
                </c:pt>
                <c:pt idx="29">
                  <c:v>6.3240002442388397</c:v>
                </c:pt>
                <c:pt idx="30">
                  <c:v>6.6345056637266904</c:v>
                </c:pt>
                <c:pt idx="31">
                  <c:v>6.8616261209381904</c:v>
                </c:pt>
                <c:pt idx="32">
                  <c:v>6.9364577121508404</c:v>
                </c:pt>
                <c:pt idx="33">
                  <c:v>6.9738753326234102</c:v>
                </c:pt>
                <c:pt idx="34">
                  <c:v>7.07061938848382</c:v>
                </c:pt>
                <c:pt idx="35">
                  <c:v>6.8499533260391399</c:v>
                </c:pt>
                <c:pt idx="36">
                  <c:v>6.6658021562437204</c:v>
                </c:pt>
                <c:pt idx="37">
                  <c:v>6.4412118478143903</c:v>
                </c:pt>
                <c:pt idx="38">
                  <c:v>6.3661421089633201</c:v>
                </c:pt>
                <c:pt idx="39">
                  <c:v>5.9886989983270498</c:v>
                </c:pt>
                <c:pt idx="40">
                  <c:v>5.8200935470624398</c:v>
                </c:pt>
                <c:pt idx="41">
                  <c:v>5.6986573202273201</c:v>
                </c:pt>
                <c:pt idx="42">
                  <c:v>5.8617050165818396</c:v>
                </c:pt>
                <c:pt idx="43">
                  <c:v>5.8726695163834099</c:v>
                </c:pt>
                <c:pt idx="44">
                  <c:v>5.9074695163834203</c:v>
                </c:pt>
                <c:pt idx="45">
                  <c:v>5.8767335576543802</c:v>
                </c:pt>
                <c:pt idx="46">
                  <c:v>5.6806357659578701</c:v>
                </c:pt>
                <c:pt idx="47">
                  <c:v>5.2942839881255699</c:v>
                </c:pt>
                <c:pt idx="48">
                  <c:v>4.9582635572120299</c:v>
                </c:pt>
                <c:pt idx="49">
                  <c:v>4.7853147445442499</c:v>
                </c:pt>
                <c:pt idx="50">
                  <c:v>4.7044822768870498</c:v>
                </c:pt>
                <c:pt idx="51">
                  <c:v>4.7434297557731799</c:v>
                </c:pt>
                <c:pt idx="52">
                  <c:v>5.0004489341329403</c:v>
                </c:pt>
                <c:pt idx="53">
                  <c:v>5.3388828554165704</c:v>
                </c:pt>
                <c:pt idx="54">
                  <c:v>5.4684648776297502</c:v>
                </c:pt>
                <c:pt idx="55">
                  <c:v>5.6960972992247996</c:v>
                </c:pt>
                <c:pt idx="56">
                  <c:v>5.8971910882307199</c:v>
                </c:pt>
                <c:pt idx="57">
                  <c:v>5.9422200668860699</c:v>
                </c:pt>
                <c:pt idx="58">
                  <c:v>6.0367495456971101</c:v>
                </c:pt>
                <c:pt idx="59">
                  <c:v>6.2713202785990401</c:v>
                </c:pt>
                <c:pt idx="60">
                  <c:v>6.5195771972753098</c:v>
                </c:pt>
                <c:pt idx="61">
                  <c:v>6.8417214914688529</c:v>
                </c:pt>
                <c:pt idx="62">
                  <c:v>7.0338020008192252</c:v>
                </c:pt>
                <c:pt idx="63">
                  <c:v>7.121757111264694</c:v>
                </c:pt>
                <c:pt idx="64">
                  <c:v>7.209866051655232</c:v>
                </c:pt>
                <c:pt idx="65">
                  <c:v>7.2948636924810941</c:v>
                </c:pt>
                <c:pt idx="66">
                  <c:v>7.2219358589619569</c:v>
                </c:pt>
                <c:pt idx="67">
                  <c:v>7.2713857174008361</c:v>
                </c:pt>
                <c:pt idx="68">
                  <c:v>7.3396578748864325</c:v>
                </c:pt>
                <c:pt idx="69">
                  <c:v>7.4492728937210231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A4-4B59-8525-054AC2471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走势!$H$214:$H$284</c:f>
              <c:numCache>
                <c:formatCode>General</c:formatCode>
                <c:ptCount val="71"/>
                <c:pt idx="0">
                  <c:v>13412.92</c:v>
                </c:pt>
                <c:pt idx="1">
                  <c:v>13020.46</c:v>
                </c:pt>
                <c:pt idx="2">
                  <c:v>12447.37</c:v>
                </c:pt>
                <c:pt idx="3">
                  <c:v>12328.65</c:v>
                </c:pt>
                <c:pt idx="4">
                  <c:v>12072.73</c:v>
                </c:pt>
                <c:pt idx="5">
                  <c:v>12227.93</c:v>
                </c:pt>
                <c:pt idx="6">
                  <c:v>11959.27</c:v>
                </c:pt>
                <c:pt idx="7">
                  <c:v>11648.57</c:v>
                </c:pt>
                <c:pt idx="8">
                  <c:v>11051.7</c:v>
                </c:pt>
                <c:pt idx="9">
                  <c:v>11021.44</c:v>
                </c:pt>
                <c:pt idx="10">
                  <c:v>10809.88</c:v>
                </c:pt>
                <c:pt idx="11">
                  <c:v>11159.79</c:v>
                </c:pt>
                <c:pt idx="12">
                  <c:v>11454.53</c:v>
                </c:pt>
                <c:pt idx="13">
                  <c:v>11193.59</c:v>
                </c:pt>
                <c:pt idx="14">
                  <c:v>11628.31</c:v>
                </c:pt>
                <c:pt idx="15">
                  <c:v>12035.15</c:v>
                </c:pt>
                <c:pt idx="16">
                  <c:v>12331.14</c:v>
                </c:pt>
                <c:pt idx="17">
                  <c:v>12686.03</c:v>
                </c:pt>
                <c:pt idx="18">
                  <c:v>12860.36</c:v>
                </c:pt>
                <c:pt idx="19">
                  <c:v>12857.13</c:v>
                </c:pt>
                <c:pt idx="20">
                  <c:v>12411.01</c:v>
                </c:pt>
                <c:pt idx="21">
                  <c:v>12394.02</c:v>
                </c:pt>
                <c:pt idx="22">
                  <c:v>12266.92</c:v>
                </c:pt>
                <c:pt idx="23">
                  <c:v>12269.21</c:v>
                </c:pt>
                <c:pt idx="24">
                  <c:v>12419.39</c:v>
                </c:pt>
                <c:pt idx="25">
                  <c:v>12358.55</c:v>
                </c:pt>
                <c:pt idx="26">
                  <c:v>12059.71</c:v>
                </c:pt>
                <c:pt idx="27">
                  <c:v>11702.39</c:v>
                </c:pt>
                <c:pt idx="28">
                  <c:v>11877.79</c:v>
                </c:pt>
                <c:pt idx="29">
                  <c:v>11261.5</c:v>
                </c:pt>
                <c:pt idx="30">
                  <c:v>11006.41</c:v>
                </c:pt>
                <c:pt idx="31">
                  <c:v>10778.61</c:v>
                </c:pt>
                <c:pt idx="32">
                  <c:v>11121.72</c:v>
                </c:pt>
                <c:pt idx="33">
                  <c:v>10918.97</c:v>
                </c:pt>
                <c:pt idx="34">
                  <c:v>10401.84</c:v>
                </c:pt>
                <c:pt idx="35">
                  <c:v>11187.43</c:v>
                </c:pt>
                <c:pt idx="36">
                  <c:v>11139.77</c:v>
                </c:pt>
                <c:pt idx="37">
                  <c:v>11180.43</c:v>
                </c:pt>
                <c:pt idx="38">
                  <c:v>10904.27</c:v>
                </c:pt>
                <c:pt idx="39">
                  <c:v>11219.79</c:v>
                </c:pt>
                <c:pt idx="40">
                  <c:v>11501.58</c:v>
                </c:pt>
                <c:pt idx="41">
                  <c:v>11295.03</c:v>
                </c:pt>
                <c:pt idx="42">
                  <c:v>10849.64</c:v>
                </c:pt>
                <c:pt idx="43">
                  <c:v>11015.99</c:v>
                </c:pt>
                <c:pt idx="44">
                  <c:v>11367.73</c:v>
                </c:pt>
                <c:pt idx="45" formatCode="0.00_ ">
                  <c:v>11602.3</c:v>
                </c:pt>
                <c:pt idx="46">
                  <c:v>11980.62</c:v>
                </c:pt>
                <c:pt idx="47">
                  <c:v>12054.3</c:v>
                </c:pt>
                <c:pt idx="48">
                  <c:v>11976.85</c:v>
                </c:pt>
                <c:pt idx="49">
                  <c:v>11715.77</c:v>
                </c:pt>
                <c:pt idx="50">
                  <c:v>11787.45</c:v>
                </c:pt>
                <c:pt idx="51">
                  <c:v>11851.92</c:v>
                </c:pt>
                <c:pt idx="52">
                  <c:v>11442.54</c:v>
                </c:pt>
                <c:pt idx="53">
                  <c:v>11278.05</c:v>
                </c:pt>
                <c:pt idx="54">
                  <c:v>11634.22</c:v>
                </c:pt>
                <c:pt idx="55">
                  <c:v>11726.4</c:v>
                </c:pt>
                <c:pt idx="56">
                  <c:v>11967.74</c:v>
                </c:pt>
                <c:pt idx="57">
                  <c:v>11800.09</c:v>
                </c:pt>
                <c:pt idx="58">
                  <c:v>11450.43</c:v>
                </c:pt>
                <c:pt idx="59">
                  <c:v>11338.67</c:v>
                </c:pt>
                <c:pt idx="60">
                  <c:v>11180.87</c:v>
                </c:pt>
                <c:pt idx="61">
                  <c:v>11005.64</c:v>
                </c:pt>
                <c:pt idx="62">
                  <c:v>11091.36</c:v>
                </c:pt>
                <c:pt idx="63">
                  <c:v>10909.65</c:v>
                </c:pt>
                <c:pt idx="64">
                  <c:v>10998.07</c:v>
                </c:pt>
                <c:pt idx="65">
                  <c:v>10793.93</c:v>
                </c:pt>
                <c:pt idx="66">
                  <c:v>11306.53</c:v>
                </c:pt>
                <c:pt idx="67">
                  <c:v>11058.63</c:v>
                </c:pt>
                <c:pt idx="68">
                  <c:v>11026.59</c:v>
                </c:pt>
                <c:pt idx="69">
                  <c:v>10888.55</c:v>
                </c:pt>
                <c:pt idx="70">
                  <c:v>11080.32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A4-4B59-8525-054AC2471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6259734300667061E-2"/>
          <c:y val="3.4970170110988685E-2"/>
          <c:w val="0.9565537870163151"/>
          <c:h val="0.90838566204329063"/>
        </c:manualLayout>
      </c:layout>
      <c:lineChart>
        <c:grouping val="standard"/>
        <c:varyColors val="0"/>
        <c:ser>
          <c:idx val="0"/>
          <c:order val="0"/>
          <c:tx>
            <c:strRef>
              <c:f>上证!$F$1</c:f>
              <c:strCache>
                <c:ptCount val="1"/>
                <c:pt idx="0">
                  <c:v>上证走势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上证!$A$164:$A$222</c:f>
              <c:numCache>
                <c:formatCode>m/d/yyyy</c:formatCode>
                <c:ptCount val="59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45098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  <c:pt idx="24">
                  <c:v>45149</c:v>
                </c:pt>
                <c:pt idx="25">
                  <c:v>45156</c:v>
                </c:pt>
                <c:pt idx="26">
                  <c:v>45163</c:v>
                </c:pt>
                <c:pt idx="27">
                  <c:v>45170</c:v>
                </c:pt>
                <c:pt idx="28">
                  <c:v>45177</c:v>
                </c:pt>
                <c:pt idx="29">
                  <c:v>45184</c:v>
                </c:pt>
                <c:pt idx="30">
                  <c:v>45191</c:v>
                </c:pt>
                <c:pt idx="31">
                  <c:v>45197</c:v>
                </c:pt>
                <c:pt idx="32">
                  <c:v>45212</c:v>
                </c:pt>
                <c:pt idx="33">
                  <c:v>45219</c:v>
                </c:pt>
                <c:pt idx="34">
                  <c:v>45226</c:v>
                </c:pt>
                <c:pt idx="35">
                  <c:v>45233</c:v>
                </c:pt>
                <c:pt idx="36">
                  <c:v>45240</c:v>
                </c:pt>
                <c:pt idx="37">
                  <c:v>45247</c:v>
                </c:pt>
                <c:pt idx="38">
                  <c:v>45254</c:v>
                </c:pt>
                <c:pt idx="39">
                  <c:v>45261</c:v>
                </c:pt>
                <c:pt idx="40">
                  <c:v>45268</c:v>
                </c:pt>
                <c:pt idx="41">
                  <c:v>45275</c:v>
                </c:pt>
                <c:pt idx="42">
                  <c:v>45282</c:v>
                </c:pt>
                <c:pt idx="43">
                  <c:v>45289</c:v>
                </c:pt>
                <c:pt idx="44">
                  <c:v>45296</c:v>
                </c:pt>
                <c:pt idx="45">
                  <c:v>45303</c:v>
                </c:pt>
                <c:pt idx="46">
                  <c:v>45310</c:v>
                </c:pt>
                <c:pt idx="47">
                  <c:v>45317</c:v>
                </c:pt>
                <c:pt idx="48">
                  <c:v>45324</c:v>
                </c:pt>
                <c:pt idx="49">
                  <c:v>45330</c:v>
                </c:pt>
                <c:pt idx="50">
                  <c:v>45345</c:v>
                </c:pt>
                <c:pt idx="51">
                  <c:v>45352</c:v>
                </c:pt>
                <c:pt idx="52">
                  <c:v>45359</c:v>
                </c:pt>
                <c:pt idx="53">
                  <c:v>45366</c:v>
                </c:pt>
                <c:pt idx="54">
                  <c:v>45373</c:v>
                </c:pt>
                <c:pt idx="55">
                  <c:v>45380</c:v>
                </c:pt>
                <c:pt idx="56">
                  <c:v>45385</c:v>
                </c:pt>
                <c:pt idx="57">
                  <c:v>45394</c:v>
                </c:pt>
                <c:pt idx="58">
                  <c:v>45401</c:v>
                </c:pt>
              </c:numCache>
            </c:numRef>
          </c:cat>
          <c:val>
            <c:numRef>
              <c:f>上证!$F$164:$F$222</c:f>
              <c:numCache>
                <c:formatCode>General</c:formatCode>
                <c:ptCount val="59"/>
                <c:pt idx="0">
                  <c:v>-2.488192551879167</c:v>
                </c:pt>
                <c:pt idx="1">
                  <c:v>-2.6564550672026828</c:v>
                </c:pt>
                <c:pt idx="2">
                  <c:v>-2.5535756342799187</c:v>
                </c:pt>
                <c:pt idx="3">
                  <c:v>-2.491657198574484</c:v>
                </c:pt>
                <c:pt idx="4">
                  <c:v>-2.5771653648061887</c:v>
                </c:pt>
                <c:pt idx="5">
                  <c:v>-2.5497573160541451</c:v>
                </c:pt>
                <c:pt idx="6">
                  <c:v>-2.529970701614678</c:v>
                </c:pt>
                <c:pt idx="7">
                  <c:v>-2.7827710694871506</c:v>
                </c:pt>
                <c:pt idx="8">
                  <c:v>-2.9193872476176015</c:v>
                </c:pt>
                <c:pt idx="9">
                  <c:v>-3.0050309308532466</c:v>
                </c:pt>
                <c:pt idx="10">
                  <c:v>-2.6416516542159041</c:v>
                </c:pt>
                <c:pt idx="11">
                  <c:v>-1.9732885365247288</c:v>
                </c:pt>
                <c:pt idx="12">
                  <c:v>-1.3446527026867301</c:v>
                </c:pt>
                <c:pt idx="13">
                  <c:v>-0.63393266565991979</c:v>
                </c:pt>
                <c:pt idx="14">
                  <c:v>5.4021282132539206E-2</c:v>
                </c:pt>
                <c:pt idx="15">
                  <c:v>0.32992570014443334</c:v>
                </c:pt>
                <c:pt idx="16">
                  <c:v>0.32571506178982013</c:v>
                </c:pt>
                <c:pt idx="17">
                  <c:v>0.56363862547388877</c:v>
                </c:pt>
                <c:pt idx="18">
                  <c:v>0.65517565804680267</c:v>
                </c:pt>
                <c:pt idx="19">
                  <c:v>0.78344888440311866</c:v>
                </c:pt>
                <c:pt idx="20">
                  <c:v>0.76712027560653784</c:v>
                </c:pt>
                <c:pt idx="21">
                  <c:v>1.0774373077345567</c:v>
                </c:pt>
                <c:pt idx="22">
                  <c:v>1.0451020876087709</c:v>
                </c:pt>
                <c:pt idx="23">
                  <c:v>0.80087422964007171</c:v>
                </c:pt>
                <c:pt idx="24">
                  <c:v>0.80925962320429345</c:v>
                </c:pt>
                <c:pt idx="25">
                  <c:v>1.0614826119447853</c:v>
                </c:pt>
                <c:pt idx="26">
                  <c:v>1.3322338022861073</c:v>
                </c:pt>
                <c:pt idx="27">
                  <c:v>1.5561612923259478</c:v>
                </c:pt>
                <c:pt idx="28">
                  <c:v>1.9609985546833615</c:v>
                </c:pt>
                <c:pt idx="29">
                  <c:v>2.1040984538138661</c:v>
                </c:pt>
                <c:pt idx="30">
                  <c:v>2.0472237387926704</c:v>
                </c:pt>
                <c:pt idx="31">
                  <c:v>1.8047406156557741</c:v>
                </c:pt>
                <c:pt idx="32">
                  <c:v>1.8420280123473267</c:v>
                </c:pt>
                <c:pt idx="33">
                  <c:v>2.1495373925818342</c:v>
                </c:pt>
                <c:pt idx="34">
                  <c:v>2.4386262599958286</c:v>
                </c:pt>
                <c:pt idx="35">
                  <c:v>2.8556539815381496</c:v>
                </c:pt>
                <c:pt idx="36">
                  <c:v>3.0911244734497156</c:v>
                </c:pt>
                <c:pt idx="37">
                  <c:v>3.2469622616154421</c:v>
                </c:pt>
                <c:pt idx="38">
                  <c:v>3.1021055562780546</c:v>
                </c:pt>
                <c:pt idx="39">
                  <c:v>3.0353344914853331</c:v>
                </c:pt>
                <c:pt idx="40">
                  <c:v>3.0966436766516701</c:v>
                </c:pt>
                <c:pt idx="41">
                  <c:v>3.3552915097985805</c:v>
                </c:pt>
                <c:pt idx="42">
                  <c:v>3.7676681659477724</c:v>
                </c:pt>
                <c:pt idx="43">
                  <c:v>4.2635448220969643</c:v>
                </c:pt>
                <c:pt idx="44">
                  <c:v>4.6687940705393363</c:v>
                </c:pt>
                <c:pt idx="45">
                  <c:v>5.0418867703031376</c:v>
                </c:pt>
                <c:pt idx="46">
                  <c:v>5.5050589494837787</c:v>
                </c:pt>
                <c:pt idx="47">
                  <c:v>5.593358949483779</c:v>
                </c:pt>
                <c:pt idx="48">
                  <c:v>6.263699901026345</c:v>
                </c:pt>
                <c:pt idx="49">
                  <c:v>6.4984392235255353</c:v>
                </c:pt>
                <c:pt idx="50">
                  <c:v>6.2205265522401296</c:v>
                </c:pt>
                <c:pt idx="51">
                  <c:v>5.7620807343663216</c:v>
                </c:pt>
                <c:pt idx="52">
                  <c:v>5.5659167094424582</c:v>
                </c:pt>
                <c:pt idx="53">
                  <c:v>4.7111532784033354</c:v>
                </c:pt>
                <c:pt idx="54">
                  <c:v>4.3475412734590728</c:v>
                </c:pt>
                <c:pt idx="55">
                  <c:v>4.3703487352263153</c:v>
                </c:pt>
                <c:pt idx="56">
                  <c:v>4.3409495806242369</c:v>
                </c:pt>
                <c:pt idx="57">
                  <c:v>4.4137165644523648</c:v>
                </c:pt>
                <c:pt idx="58">
                  <c:v>4.4137245996340031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46-485F-ADCE-2DC56414B4D2}"/>
            </c:ext>
          </c:extLst>
        </c:ser>
        <c:ser>
          <c:idx val="1"/>
          <c:order val="1"/>
          <c:tx>
            <c:strRef>
              <c:f>上证!$G$1</c:f>
              <c:strCache>
                <c:ptCount val="1"/>
                <c:pt idx="0">
                  <c:v>深圳成指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上证!$A$164:$A$222</c:f>
              <c:numCache>
                <c:formatCode>m/d/yyyy</c:formatCode>
                <c:ptCount val="59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45098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  <c:pt idx="24">
                  <c:v>45149</c:v>
                </c:pt>
                <c:pt idx="25">
                  <c:v>45156</c:v>
                </c:pt>
                <c:pt idx="26">
                  <c:v>45163</c:v>
                </c:pt>
                <c:pt idx="27">
                  <c:v>45170</c:v>
                </c:pt>
                <c:pt idx="28">
                  <c:v>45177</c:v>
                </c:pt>
                <c:pt idx="29">
                  <c:v>45184</c:v>
                </c:pt>
                <c:pt idx="30">
                  <c:v>45191</c:v>
                </c:pt>
                <c:pt idx="31">
                  <c:v>45197</c:v>
                </c:pt>
                <c:pt idx="32">
                  <c:v>45212</c:v>
                </c:pt>
                <c:pt idx="33">
                  <c:v>45219</c:v>
                </c:pt>
                <c:pt idx="34">
                  <c:v>45226</c:v>
                </c:pt>
                <c:pt idx="35">
                  <c:v>45233</c:v>
                </c:pt>
                <c:pt idx="36">
                  <c:v>45240</c:v>
                </c:pt>
                <c:pt idx="37">
                  <c:v>45247</c:v>
                </c:pt>
                <c:pt idx="38">
                  <c:v>45254</c:v>
                </c:pt>
                <c:pt idx="39">
                  <c:v>45261</c:v>
                </c:pt>
                <c:pt idx="40">
                  <c:v>45268</c:v>
                </c:pt>
                <c:pt idx="41">
                  <c:v>45275</c:v>
                </c:pt>
                <c:pt idx="42">
                  <c:v>45282</c:v>
                </c:pt>
                <c:pt idx="43">
                  <c:v>45289</c:v>
                </c:pt>
                <c:pt idx="44">
                  <c:v>45296</c:v>
                </c:pt>
                <c:pt idx="45">
                  <c:v>45303</c:v>
                </c:pt>
                <c:pt idx="46">
                  <c:v>45310</c:v>
                </c:pt>
                <c:pt idx="47">
                  <c:v>45317</c:v>
                </c:pt>
                <c:pt idx="48">
                  <c:v>45324</c:v>
                </c:pt>
                <c:pt idx="49">
                  <c:v>45330</c:v>
                </c:pt>
                <c:pt idx="50">
                  <c:v>45345</c:v>
                </c:pt>
                <c:pt idx="51">
                  <c:v>45352</c:v>
                </c:pt>
                <c:pt idx="52">
                  <c:v>45359</c:v>
                </c:pt>
                <c:pt idx="53">
                  <c:v>45366</c:v>
                </c:pt>
                <c:pt idx="54">
                  <c:v>45373</c:v>
                </c:pt>
                <c:pt idx="55">
                  <c:v>45380</c:v>
                </c:pt>
                <c:pt idx="56">
                  <c:v>45385</c:v>
                </c:pt>
                <c:pt idx="57">
                  <c:v>45394</c:v>
                </c:pt>
                <c:pt idx="58">
                  <c:v>45401</c:v>
                </c:pt>
              </c:numCache>
            </c:numRef>
          </c:cat>
          <c:val>
            <c:numRef>
              <c:f>上证!$G$164:$G$222</c:f>
              <c:numCache>
                <c:formatCode>General</c:formatCode>
                <c:ptCount val="59"/>
                <c:pt idx="0">
                  <c:v>-4.4816495802992558</c:v>
                </c:pt>
                <c:pt idx="1">
                  <c:v>-4.500363359419203</c:v>
                </c:pt>
                <c:pt idx="2">
                  <c:v>-4.2223267685141854</c:v>
                </c:pt>
                <c:pt idx="3">
                  <c:v>-3.867335001197127</c:v>
                </c:pt>
                <c:pt idx="4">
                  <c:v>-3.7523403186281796</c:v>
                </c:pt>
                <c:pt idx="5">
                  <c:v>-3.4879828424873125</c:v>
                </c:pt>
                <c:pt idx="6">
                  <c:v>-3.3240932096278031</c:v>
                </c:pt>
                <c:pt idx="7">
                  <c:v>-3.353167326836437</c:v>
                </c:pt>
                <c:pt idx="8">
                  <c:v>-3.3912058114716306</c:v>
                </c:pt>
                <c:pt idx="9">
                  <c:v>-3.2160477310124715</c:v>
                </c:pt>
                <c:pt idx="10">
                  <c:v>-3.0438264896253004</c:v>
                </c:pt>
                <c:pt idx="11">
                  <c:v>-2.6814895684644551</c:v>
                </c:pt>
                <c:pt idx="12">
                  <c:v>-2.454862648042305</c:v>
                </c:pt>
                <c:pt idx="13">
                  <c:v>-2.2506315894522073</c:v>
                </c:pt>
                <c:pt idx="14">
                  <c:v>-2.1031972534571906</c:v>
                </c:pt>
                <c:pt idx="15">
                  <c:v>-1.9599452856216901</c:v>
                </c:pt>
                <c:pt idx="16">
                  <c:v>-2.051634945879599</c:v>
                </c:pt>
                <c:pt idx="17">
                  <c:v>-2.0048908500799052</c:v>
                </c:pt>
                <c:pt idx="18">
                  <c:v>-1.9738776164813756</c:v>
                </c:pt>
                <c:pt idx="19">
                  <c:v>-1.8944445046876921</c:v>
                </c:pt>
                <c:pt idx="20">
                  <c:v>-1.9742194425904569</c:v>
                </c:pt>
                <c:pt idx="21">
                  <c:v>-1.770290366936174</c:v>
                </c:pt>
                <c:pt idx="22">
                  <c:v>-1.781222213842514</c:v>
                </c:pt>
                <c:pt idx="23">
                  <c:v>-1.8409535241664221</c:v>
                </c:pt>
                <c:pt idx="24">
                  <c:v>-1.7922279718857488</c:v>
                </c:pt>
                <c:pt idx="25">
                  <c:v>-1.496748879054163</c:v>
                </c:pt>
                <c:pt idx="26">
                  <c:v>-1.1811781583111705</c:v>
                </c:pt>
                <c:pt idx="27">
                  <c:v>-0.90875118049236603</c:v>
                </c:pt>
                <c:pt idx="28">
                  <c:v>-0.61147625508637127</c:v>
                </c:pt>
                <c:pt idx="29">
                  <c:v>-0.41452564946317949</c:v>
                </c:pt>
                <c:pt idx="30">
                  <c:v>-0.44297911260373946</c:v>
                </c:pt>
                <c:pt idx="31">
                  <c:v>-0.614272186156402</c:v>
                </c:pt>
                <c:pt idx="32">
                  <c:v>-0.58070484320382176</c:v>
                </c:pt>
                <c:pt idx="33">
                  <c:v>-0.34614443219591173</c:v>
                </c:pt>
                <c:pt idx="34">
                  <c:v>-0.28885276214882438</c:v>
                </c:pt>
                <c:pt idx="35">
                  <c:v>-0.17567113938164391</c:v>
                </c:pt>
                <c:pt idx="36">
                  <c:v>-0.11905054970019169</c:v>
                </c:pt>
                <c:pt idx="37">
                  <c:v>-0.13876523224428361</c:v>
                </c:pt>
                <c:pt idx="38">
                  <c:v>-0.34613121625857701</c:v>
                </c:pt>
                <c:pt idx="39">
                  <c:v>-0.35134737214780554</c:v>
                </c:pt>
                <c:pt idx="40">
                  <c:v>-0.27390135063484689</c:v>
                </c:pt>
                <c:pt idx="41">
                  <c:v>-5.7584494722469515E-2</c:v>
                </c:pt>
                <c:pt idx="42">
                  <c:v>0.34107548875838978</c:v>
                </c:pt>
                <c:pt idx="43">
                  <c:v>0.62215988547054302</c:v>
                </c:pt>
                <c:pt idx="44">
                  <c:v>1.0386891120075945</c:v>
                </c:pt>
                <c:pt idx="45">
                  <c:v>1.4278302528549958</c:v>
                </c:pt>
                <c:pt idx="46">
                  <c:v>1.9101797836829402</c:v>
                </c:pt>
                <c:pt idx="47">
                  <c:v>2.2904913135530642</c:v>
                </c:pt>
                <c:pt idx="48">
                  <c:v>3.4372448969308795</c:v>
                </c:pt>
                <c:pt idx="49">
                  <c:v>4.0037926677245634</c:v>
                </c:pt>
                <c:pt idx="50">
                  <c:v>4.2864605246716936</c:v>
                </c:pt>
                <c:pt idx="51">
                  <c:v>4.254962969928707</c:v>
                </c:pt>
                <c:pt idx="52">
                  <c:v>4.2939467249894356</c:v>
                </c:pt>
                <c:pt idx="53">
                  <c:v>3.498838884279424</c:v>
                </c:pt>
                <c:pt idx="54">
                  <c:v>3.1469947450226408</c:v>
                </c:pt>
                <c:pt idx="55">
                  <c:v>2.9963308735726728</c:v>
                </c:pt>
                <c:pt idx="56">
                  <c:v>2.8649088301231944</c:v>
                </c:pt>
                <c:pt idx="57">
                  <c:v>2.8024971015793176</c:v>
                </c:pt>
                <c:pt idx="58">
                  <c:v>2.9979584314800767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46-485F-ADCE-2DC56414B4D2}"/>
            </c:ext>
          </c:extLst>
        </c:ser>
        <c:ser>
          <c:idx val="2"/>
          <c:order val="2"/>
          <c:tx>
            <c:strRef>
              <c:f>上证!$H$1</c:f>
              <c:strCache>
                <c:ptCount val="1"/>
                <c:pt idx="0">
                  <c:v>创业板走势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上证!$A$164:$A$222</c:f>
              <c:numCache>
                <c:formatCode>m/d/yyyy</c:formatCode>
                <c:ptCount val="59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45098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  <c:pt idx="24">
                  <c:v>45149</c:v>
                </c:pt>
                <c:pt idx="25">
                  <c:v>45156</c:v>
                </c:pt>
                <c:pt idx="26">
                  <c:v>45163</c:v>
                </c:pt>
                <c:pt idx="27">
                  <c:v>45170</c:v>
                </c:pt>
                <c:pt idx="28">
                  <c:v>45177</c:v>
                </c:pt>
                <c:pt idx="29">
                  <c:v>45184</c:v>
                </c:pt>
                <c:pt idx="30">
                  <c:v>45191</c:v>
                </c:pt>
                <c:pt idx="31">
                  <c:v>45197</c:v>
                </c:pt>
                <c:pt idx="32">
                  <c:v>45212</c:v>
                </c:pt>
                <c:pt idx="33">
                  <c:v>45219</c:v>
                </c:pt>
                <c:pt idx="34">
                  <c:v>45226</c:v>
                </c:pt>
                <c:pt idx="35">
                  <c:v>45233</c:v>
                </c:pt>
                <c:pt idx="36">
                  <c:v>45240</c:v>
                </c:pt>
                <c:pt idx="37">
                  <c:v>45247</c:v>
                </c:pt>
                <c:pt idx="38">
                  <c:v>45254</c:v>
                </c:pt>
                <c:pt idx="39">
                  <c:v>45261</c:v>
                </c:pt>
                <c:pt idx="40">
                  <c:v>45268</c:v>
                </c:pt>
                <c:pt idx="41">
                  <c:v>45275</c:v>
                </c:pt>
                <c:pt idx="42">
                  <c:v>45282</c:v>
                </c:pt>
                <c:pt idx="43">
                  <c:v>45289</c:v>
                </c:pt>
                <c:pt idx="44">
                  <c:v>45296</c:v>
                </c:pt>
                <c:pt idx="45">
                  <c:v>45303</c:v>
                </c:pt>
                <c:pt idx="46">
                  <c:v>45310</c:v>
                </c:pt>
                <c:pt idx="47">
                  <c:v>45317</c:v>
                </c:pt>
                <c:pt idx="48">
                  <c:v>45324</c:v>
                </c:pt>
                <c:pt idx="49">
                  <c:v>45330</c:v>
                </c:pt>
                <c:pt idx="50">
                  <c:v>45345</c:v>
                </c:pt>
                <c:pt idx="51">
                  <c:v>45352</c:v>
                </c:pt>
                <c:pt idx="52">
                  <c:v>45359</c:v>
                </c:pt>
                <c:pt idx="53">
                  <c:v>45366</c:v>
                </c:pt>
                <c:pt idx="54">
                  <c:v>45373</c:v>
                </c:pt>
                <c:pt idx="55">
                  <c:v>45380</c:v>
                </c:pt>
                <c:pt idx="56">
                  <c:v>45385</c:v>
                </c:pt>
                <c:pt idx="57">
                  <c:v>45394</c:v>
                </c:pt>
                <c:pt idx="58">
                  <c:v>45401</c:v>
                </c:pt>
              </c:numCache>
            </c:numRef>
          </c:cat>
          <c:val>
            <c:numRef>
              <c:f>上证!$H$164:$H$222</c:f>
              <c:numCache>
                <c:formatCode>General</c:formatCode>
                <c:ptCount val="59"/>
                <c:pt idx="0">
                  <c:v>-3.4047044786026084</c:v>
                </c:pt>
                <c:pt idx="1">
                  <c:v>-3.3657569997164787</c:v>
                </c:pt>
                <c:pt idx="2">
                  <c:v>-3.1087378213567201</c:v>
                </c:pt>
                <c:pt idx="3">
                  <c:v>-2.7703039000730936</c:v>
                </c:pt>
                <c:pt idx="4">
                  <c:v>-2.6407218778599102</c:v>
                </c:pt>
                <c:pt idx="5">
                  <c:v>-2.4130894562648666</c:v>
                </c:pt>
                <c:pt idx="6">
                  <c:v>-2.2119956672589458</c:v>
                </c:pt>
                <c:pt idx="7">
                  <c:v>-2.1669666886035892</c:v>
                </c:pt>
                <c:pt idx="8">
                  <c:v>-2.0724372097925494</c:v>
                </c:pt>
                <c:pt idx="9">
                  <c:v>-1.8378664768906234</c:v>
                </c:pt>
                <c:pt idx="10">
                  <c:v>-1.5896095582143568</c:v>
                </c:pt>
                <c:pt idx="11">
                  <c:v>-1.2674652640208111</c:v>
                </c:pt>
                <c:pt idx="12">
                  <c:v>-1.0753847546704391</c:v>
                </c:pt>
                <c:pt idx="13">
                  <c:v>-0.98742964422496993</c:v>
                </c:pt>
                <c:pt idx="14">
                  <c:v>-0.89932070383443197</c:v>
                </c:pt>
                <c:pt idx="15">
                  <c:v>-0.81432306300856983</c:v>
                </c:pt>
                <c:pt idx="16">
                  <c:v>-0.88725089652770706</c:v>
                </c:pt>
                <c:pt idx="17">
                  <c:v>-0.83780103808882833</c:v>
                </c:pt>
                <c:pt idx="18">
                  <c:v>-0.76952888060323144</c:v>
                </c:pt>
                <c:pt idx="19">
                  <c:v>-0.65991386176864086</c:v>
                </c:pt>
                <c:pt idx="20">
                  <c:v>-0.70195082381641205</c:v>
                </c:pt>
                <c:pt idx="21">
                  <c:v>-0.51628569915557421</c:v>
                </c:pt>
                <c:pt idx="22">
                  <c:v>-0.4364015724443413</c:v>
                </c:pt>
                <c:pt idx="23">
                  <c:v>-0.42807293404384961</c:v>
                </c:pt>
                <c:pt idx="24">
                  <c:v>-0.3799249325404932</c:v>
                </c:pt>
                <c:pt idx="25">
                  <c:v>-0.13543129705539325</c:v>
                </c:pt>
                <c:pt idx="26">
                  <c:v>0.10697795935802956</c:v>
                </c:pt>
                <c:pt idx="27">
                  <c:v>0.26435338056038749</c:v>
                </c:pt>
                <c:pt idx="28">
                  <c:v>0.44109857888078352</c:v>
                </c:pt>
                <c:pt idx="29">
                  <c:v>0.59811917679694959</c:v>
                </c:pt>
                <c:pt idx="30">
                  <c:v>0.56617679526565468</c:v>
                </c:pt>
                <c:pt idx="31">
                  <c:v>0.40103820082340924</c:v>
                </c:pt>
                <c:pt idx="32">
                  <c:v>0.38538468565146156</c:v>
                </c:pt>
                <c:pt idx="33">
                  <c:v>0.53193570086991127</c:v>
                </c:pt>
                <c:pt idx="34">
                  <c:v>0.53476458344292332</c:v>
                </c:pt>
                <c:pt idx="35">
                  <c:v>0.58921104171282668</c:v>
                </c:pt>
                <c:pt idx="36">
                  <c:v>0.60436744052985469</c:v>
                </c:pt>
                <c:pt idx="37">
                  <c:v>0.57251424183833199</c:v>
                </c:pt>
                <c:pt idx="38">
                  <c:v>0.41858101910737933</c:v>
                </c:pt>
                <c:pt idx="39">
                  <c:v>0.38268583935937261</c:v>
                </c:pt>
                <c:pt idx="40">
                  <c:v>0.40393195714792096</c:v>
                </c:pt>
                <c:pt idx="41">
                  <c:v>0.56040352473172916</c:v>
                </c:pt>
                <c:pt idx="42">
                  <c:v>0.86034447706908157</c:v>
                </c:pt>
                <c:pt idx="43">
                  <c:v>1.0806947374868052</c:v>
                </c:pt>
                <c:pt idx="44">
                  <c:v>1.454419895288261</c:v>
                </c:pt>
                <c:pt idx="45">
                  <c:v>1.8148708237708164</c:v>
                </c:pt>
                <c:pt idx="46">
                  <c:v>2.2510727841400322</c:v>
                </c:pt>
                <c:pt idx="47">
                  <c:v>2.6631601301407066</c:v>
                </c:pt>
                <c:pt idx="48">
                  <c:v>3.6940285235379546</c:v>
                </c:pt>
                <c:pt idx="49">
                  <c:v>4.2660593099816531</c:v>
                </c:pt>
                <c:pt idx="50">
                  <c:v>4.604975006379485</c:v>
                </c:pt>
                <c:pt idx="51">
                  <c:v>4.6917024553705797</c:v>
                </c:pt>
                <c:pt idx="52">
                  <c:v>4.8054370868488139</c:v>
                </c:pt>
                <c:pt idx="53">
                  <c:v>4.1753798488547602</c:v>
                </c:pt>
                <c:pt idx="54">
                  <c:v>3.962722308168221</c:v>
                </c:pt>
                <c:pt idx="55">
                  <c:v>4.05804843877244</c:v>
                </c:pt>
                <c:pt idx="56">
                  <c:v>4.2087191176798413</c:v>
                </c:pt>
                <c:pt idx="57">
                  <c:v>4.3926354775517407</c:v>
                </c:pt>
                <c:pt idx="58">
                  <c:v>4.9068351775505015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46-485F-ADCE-2DC56414B4D2}"/>
            </c:ext>
          </c:extLst>
        </c:ser>
        <c:ser>
          <c:idx val="3"/>
          <c:order val="3"/>
          <c:tx>
            <c:strRef>
              <c:f>上证!$I$1</c:f>
              <c:strCache>
                <c:ptCount val="1"/>
                <c:pt idx="0">
                  <c:v>科创版走势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上证!$A$164:$A$222</c:f>
              <c:numCache>
                <c:formatCode>m/d/yyyy</c:formatCode>
                <c:ptCount val="59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45098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  <c:pt idx="24">
                  <c:v>45149</c:v>
                </c:pt>
                <c:pt idx="25">
                  <c:v>45156</c:v>
                </c:pt>
                <c:pt idx="26">
                  <c:v>45163</c:v>
                </c:pt>
                <c:pt idx="27">
                  <c:v>45170</c:v>
                </c:pt>
                <c:pt idx="28">
                  <c:v>45177</c:v>
                </c:pt>
                <c:pt idx="29">
                  <c:v>45184</c:v>
                </c:pt>
                <c:pt idx="30">
                  <c:v>45191</c:v>
                </c:pt>
                <c:pt idx="31">
                  <c:v>45197</c:v>
                </c:pt>
                <c:pt idx="32">
                  <c:v>45212</c:v>
                </c:pt>
                <c:pt idx="33">
                  <c:v>45219</c:v>
                </c:pt>
                <c:pt idx="34">
                  <c:v>45226</c:v>
                </c:pt>
                <c:pt idx="35">
                  <c:v>45233</c:v>
                </c:pt>
                <c:pt idx="36">
                  <c:v>45240</c:v>
                </c:pt>
                <c:pt idx="37">
                  <c:v>45247</c:v>
                </c:pt>
                <c:pt idx="38">
                  <c:v>45254</c:v>
                </c:pt>
                <c:pt idx="39">
                  <c:v>45261</c:v>
                </c:pt>
                <c:pt idx="40">
                  <c:v>45268</c:v>
                </c:pt>
                <c:pt idx="41">
                  <c:v>45275</c:v>
                </c:pt>
                <c:pt idx="42">
                  <c:v>45282</c:v>
                </c:pt>
                <c:pt idx="43">
                  <c:v>45289</c:v>
                </c:pt>
                <c:pt idx="44">
                  <c:v>45296</c:v>
                </c:pt>
                <c:pt idx="45">
                  <c:v>45303</c:v>
                </c:pt>
                <c:pt idx="46">
                  <c:v>45310</c:v>
                </c:pt>
                <c:pt idx="47">
                  <c:v>45317</c:v>
                </c:pt>
                <c:pt idx="48">
                  <c:v>45324</c:v>
                </c:pt>
                <c:pt idx="49">
                  <c:v>45330</c:v>
                </c:pt>
                <c:pt idx="50">
                  <c:v>45345</c:v>
                </c:pt>
                <c:pt idx="51">
                  <c:v>45352</c:v>
                </c:pt>
                <c:pt idx="52">
                  <c:v>45359</c:v>
                </c:pt>
                <c:pt idx="53">
                  <c:v>45366</c:v>
                </c:pt>
                <c:pt idx="54">
                  <c:v>45373</c:v>
                </c:pt>
                <c:pt idx="55">
                  <c:v>45380</c:v>
                </c:pt>
                <c:pt idx="56">
                  <c:v>45385</c:v>
                </c:pt>
                <c:pt idx="57">
                  <c:v>45394</c:v>
                </c:pt>
                <c:pt idx="58">
                  <c:v>45401</c:v>
                </c:pt>
              </c:numCache>
            </c:numRef>
          </c:cat>
          <c:val>
            <c:numRef>
              <c:f>上证!$I$164:$I$222</c:f>
              <c:numCache>
                <c:formatCode>General</c:formatCode>
                <c:ptCount val="59"/>
                <c:pt idx="11">
                  <c:v>0.83932874148360725</c:v>
                </c:pt>
                <c:pt idx="12">
                  <c:v>1.5262442570445773</c:v>
                </c:pt>
                <c:pt idx="13">
                  <c:v>2.1171395270475131</c:v>
                </c:pt>
                <c:pt idx="14">
                  <c:v>2.59949780638975</c:v>
                </c:pt>
                <c:pt idx="15">
                  <c:v>2.665578457378317</c:v>
                </c:pt>
                <c:pt idx="16">
                  <c:v>2.5443400289105282</c:v>
                </c:pt>
                <c:pt idx="17">
                  <c:v>2.593120212018817</c:v>
                </c:pt>
                <c:pt idx="18">
                  <c:v>2.6928487249496769</c:v>
                </c:pt>
                <c:pt idx="19">
                  <c:v>2.8366045743449186</c:v>
                </c:pt>
                <c:pt idx="20">
                  <c:v>2.8554203734653187</c:v>
                </c:pt>
                <c:pt idx="21">
                  <c:v>3.0856977325233674</c:v>
                </c:pt>
                <c:pt idx="22">
                  <c:v>3.2572327237316072</c:v>
                </c:pt>
                <c:pt idx="23">
                  <c:v>3.3815226038304771</c:v>
                </c:pt>
                <c:pt idx="24">
                  <c:v>3.566700128207188</c:v>
                </c:pt>
                <c:pt idx="25">
                  <c:v>3.9164645787208578</c:v>
                </c:pt>
                <c:pt idx="26">
                  <c:v>4.2695163900531465</c:v>
                </c:pt>
                <c:pt idx="27">
                  <c:v>4.4011524533892104</c:v>
                </c:pt>
                <c:pt idx="28">
                  <c:v>4.5299543518065892</c:v>
                </c:pt>
                <c:pt idx="29">
                  <c:v>4.6173850890038768</c:v>
                </c:pt>
                <c:pt idx="30">
                  <c:v>4.5362836507553324</c:v>
                </c:pt>
                <c:pt idx="31">
                  <c:v>4.2722642308848471</c:v>
                </c:pt>
                <c:pt idx="32">
                  <c:v>4.2628976400515892</c:v>
                </c:pt>
                <c:pt idx="33">
                  <c:v>4.3742972794210937</c:v>
                </c:pt>
                <c:pt idx="34">
                  <c:v>4.364424660924108</c:v>
                </c:pt>
                <c:pt idx="35">
                  <c:v>4.3735041025503056</c:v>
                </c:pt>
                <c:pt idx="36">
                  <c:v>4.3526311188499855</c:v>
                </c:pt>
                <c:pt idx="37">
                  <c:v>4.2779728238293044</c:v>
                </c:pt>
                <c:pt idx="38">
                  <c:v>4.1389210366462184</c:v>
                </c:pt>
                <c:pt idx="39">
                  <c:v>4.0732318484386258</c:v>
                </c:pt>
                <c:pt idx="40">
                  <c:v>4.0322561058643682</c:v>
                </c:pt>
                <c:pt idx="41">
                  <c:v>4.1461021401489404</c:v>
                </c:pt>
                <c:pt idx="42">
                  <c:v>4.4001819157389006</c:v>
                </c:pt>
                <c:pt idx="43">
                  <c:v>4.5706972757862303</c:v>
                </c:pt>
                <c:pt idx="44">
                  <c:v>4.9580090399307846</c:v>
                </c:pt>
                <c:pt idx="45">
                  <c:v>5.4063764177910194</c:v>
                </c:pt>
                <c:pt idx="46">
                  <c:v>5.9040061102742687</c:v>
                </c:pt>
                <c:pt idx="47">
                  <c:v>6.4217710830046935</c:v>
                </c:pt>
                <c:pt idx="48">
                  <c:v>7.5371148342158119</c:v>
                </c:pt>
                <c:pt idx="49">
                  <c:v>8.0711891705399541</c:v>
                </c:pt>
                <c:pt idx="50">
                  <c:v>8.4198113063575306</c:v>
                </c:pt>
                <c:pt idx="51">
                  <c:v>8.5060446307306421</c:v>
                </c:pt>
                <c:pt idx="52">
                  <c:v>8.6102970543593411</c:v>
                </c:pt>
                <c:pt idx="53">
                  <c:v>8.0516729188472418</c:v>
                </c:pt>
                <c:pt idx="54">
                  <c:v>7.8802273247995114</c:v>
                </c:pt>
                <c:pt idx="55">
                  <c:v>7.969069147222851</c:v>
                </c:pt>
                <c:pt idx="56">
                  <c:v>8.1989469068314058</c:v>
                </c:pt>
                <c:pt idx="57">
                  <c:v>8.4098808818110875</c:v>
                </c:pt>
                <c:pt idx="58">
                  <c:v>8.8464133192793284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3F-46D3-9EF6-97AA83CDC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154018512"/>
        <c:axId val="1154018992"/>
      </c:lineChart>
      <c:catAx>
        <c:axId val="11540185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018992"/>
        <c:crosses val="autoZero"/>
        <c:auto val="0"/>
        <c:lblAlgn val="ctr"/>
        <c:lblOffset val="100"/>
        <c:noMultiLvlLbl val="0"/>
      </c:catAx>
      <c:valAx>
        <c:axId val="1154018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0185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</xdr:colOff>
      <xdr:row>221</xdr:row>
      <xdr:rowOff>109220</xdr:rowOff>
    </xdr:from>
    <xdr:to>
      <xdr:col>13</xdr:col>
      <xdr:colOff>584200</xdr:colOff>
      <xdr:row>264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158750</xdr:colOff>
      <xdr:row>137</xdr:row>
      <xdr:rowOff>6350</xdr:rowOff>
    </xdr:from>
    <xdr:to>
      <xdr:col>12</xdr:col>
      <xdr:colOff>1549400</xdr:colOff>
      <xdr:row>171</xdr:row>
      <xdr:rowOff>31750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F631C6E-4FD6-FEF0-722C-176FEF582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"/>
  <sheetViews>
    <sheetView topLeftCell="A4" workbookViewId="0">
      <selection activeCell="V19" sqref="V19"/>
    </sheetView>
  </sheetViews>
  <sheetFormatPr defaultColWidth="9" defaultRowHeight="14" x14ac:dyDescent="0.25"/>
  <cols>
    <col min="1" max="1" width="13.6328125" customWidth="1"/>
    <col min="2" max="2" width="14" style="48" customWidth="1"/>
    <col min="3" max="3" width="14" style="27" customWidth="1"/>
    <col min="4" max="4" width="14" hidden="1" customWidth="1"/>
    <col min="5" max="5" width="32" hidden="1" customWidth="1"/>
    <col min="6" max="6" width="13.7265625" hidden="1" customWidth="1"/>
    <col min="7" max="7" width="13.7265625" style="31" customWidth="1"/>
    <col min="8" max="8" width="14" style="54" customWidth="1"/>
    <col min="9" max="9" width="8.6328125" hidden="1" customWidth="1"/>
    <col min="10" max="10" width="32" hidden="1" customWidth="1"/>
    <col min="11" max="11" width="13.7265625" hidden="1" customWidth="1"/>
    <col min="12" max="12" width="5.08984375" style="55" customWidth="1"/>
    <col min="13" max="13" width="9" style="27"/>
    <col min="14" max="14" width="16.08984375" hidden="1" customWidth="1"/>
    <col min="15" max="15" width="34" hidden="1" customWidth="1"/>
    <col min="16" max="16" width="13.7265625" hidden="1" customWidth="1"/>
    <col min="17" max="17" width="9" style="31"/>
  </cols>
  <sheetData>
    <row r="1" spans="1:17" x14ac:dyDescent="0.25">
      <c r="A1" t="s">
        <v>0</v>
      </c>
      <c r="B1" s="48" t="s">
        <v>1</v>
      </c>
      <c r="C1" s="27" t="s">
        <v>2</v>
      </c>
      <c r="D1" t="s">
        <v>3</v>
      </c>
      <c r="E1" t="s">
        <v>4</v>
      </c>
      <c r="F1" t="s">
        <v>5</v>
      </c>
      <c r="G1" s="31" t="s">
        <v>6</v>
      </c>
      <c r="H1" s="54" t="s">
        <v>7</v>
      </c>
      <c r="I1" t="s">
        <v>8</v>
      </c>
      <c r="J1" t="s">
        <v>9</v>
      </c>
      <c r="K1" t="s">
        <v>10</v>
      </c>
      <c r="L1" s="55" t="s">
        <v>6</v>
      </c>
      <c r="M1" s="27" t="s">
        <v>11</v>
      </c>
      <c r="N1" t="s">
        <v>12</v>
      </c>
      <c r="O1" t="s">
        <v>13</v>
      </c>
      <c r="P1" t="s">
        <v>10</v>
      </c>
      <c r="Q1" s="31" t="s">
        <v>6</v>
      </c>
    </row>
    <row r="2" spans="1:17" x14ac:dyDescent="0.25">
      <c r="A2" s="59">
        <v>43101</v>
      </c>
      <c r="B2" s="48">
        <v>3.944</v>
      </c>
      <c r="C2" s="48">
        <v>36.020000000000003</v>
      </c>
      <c r="D2">
        <f t="shared" ref="D2:D55" si="0">1/C2*100</f>
        <v>2.7762354247640197</v>
      </c>
      <c r="E2">
        <f t="shared" ref="E2:E55" si="1">D2-B2</f>
        <v>-1.1677645752359802</v>
      </c>
      <c r="F2" t="e">
        <f>E2-E1</f>
        <v>#VALUE!</v>
      </c>
      <c r="H2" s="27">
        <v>19.12</v>
      </c>
      <c r="I2">
        <f t="shared" ref="I2:I55" si="2">1/H2*100</f>
        <v>5.2301255230125516</v>
      </c>
      <c r="J2">
        <f t="shared" ref="J2:J55" si="3">I2-B2</f>
        <v>1.2861255230125517</v>
      </c>
      <c r="K2" t="e">
        <f t="shared" ref="K2:K55" si="4">J2-J1</f>
        <v>#VALUE!</v>
      </c>
      <c r="L2" s="31"/>
      <c r="M2" s="27">
        <v>46.93</v>
      </c>
      <c r="N2">
        <f t="shared" ref="N2:N55" si="5">1/M2*100</f>
        <v>2.1308331557639035</v>
      </c>
      <c r="O2">
        <f t="shared" ref="O2:O55" si="6">N2-B2</f>
        <v>-1.8131668442360964</v>
      </c>
      <c r="P2" t="e">
        <f t="shared" ref="P2:P55" si="7">O2-O1</f>
        <v>#VALUE!</v>
      </c>
    </row>
    <row r="3" spans="1:17" x14ac:dyDescent="0.25">
      <c r="A3" s="60">
        <v>43132</v>
      </c>
      <c r="B3" s="48">
        <v>3.8570000000000002</v>
      </c>
      <c r="C3" s="48">
        <v>34.5</v>
      </c>
      <c r="D3">
        <f t="shared" si="0"/>
        <v>2.8985507246376812</v>
      </c>
      <c r="E3">
        <f t="shared" si="1"/>
        <v>-0.95844927536231905</v>
      </c>
      <c r="F3">
        <f>E3-E2</f>
        <v>0.20931529987366115</v>
      </c>
      <c r="G3" s="31">
        <f>F3+G2</f>
        <v>0.20931529987366115</v>
      </c>
      <c r="H3" s="27">
        <v>18.149999999999999</v>
      </c>
      <c r="I3">
        <f t="shared" si="2"/>
        <v>5.5096418732782375</v>
      </c>
      <c r="J3">
        <f t="shared" si="3"/>
        <v>1.6526418732782373</v>
      </c>
      <c r="K3">
        <f t="shared" si="4"/>
        <v>0.36651635026568563</v>
      </c>
      <c r="L3" s="31">
        <f t="shared" ref="L3:L55" si="8">K3+L2</f>
        <v>0.36651635026568563</v>
      </c>
      <c r="M3" s="27">
        <v>45.99</v>
      </c>
      <c r="N3">
        <f t="shared" si="5"/>
        <v>2.1743857360295715</v>
      </c>
      <c r="O3">
        <f t="shared" si="6"/>
        <v>-1.6826142639704287</v>
      </c>
      <c r="P3">
        <f t="shared" si="7"/>
        <v>0.13055258026566774</v>
      </c>
      <c r="Q3" s="31">
        <f t="shared" ref="Q3:Q55" si="9">P3+Q2</f>
        <v>0.13055258026566774</v>
      </c>
    </row>
    <row r="4" spans="1:17" x14ac:dyDescent="0.25">
      <c r="A4" s="60">
        <v>43160</v>
      </c>
      <c r="B4" s="48">
        <v>3.778</v>
      </c>
      <c r="C4" s="48">
        <v>32.94</v>
      </c>
      <c r="D4">
        <f t="shared" si="0"/>
        <v>3.035822707953856</v>
      </c>
      <c r="E4">
        <f t="shared" si="1"/>
        <v>-0.74217729204614402</v>
      </c>
      <c r="F4">
        <f t="shared" ref="F4:F35" si="10">E4-E3</f>
        <v>0.21627198331617503</v>
      </c>
      <c r="G4" s="31">
        <f t="shared" ref="G4:G35" si="11">F4+G3</f>
        <v>0.42558728318983619</v>
      </c>
      <c r="H4" s="27">
        <v>17.670000000000002</v>
      </c>
      <c r="I4">
        <f t="shared" si="2"/>
        <v>5.6593095642331628</v>
      </c>
      <c r="J4">
        <f t="shared" si="3"/>
        <v>1.8813095642331628</v>
      </c>
      <c r="K4">
        <f t="shared" si="4"/>
        <v>0.22866769095492545</v>
      </c>
      <c r="L4" s="31">
        <f t="shared" si="8"/>
        <v>0.59518404122061108</v>
      </c>
      <c r="M4" s="27">
        <v>48.64</v>
      </c>
      <c r="N4">
        <f t="shared" si="5"/>
        <v>2.0559210526315792</v>
      </c>
      <c r="O4">
        <f t="shared" si="6"/>
        <v>-1.7220789473684208</v>
      </c>
      <c r="P4">
        <f t="shared" si="7"/>
        <v>-3.946468339799214E-2</v>
      </c>
      <c r="Q4" s="31">
        <f t="shared" si="9"/>
        <v>9.10878968676756E-2</v>
      </c>
    </row>
    <row r="5" spans="1:17" x14ac:dyDescent="0.25">
      <c r="A5" s="60">
        <v>43191</v>
      </c>
      <c r="B5" s="48">
        <v>3.653</v>
      </c>
      <c r="C5" s="48">
        <v>27.97</v>
      </c>
      <c r="D5">
        <f t="shared" si="0"/>
        <v>3.575259206292456</v>
      </c>
      <c r="E5">
        <f t="shared" si="1"/>
        <v>-7.7740793707544054E-2</v>
      </c>
      <c r="F5">
        <f t="shared" si="10"/>
        <v>0.66443649833859997</v>
      </c>
      <c r="G5" s="31">
        <f t="shared" si="11"/>
        <v>1.0900237815284362</v>
      </c>
      <c r="H5" s="27">
        <v>17.239999999999998</v>
      </c>
      <c r="I5">
        <f t="shared" si="2"/>
        <v>5.8004640371229703</v>
      </c>
      <c r="J5">
        <f t="shared" si="3"/>
        <v>2.1474640371229703</v>
      </c>
      <c r="K5">
        <f t="shared" si="4"/>
        <v>0.26615447288980754</v>
      </c>
      <c r="L5" s="31">
        <f t="shared" si="8"/>
        <v>0.86133851411041862</v>
      </c>
      <c r="M5" s="27">
        <v>44.54</v>
      </c>
      <c r="N5">
        <f t="shared" si="5"/>
        <v>2.2451728783116303</v>
      </c>
      <c r="O5">
        <f t="shared" si="6"/>
        <v>-1.4078271216883698</v>
      </c>
      <c r="P5">
        <f t="shared" si="7"/>
        <v>0.31425182568005106</v>
      </c>
      <c r="Q5" s="31">
        <f t="shared" si="9"/>
        <v>0.40533972254772666</v>
      </c>
    </row>
    <row r="6" spans="1:17" x14ac:dyDescent="0.25">
      <c r="A6" s="60">
        <v>43221</v>
      </c>
      <c r="B6" s="48">
        <v>3.6459999999999999</v>
      </c>
      <c r="C6" s="48">
        <v>27.59</v>
      </c>
      <c r="D6">
        <f t="shared" si="0"/>
        <v>3.6245016310257339</v>
      </c>
      <c r="E6">
        <f t="shared" si="1"/>
        <v>-2.1498368974266047E-2</v>
      </c>
      <c r="F6">
        <f t="shared" si="10"/>
        <v>5.6242424733278007E-2</v>
      </c>
      <c r="G6" s="31">
        <f t="shared" si="11"/>
        <v>1.1462662062617142</v>
      </c>
      <c r="H6" s="27">
        <v>15.12</v>
      </c>
      <c r="I6">
        <f t="shared" si="2"/>
        <v>6.6137566137566148</v>
      </c>
      <c r="J6">
        <f t="shared" si="3"/>
        <v>2.9677566137566149</v>
      </c>
      <c r="K6">
        <f t="shared" si="4"/>
        <v>0.82029257663364463</v>
      </c>
      <c r="L6" s="31">
        <f t="shared" si="8"/>
        <v>1.6816310907440633</v>
      </c>
      <c r="M6" s="27">
        <v>43.6</v>
      </c>
      <c r="N6">
        <f t="shared" si="5"/>
        <v>2.2935779816513757</v>
      </c>
      <c r="O6">
        <f t="shared" si="6"/>
        <v>-1.3524220183486242</v>
      </c>
      <c r="P6">
        <f t="shared" si="7"/>
        <v>5.5405103339745576E-2</v>
      </c>
      <c r="Q6" s="31">
        <f t="shared" si="9"/>
        <v>0.46074482588747223</v>
      </c>
    </row>
    <row r="7" spans="1:17" x14ac:dyDescent="0.25">
      <c r="A7" s="60">
        <v>43252</v>
      </c>
      <c r="B7" s="48">
        <v>3.5430000000000001</v>
      </c>
      <c r="C7" s="48">
        <v>25.13</v>
      </c>
      <c r="D7">
        <f t="shared" si="0"/>
        <v>3.979307600477517</v>
      </c>
      <c r="E7">
        <f t="shared" si="1"/>
        <v>0.43630760047751682</v>
      </c>
      <c r="F7">
        <f t="shared" si="10"/>
        <v>0.45780596945178287</v>
      </c>
      <c r="G7" s="31">
        <f t="shared" si="11"/>
        <v>1.604072175713497</v>
      </c>
      <c r="H7" s="27">
        <v>14.02</v>
      </c>
      <c r="I7">
        <f t="shared" si="2"/>
        <v>7.132667617689016</v>
      </c>
      <c r="J7">
        <f t="shared" si="3"/>
        <v>3.5896676176890159</v>
      </c>
      <c r="K7">
        <f t="shared" si="4"/>
        <v>0.62191100393240095</v>
      </c>
      <c r="L7" s="31">
        <f t="shared" si="8"/>
        <v>2.3035420946764642</v>
      </c>
      <c r="M7" s="27">
        <v>39.99</v>
      </c>
      <c r="N7">
        <f t="shared" si="5"/>
        <v>2.5006251562890722</v>
      </c>
      <c r="O7">
        <f t="shared" si="6"/>
        <v>-1.0423748437109279</v>
      </c>
      <c r="P7">
        <f t="shared" si="7"/>
        <v>0.31004717463769627</v>
      </c>
      <c r="Q7" s="31">
        <f t="shared" si="9"/>
        <v>0.7707920005251685</v>
      </c>
    </row>
    <row r="8" spans="1:17" x14ac:dyDescent="0.25">
      <c r="A8" s="60">
        <v>43282</v>
      </c>
      <c r="B8" s="48">
        <v>3.5329999999999999</v>
      </c>
      <c r="C8" s="48">
        <v>24.66</v>
      </c>
      <c r="D8">
        <f t="shared" si="0"/>
        <v>4.0551500405515002</v>
      </c>
      <c r="E8">
        <f t="shared" si="1"/>
        <v>0.52215004055150027</v>
      </c>
      <c r="F8">
        <f t="shared" si="10"/>
        <v>8.584244007398345E-2</v>
      </c>
      <c r="G8" s="31">
        <f t="shared" si="11"/>
        <v>1.6899146157874805</v>
      </c>
      <c r="H8" s="27">
        <v>14.23</v>
      </c>
      <c r="I8">
        <f t="shared" si="2"/>
        <v>7.0274068868587491</v>
      </c>
      <c r="J8">
        <f t="shared" si="3"/>
        <v>3.4944068868587492</v>
      </c>
      <c r="K8">
        <f t="shared" si="4"/>
        <v>-9.5260730830266649E-2</v>
      </c>
      <c r="L8" s="31">
        <f t="shared" si="8"/>
        <v>2.2082813638461976</v>
      </c>
      <c r="M8" s="27">
        <v>38.92</v>
      </c>
      <c r="N8">
        <f t="shared" si="5"/>
        <v>2.5693730729701953</v>
      </c>
      <c r="O8">
        <f t="shared" si="6"/>
        <v>-0.96362692702980457</v>
      </c>
      <c r="P8">
        <f t="shared" si="7"/>
        <v>7.8747916681123353E-2</v>
      </c>
      <c r="Q8" s="31">
        <f t="shared" si="9"/>
        <v>0.84953991720629185</v>
      </c>
    </row>
    <row r="9" spans="1:17" x14ac:dyDescent="0.25">
      <c r="A9" s="60">
        <v>43313</v>
      </c>
      <c r="B9" s="48">
        <v>3.6</v>
      </c>
      <c r="C9" s="48">
        <v>22.71</v>
      </c>
      <c r="D9">
        <f t="shared" si="0"/>
        <v>4.4033465433729626</v>
      </c>
      <c r="E9">
        <f t="shared" si="1"/>
        <v>0.80334654337296252</v>
      </c>
      <c r="F9">
        <f t="shared" si="10"/>
        <v>0.28119650282146225</v>
      </c>
      <c r="G9" s="31">
        <f t="shared" si="11"/>
        <v>1.9711111186089427</v>
      </c>
      <c r="H9" s="27">
        <v>13.51</v>
      </c>
      <c r="I9">
        <f t="shared" si="2"/>
        <v>7.4019245003700966</v>
      </c>
      <c r="J9">
        <f t="shared" si="3"/>
        <v>3.8019245003700965</v>
      </c>
      <c r="K9">
        <f t="shared" si="4"/>
        <v>0.30751761351134732</v>
      </c>
      <c r="L9" s="31">
        <f t="shared" si="8"/>
        <v>2.5157989773575449</v>
      </c>
      <c r="M9" s="27">
        <v>35.630000000000003</v>
      </c>
      <c r="N9">
        <f t="shared" si="5"/>
        <v>2.8066236317709792</v>
      </c>
      <c r="O9">
        <f t="shared" si="6"/>
        <v>-0.79337636822902091</v>
      </c>
      <c r="P9">
        <f t="shared" si="7"/>
        <v>0.17025055880078366</v>
      </c>
      <c r="Q9" s="31">
        <f t="shared" si="9"/>
        <v>1.0197904760070755</v>
      </c>
    </row>
    <row r="10" spans="1:17" x14ac:dyDescent="0.25">
      <c r="A10" s="60">
        <v>43344</v>
      </c>
      <c r="B10" s="48">
        <v>3.6549999999999998</v>
      </c>
      <c r="C10" s="48">
        <v>22.54</v>
      </c>
      <c r="D10">
        <f t="shared" si="0"/>
        <v>4.4365572315882877</v>
      </c>
      <c r="E10">
        <f t="shared" si="1"/>
        <v>0.78155723158828794</v>
      </c>
      <c r="F10">
        <f t="shared" si="10"/>
        <v>-2.1789311784674581E-2</v>
      </c>
      <c r="G10" s="31">
        <f t="shared" si="11"/>
        <v>1.9493218068242681</v>
      </c>
      <c r="H10" s="27">
        <v>14</v>
      </c>
      <c r="I10">
        <f t="shared" si="2"/>
        <v>7.1428571428571423</v>
      </c>
      <c r="J10">
        <f t="shared" si="3"/>
        <v>3.4878571428571425</v>
      </c>
      <c r="K10">
        <f t="shared" si="4"/>
        <v>-0.314067357512954</v>
      </c>
      <c r="L10" s="31">
        <f t="shared" si="8"/>
        <v>2.2017316198445909</v>
      </c>
      <c r="M10" s="27">
        <v>35.04</v>
      </c>
      <c r="N10">
        <f t="shared" si="5"/>
        <v>2.8538812785388128</v>
      </c>
      <c r="O10">
        <f t="shared" si="6"/>
        <v>-0.80111872146118701</v>
      </c>
      <c r="P10">
        <f t="shared" si="7"/>
        <v>-7.7423532321660993E-3</v>
      </c>
      <c r="Q10" s="31">
        <f t="shared" si="9"/>
        <v>1.0120481227749094</v>
      </c>
    </row>
    <row r="11" spans="1:17" x14ac:dyDescent="0.25">
      <c r="A11" s="60">
        <v>43374</v>
      </c>
      <c r="B11" s="48">
        <v>3.5329999999999999</v>
      </c>
      <c r="C11" s="48">
        <v>20.37</v>
      </c>
      <c r="D11">
        <f t="shared" si="0"/>
        <v>4.909180166912126</v>
      </c>
      <c r="E11">
        <f t="shared" si="1"/>
        <v>1.3761801669121261</v>
      </c>
      <c r="F11">
        <f t="shared" si="10"/>
        <v>0.59462293532383814</v>
      </c>
      <c r="G11" s="31">
        <f t="shared" si="11"/>
        <v>2.5439447421481063</v>
      </c>
      <c r="H11" s="27">
        <v>12.93</v>
      </c>
      <c r="I11">
        <f t="shared" si="2"/>
        <v>7.7339520494972929</v>
      </c>
      <c r="J11">
        <f t="shared" si="3"/>
        <v>4.2009520494972925</v>
      </c>
      <c r="K11">
        <f t="shared" si="4"/>
        <v>0.71309490664014996</v>
      </c>
      <c r="L11" s="31">
        <f t="shared" si="8"/>
        <v>2.9148265264847408</v>
      </c>
      <c r="M11" s="27">
        <v>32.04</v>
      </c>
      <c r="N11">
        <f t="shared" si="5"/>
        <v>3.1210986267166043</v>
      </c>
      <c r="O11">
        <f t="shared" si="6"/>
        <v>-0.4119013732833956</v>
      </c>
      <c r="P11">
        <f t="shared" si="7"/>
        <v>0.38921734817779141</v>
      </c>
      <c r="Q11" s="31">
        <f t="shared" si="9"/>
        <v>1.4012654709527008</v>
      </c>
    </row>
    <row r="12" spans="1:17" x14ac:dyDescent="0.25">
      <c r="A12" s="60">
        <v>43405</v>
      </c>
      <c r="B12" s="48">
        <v>3.3980000000000001</v>
      </c>
      <c r="C12" s="48">
        <v>21.05</v>
      </c>
      <c r="D12">
        <f t="shared" si="0"/>
        <v>4.7505938242280283</v>
      </c>
      <c r="E12">
        <f t="shared" si="1"/>
        <v>1.3525938242280282</v>
      </c>
      <c r="F12">
        <f t="shared" si="10"/>
        <v>-2.3586342684097872E-2</v>
      </c>
      <c r="G12" s="31">
        <f t="shared" si="11"/>
        <v>2.5203583994640084</v>
      </c>
      <c r="H12" s="27">
        <v>12.89</v>
      </c>
      <c r="I12">
        <f t="shared" si="2"/>
        <v>7.7579519006982149</v>
      </c>
      <c r="J12">
        <f t="shared" si="3"/>
        <v>4.3599519006982153</v>
      </c>
      <c r="K12">
        <f t="shared" si="4"/>
        <v>0.15899985120092275</v>
      </c>
      <c r="L12" s="31">
        <f t="shared" si="8"/>
        <v>3.0738263776856636</v>
      </c>
      <c r="M12" s="27">
        <v>33.68</v>
      </c>
      <c r="N12">
        <f t="shared" si="5"/>
        <v>2.9691211401425179</v>
      </c>
      <c r="O12">
        <f t="shared" si="6"/>
        <v>-0.4288788598574822</v>
      </c>
      <c r="P12">
        <f t="shared" si="7"/>
        <v>-1.6977486574086598E-2</v>
      </c>
      <c r="Q12" s="31">
        <f t="shared" si="9"/>
        <v>1.3842879843786142</v>
      </c>
    </row>
    <row r="13" spans="1:17" x14ac:dyDescent="0.25">
      <c r="A13" s="60">
        <v>43435</v>
      </c>
      <c r="B13" s="48">
        <v>3.27</v>
      </c>
      <c r="C13" s="48">
        <v>20</v>
      </c>
      <c r="D13">
        <f t="shared" si="0"/>
        <v>5</v>
      </c>
      <c r="E13">
        <f t="shared" si="1"/>
        <v>1.73</v>
      </c>
      <c r="F13">
        <f t="shared" si="10"/>
        <v>0.37740617577197177</v>
      </c>
      <c r="G13" s="31">
        <f t="shared" si="11"/>
        <v>2.8977645752359802</v>
      </c>
      <c r="H13" s="27">
        <v>12.43</v>
      </c>
      <c r="I13">
        <f t="shared" si="2"/>
        <v>8.0450522928399035</v>
      </c>
      <c r="J13">
        <f t="shared" si="3"/>
        <v>4.775052292839904</v>
      </c>
      <c r="K13">
        <f t="shared" si="4"/>
        <v>0.4151003921416887</v>
      </c>
      <c r="L13" s="31">
        <f t="shared" si="8"/>
        <v>3.4889267698273523</v>
      </c>
      <c r="M13" s="27">
        <v>32.1</v>
      </c>
      <c r="N13">
        <f t="shared" si="5"/>
        <v>3.1152647975077881</v>
      </c>
      <c r="O13">
        <f t="shared" si="6"/>
        <v>-0.15473520249221195</v>
      </c>
      <c r="P13">
        <f t="shared" si="7"/>
        <v>0.27414365736527024</v>
      </c>
      <c r="Q13" s="31">
        <f t="shared" si="9"/>
        <v>1.6584316417438845</v>
      </c>
    </row>
    <row r="14" spans="1:17" x14ac:dyDescent="0.25">
      <c r="A14" s="60">
        <v>43466</v>
      </c>
      <c r="B14" s="48">
        <v>3.13</v>
      </c>
      <c r="C14" s="48">
        <v>20.25</v>
      </c>
      <c r="D14">
        <f t="shared" si="0"/>
        <v>4.9382716049382713</v>
      </c>
      <c r="E14">
        <f t="shared" si="1"/>
        <v>1.8082716049382714</v>
      </c>
      <c r="F14">
        <f t="shared" si="10"/>
        <v>7.8271604938271455E-2</v>
      </c>
      <c r="G14" s="31">
        <f t="shared" si="11"/>
        <v>2.9760361801742516</v>
      </c>
      <c r="H14" s="27">
        <v>12.91</v>
      </c>
      <c r="I14">
        <f t="shared" si="2"/>
        <v>7.7459333849728891</v>
      </c>
      <c r="J14">
        <f t="shared" si="3"/>
        <v>4.6159333849728892</v>
      </c>
      <c r="K14">
        <f t="shared" si="4"/>
        <v>-0.15911890786701477</v>
      </c>
      <c r="L14" s="31">
        <f t="shared" si="8"/>
        <v>3.3298078619603375</v>
      </c>
      <c r="M14" s="27">
        <v>31.27</v>
      </c>
      <c r="N14">
        <f t="shared" si="5"/>
        <v>3.1979533098816759</v>
      </c>
      <c r="O14">
        <f t="shared" si="6"/>
        <v>6.7953309881676027E-2</v>
      </c>
      <c r="P14">
        <f t="shared" si="7"/>
        <v>0.22268851237388798</v>
      </c>
      <c r="Q14" s="31">
        <f t="shared" si="9"/>
        <v>1.8811201541177724</v>
      </c>
    </row>
    <row r="15" spans="1:17" x14ac:dyDescent="0.25">
      <c r="A15" s="60">
        <v>43497</v>
      </c>
      <c r="B15" s="48">
        <v>3.2080000000000002</v>
      </c>
      <c r="C15" s="48">
        <v>24.56</v>
      </c>
      <c r="D15">
        <f t="shared" si="0"/>
        <v>4.0716612377850163</v>
      </c>
      <c r="E15">
        <f t="shared" si="1"/>
        <v>0.86366123778501613</v>
      </c>
      <c r="F15">
        <f t="shared" si="10"/>
        <v>-0.9446103671532553</v>
      </c>
      <c r="G15" s="31">
        <f t="shared" si="11"/>
        <v>2.0314258130209963</v>
      </c>
      <c r="H15" s="27">
        <v>14.7</v>
      </c>
      <c r="I15">
        <f t="shared" si="2"/>
        <v>6.8027210884353746</v>
      </c>
      <c r="J15">
        <f t="shared" si="3"/>
        <v>3.5947210884353744</v>
      </c>
      <c r="K15">
        <f t="shared" si="4"/>
        <v>-1.0212122965375148</v>
      </c>
      <c r="L15" s="31">
        <f t="shared" si="8"/>
        <v>2.3085955654228227</v>
      </c>
      <c r="M15" s="27">
        <v>38.57</v>
      </c>
      <c r="N15">
        <f t="shared" si="5"/>
        <v>2.5926886180969664</v>
      </c>
      <c r="O15">
        <f t="shared" si="6"/>
        <v>-0.6153113819030338</v>
      </c>
      <c r="P15">
        <f t="shared" si="7"/>
        <v>-0.68326469178470983</v>
      </c>
      <c r="Q15" s="31">
        <f t="shared" si="9"/>
        <v>1.1978554623330626</v>
      </c>
    </row>
    <row r="16" spans="1:17" x14ac:dyDescent="0.25">
      <c r="A16" s="60">
        <v>43525</v>
      </c>
      <c r="B16" s="48">
        <v>3.0750000000000002</v>
      </c>
      <c r="C16" s="48">
        <v>26.06</v>
      </c>
      <c r="D16">
        <f t="shared" si="0"/>
        <v>3.8372985418265544</v>
      </c>
      <c r="E16">
        <f t="shared" si="1"/>
        <v>0.76229854182655421</v>
      </c>
      <c r="F16">
        <f t="shared" si="10"/>
        <v>-0.10136269595846192</v>
      </c>
      <c r="G16" s="31">
        <f t="shared" si="11"/>
        <v>1.9300631170625344</v>
      </c>
      <c r="H16" s="27">
        <v>15.45</v>
      </c>
      <c r="I16">
        <f t="shared" si="2"/>
        <v>6.4724919093851145</v>
      </c>
      <c r="J16">
        <f t="shared" si="3"/>
        <v>3.3974919093851144</v>
      </c>
      <c r="K16">
        <f t="shared" si="4"/>
        <v>-0.19722917905026005</v>
      </c>
      <c r="L16" s="31">
        <f t="shared" si="8"/>
        <v>2.1113663863725627</v>
      </c>
      <c r="M16" s="27">
        <v>41.29</v>
      </c>
      <c r="N16">
        <f t="shared" si="5"/>
        <v>2.4218939210462582</v>
      </c>
      <c r="O16">
        <f t="shared" si="6"/>
        <v>-0.65310607895374195</v>
      </c>
      <c r="P16">
        <f t="shared" si="7"/>
        <v>-3.7794697050708148E-2</v>
      </c>
      <c r="Q16" s="31">
        <f t="shared" si="9"/>
        <v>1.1600607652823545</v>
      </c>
    </row>
    <row r="17" spans="1:17" x14ac:dyDescent="0.25">
      <c r="A17" s="60">
        <v>43556</v>
      </c>
      <c r="B17" s="48">
        <v>3.4159999999999999</v>
      </c>
      <c r="C17" s="48">
        <v>24.45</v>
      </c>
      <c r="D17">
        <f t="shared" si="0"/>
        <v>4.0899795501022496</v>
      </c>
      <c r="E17">
        <f t="shared" si="1"/>
        <v>0.67397955010224964</v>
      </c>
      <c r="F17">
        <f t="shared" si="10"/>
        <v>-8.8318991724304574E-2</v>
      </c>
      <c r="G17" s="31">
        <f t="shared" si="11"/>
        <v>1.8417441253382298</v>
      </c>
      <c r="H17" s="27">
        <v>15.42</v>
      </c>
      <c r="I17">
        <f t="shared" si="2"/>
        <v>6.4850843060959802</v>
      </c>
      <c r="J17">
        <f t="shared" si="3"/>
        <v>3.0690843060959803</v>
      </c>
      <c r="K17">
        <f t="shared" si="4"/>
        <v>-0.3284076032891341</v>
      </c>
      <c r="L17" s="31">
        <f t="shared" si="8"/>
        <v>1.7829587830834286</v>
      </c>
      <c r="M17" s="27">
        <v>41.43</v>
      </c>
      <c r="N17">
        <f t="shared" si="5"/>
        <v>2.4137098720733765</v>
      </c>
      <c r="O17">
        <f t="shared" si="6"/>
        <v>-1.0022901279266234</v>
      </c>
      <c r="P17">
        <f t="shared" si="7"/>
        <v>-0.34918404897288147</v>
      </c>
      <c r="Q17" s="31">
        <f t="shared" si="9"/>
        <v>0.810876716309473</v>
      </c>
    </row>
    <row r="18" spans="1:17" x14ac:dyDescent="0.25">
      <c r="A18" s="60">
        <v>43586</v>
      </c>
      <c r="B18" s="48">
        <v>3.2970000000000002</v>
      </c>
      <c r="C18" s="48">
        <v>22.93</v>
      </c>
      <c r="D18">
        <f t="shared" si="0"/>
        <v>4.3610989969472307</v>
      </c>
      <c r="E18">
        <f t="shared" si="1"/>
        <v>1.0640989969472305</v>
      </c>
      <c r="F18">
        <f t="shared" si="10"/>
        <v>0.3901194468449809</v>
      </c>
      <c r="G18" s="31">
        <f t="shared" si="11"/>
        <v>2.2318635721832107</v>
      </c>
      <c r="H18" s="27">
        <v>13.41</v>
      </c>
      <c r="I18">
        <f t="shared" si="2"/>
        <v>7.4571215510812818</v>
      </c>
      <c r="J18">
        <f t="shared" si="3"/>
        <v>4.1601215510812821</v>
      </c>
      <c r="K18">
        <f t="shared" si="4"/>
        <v>1.0910372449853019</v>
      </c>
      <c r="L18" s="31">
        <f t="shared" si="8"/>
        <v>2.8739960280687304</v>
      </c>
      <c r="M18" s="27">
        <v>39.32</v>
      </c>
      <c r="N18">
        <f t="shared" si="5"/>
        <v>2.5432349949135302</v>
      </c>
      <c r="O18">
        <f t="shared" si="6"/>
        <v>-0.75376500508646993</v>
      </c>
      <c r="P18">
        <f t="shared" si="7"/>
        <v>0.24852512284015349</v>
      </c>
      <c r="Q18" s="31">
        <f t="shared" si="9"/>
        <v>1.0594018391496265</v>
      </c>
    </row>
    <row r="19" spans="1:17" x14ac:dyDescent="0.25">
      <c r="A19" s="60">
        <v>43617</v>
      </c>
      <c r="B19" s="48">
        <v>3.2789999999999999</v>
      </c>
      <c r="C19" s="48">
        <v>23.42</v>
      </c>
      <c r="D19">
        <f t="shared" si="0"/>
        <v>4.269854824935952</v>
      </c>
      <c r="E19">
        <f t="shared" si="1"/>
        <v>0.99085482493595212</v>
      </c>
      <c r="F19">
        <f t="shared" si="10"/>
        <v>-7.3244172011278419E-2</v>
      </c>
      <c r="G19" s="31">
        <f t="shared" si="11"/>
        <v>2.1586194001719323</v>
      </c>
      <c r="H19" s="27">
        <v>13.82</v>
      </c>
      <c r="I19">
        <f t="shared" si="2"/>
        <v>7.2358900144717797</v>
      </c>
      <c r="J19">
        <f t="shared" si="3"/>
        <v>3.9568900144717798</v>
      </c>
      <c r="K19">
        <f t="shared" si="4"/>
        <v>-0.20323153660950233</v>
      </c>
      <c r="L19" s="31">
        <f t="shared" si="8"/>
        <v>2.6707644914592281</v>
      </c>
      <c r="M19" s="27">
        <v>40.020000000000003</v>
      </c>
      <c r="N19">
        <f t="shared" si="5"/>
        <v>2.4987506246876561</v>
      </c>
      <c r="O19">
        <f t="shared" si="6"/>
        <v>-0.78024937531234384</v>
      </c>
      <c r="P19">
        <f t="shared" si="7"/>
        <v>-2.648437022587391E-2</v>
      </c>
      <c r="Q19" s="31">
        <f t="shared" si="9"/>
        <v>1.0329174689237526</v>
      </c>
    </row>
    <row r="20" spans="1:17" x14ac:dyDescent="0.25">
      <c r="A20" s="60">
        <v>43647</v>
      </c>
      <c r="B20" s="48">
        <v>3.1829999999999998</v>
      </c>
      <c r="C20" s="48">
        <v>23.67</v>
      </c>
      <c r="D20">
        <f t="shared" si="0"/>
        <v>4.2247570764681024</v>
      </c>
      <c r="E20">
        <f t="shared" si="1"/>
        <v>1.0417570764681026</v>
      </c>
      <c r="F20">
        <f t="shared" si="10"/>
        <v>5.0902251532150444E-2</v>
      </c>
      <c r="G20" s="31">
        <f t="shared" si="11"/>
        <v>2.2095216517040828</v>
      </c>
      <c r="H20" s="27">
        <v>13.88</v>
      </c>
      <c r="I20">
        <f t="shared" si="2"/>
        <v>7.2046109510086458</v>
      </c>
      <c r="J20">
        <f t="shared" si="3"/>
        <v>4.021610951008646</v>
      </c>
      <c r="K20">
        <f t="shared" si="4"/>
        <v>6.4720936536866169E-2</v>
      </c>
      <c r="L20" s="31">
        <f t="shared" si="8"/>
        <v>2.7354854279960943</v>
      </c>
      <c r="M20" s="27">
        <v>40.83</v>
      </c>
      <c r="N20">
        <f t="shared" si="5"/>
        <v>2.4491795248591726</v>
      </c>
      <c r="O20">
        <f t="shared" si="6"/>
        <v>-0.73382047514082727</v>
      </c>
      <c r="P20">
        <f t="shared" si="7"/>
        <v>4.6428900171516574E-2</v>
      </c>
      <c r="Q20" s="31">
        <f t="shared" si="9"/>
        <v>1.0793463690952692</v>
      </c>
    </row>
    <row r="21" spans="1:17" x14ac:dyDescent="0.25">
      <c r="A21" s="60">
        <v>43678</v>
      </c>
      <c r="B21" s="48">
        <v>3.0680000000000001</v>
      </c>
      <c r="C21" s="48">
        <v>23.81</v>
      </c>
      <c r="D21">
        <f t="shared" si="0"/>
        <v>4.1999160016799664</v>
      </c>
      <c r="E21">
        <f t="shared" si="1"/>
        <v>1.1319160016799663</v>
      </c>
      <c r="F21">
        <f t="shared" si="10"/>
        <v>9.015892521186375E-2</v>
      </c>
      <c r="G21" s="31">
        <f t="shared" si="11"/>
        <v>2.2996805769159465</v>
      </c>
      <c r="H21" s="27">
        <v>13.7</v>
      </c>
      <c r="I21">
        <f t="shared" si="2"/>
        <v>7.2992700729927016</v>
      </c>
      <c r="J21">
        <f t="shared" si="3"/>
        <v>4.231270072992702</v>
      </c>
      <c r="K21">
        <f t="shared" si="4"/>
        <v>0.20965912198405601</v>
      </c>
      <c r="L21" s="31">
        <f t="shared" si="8"/>
        <v>2.9451445499801503</v>
      </c>
      <c r="M21" s="27">
        <v>42.1</v>
      </c>
      <c r="N21">
        <f t="shared" si="5"/>
        <v>2.3752969121140142</v>
      </c>
      <c r="O21">
        <f t="shared" si="6"/>
        <v>-0.69270308788598589</v>
      </c>
      <c r="P21">
        <f t="shared" si="7"/>
        <v>4.1117387254841375E-2</v>
      </c>
      <c r="Q21" s="31">
        <f t="shared" si="9"/>
        <v>1.1204637563501105</v>
      </c>
    </row>
    <row r="22" spans="1:17" x14ac:dyDescent="0.25">
      <c r="A22" s="60">
        <v>43709</v>
      </c>
      <c r="B22" s="48">
        <v>3.1549999999999998</v>
      </c>
      <c r="C22" s="48">
        <v>23.94</v>
      </c>
      <c r="D22">
        <f t="shared" si="0"/>
        <v>4.1771094402673352</v>
      </c>
      <c r="E22">
        <f t="shared" si="1"/>
        <v>1.0221094402673354</v>
      </c>
      <c r="F22">
        <f t="shared" si="10"/>
        <v>-0.1098065614126309</v>
      </c>
      <c r="G22" s="31">
        <f t="shared" si="11"/>
        <v>2.1898740155033156</v>
      </c>
      <c r="H22" s="27">
        <v>13.82</v>
      </c>
      <c r="I22">
        <f t="shared" si="2"/>
        <v>7.2358900144717797</v>
      </c>
      <c r="J22">
        <f t="shared" si="3"/>
        <v>4.0808900144717803</v>
      </c>
      <c r="K22">
        <f t="shared" si="4"/>
        <v>-0.15038005852092162</v>
      </c>
      <c r="L22" s="31">
        <f t="shared" si="8"/>
        <v>2.7947644914592287</v>
      </c>
      <c r="M22" s="27">
        <v>43.03</v>
      </c>
      <c r="N22">
        <f t="shared" si="5"/>
        <v>2.3239600278875203</v>
      </c>
      <c r="O22">
        <f t="shared" si="6"/>
        <v>-0.83103997211247949</v>
      </c>
      <c r="P22">
        <f t="shared" si="7"/>
        <v>-0.13833688422649359</v>
      </c>
      <c r="Q22" s="31">
        <f t="shared" si="9"/>
        <v>0.98212687212361693</v>
      </c>
    </row>
    <row r="23" spans="1:17" x14ac:dyDescent="0.25">
      <c r="A23" s="60">
        <v>43739</v>
      </c>
      <c r="B23" s="48">
        <v>3.2810000000000001</v>
      </c>
      <c r="C23" s="48">
        <v>24.29</v>
      </c>
      <c r="D23">
        <f t="shared" si="0"/>
        <v>4.1169205434335119</v>
      </c>
      <c r="E23">
        <f t="shared" si="1"/>
        <v>0.83592054343351174</v>
      </c>
      <c r="F23">
        <f t="shared" si="10"/>
        <v>-0.18618889683382367</v>
      </c>
      <c r="G23" s="31">
        <f t="shared" si="11"/>
        <v>2.0036851186694919</v>
      </c>
      <c r="H23" s="27">
        <v>13.93</v>
      </c>
      <c r="I23">
        <f t="shared" si="2"/>
        <v>7.1787508973438623</v>
      </c>
      <c r="J23">
        <f t="shared" si="3"/>
        <v>3.8977508973438622</v>
      </c>
      <c r="K23">
        <f t="shared" si="4"/>
        <v>-0.18313911712791819</v>
      </c>
      <c r="L23" s="31">
        <f t="shared" si="8"/>
        <v>2.6116253743313105</v>
      </c>
      <c r="M23" s="27">
        <v>43.67</v>
      </c>
      <c r="N23">
        <f t="shared" si="5"/>
        <v>2.2899015342340281</v>
      </c>
      <c r="O23">
        <f t="shared" si="6"/>
        <v>-0.99109846576597205</v>
      </c>
      <c r="P23">
        <f t="shared" si="7"/>
        <v>-0.16005849365349256</v>
      </c>
      <c r="Q23" s="31">
        <f t="shared" si="9"/>
        <v>0.82206837847012437</v>
      </c>
    </row>
    <row r="24" spans="1:17" x14ac:dyDescent="0.25">
      <c r="A24" s="60">
        <v>43770</v>
      </c>
      <c r="B24" s="48">
        <v>3.1920000000000002</v>
      </c>
      <c r="C24" s="48">
        <v>24.03</v>
      </c>
      <c r="D24">
        <f t="shared" si="0"/>
        <v>4.1614648356221391</v>
      </c>
      <c r="E24">
        <f t="shared" si="1"/>
        <v>0.96946483562213892</v>
      </c>
      <c r="F24">
        <f t="shared" si="10"/>
        <v>0.13354429218862718</v>
      </c>
      <c r="G24" s="31">
        <f t="shared" si="11"/>
        <v>2.1372294108581191</v>
      </c>
      <c r="H24" s="27">
        <v>13.71</v>
      </c>
      <c r="I24">
        <f t="shared" si="2"/>
        <v>7.2939460247994168</v>
      </c>
      <c r="J24">
        <f t="shared" si="3"/>
        <v>4.1019460247994166</v>
      </c>
      <c r="K24">
        <f t="shared" si="4"/>
        <v>0.20419512745555446</v>
      </c>
      <c r="L24" s="31">
        <f t="shared" si="8"/>
        <v>2.8158205017868649</v>
      </c>
      <c r="M24" s="27">
        <v>43.05</v>
      </c>
      <c r="N24">
        <f t="shared" si="5"/>
        <v>2.3228803716608595</v>
      </c>
      <c r="O24">
        <f t="shared" si="6"/>
        <v>-0.86911962833914069</v>
      </c>
      <c r="P24">
        <f t="shared" si="7"/>
        <v>0.12197883742683135</v>
      </c>
      <c r="Q24" s="31">
        <f t="shared" si="9"/>
        <v>0.94404721589695573</v>
      </c>
    </row>
    <row r="25" spans="1:17" x14ac:dyDescent="0.25">
      <c r="A25" s="61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1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1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1" t="e">
        <f t="shared" si="9"/>
        <v>#DIV/0!</v>
      </c>
    </row>
    <row r="26" spans="1:17" x14ac:dyDescent="0.25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1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1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1" t="e">
        <f t="shared" si="9"/>
        <v>#DIV/0!</v>
      </c>
    </row>
    <row r="27" spans="1:17" x14ac:dyDescent="0.25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1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1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1" t="e">
        <f t="shared" si="9"/>
        <v>#DIV/0!</v>
      </c>
    </row>
    <row r="28" spans="1:17" x14ac:dyDescent="0.25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1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1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1" t="e">
        <f t="shared" si="9"/>
        <v>#DIV/0!</v>
      </c>
    </row>
    <row r="29" spans="1:17" x14ac:dyDescent="0.25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1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1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1" t="e">
        <f t="shared" si="9"/>
        <v>#DIV/0!</v>
      </c>
    </row>
    <row r="30" spans="1:17" x14ac:dyDescent="0.25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1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1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1" t="e">
        <f t="shared" si="9"/>
        <v>#DIV/0!</v>
      </c>
    </row>
    <row r="31" spans="1:17" x14ac:dyDescent="0.25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1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1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1" t="e">
        <f t="shared" si="9"/>
        <v>#DIV/0!</v>
      </c>
    </row>
    <row r="32" spans="1:17" x14ac:dyDescent="0.25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1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1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1" t="e">
        <f t="shared" si="9"/>
        <v>#DIV/0!</v>
      </c>
    </row>
    <row r="33" spans="4:17" x14ac:dyDescent="0.25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1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1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1" t="e">
        <f t="shared" si="9"/>
        <v>#DIV/0!</v>
      </c>
    </row>
    <row r="34" spans="4:17" x14ac:dyDescent="0.25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1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1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1" t="e">
        <f t="shared" si="9"/>
        <v>#DIV/0!</v>
      </c>
    </row>
    <row r="35" spans="4:17" x14ac:dyDescent="0.25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1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1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1" t="e">
        <f t="shared" si="9"/>
        <v>#DIV/0!</v>
      </c>
    </row>
    <row r="36" spans="4:17" x14ac:dyDescent="0.25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1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1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1" t="e">
        <f t="shared" si="9"/>
        <v>#DIV/0!</v>
      </c>
    </row>
    <row r="37" spans="4:17" x14ac:dyDescent="0.25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1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1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1" t="e">
        <f t="shared" si="9"/>
        <v>#DIV/0!</v>
      </c>
    </row>
    <row r="38" spans="4:17" x14ac:dyDescent="0.25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1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1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1" t="e">
        <f t="shared" si="9"/>
        <v>#DIV/0!</v>
      </c>
    </row>
    <row r="39" spans="4:17" x14ac:dyDescent="0.25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1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1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1" t="e">
        <f t="shared" si="9"/>
        <v>#DIV/0!</v>
      </c>
    </row>
    <row r="40" spans="4:17" x14ac:dyDescent="0.25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1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1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1" t="e">
        <f t="shared" si="9"/>
        <v>#DIV/0!</v>
      </c>
    </row>
    <row r="41" spans="4:17" x14ac:dyDescent="0.25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1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1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1" t="e">
        <f t="shared" si="9"/>
        <v>#DIV/0!</v>
      </c>
    </row>
    <row r="42" spans="4:17" x14ac:dyDescent="0.25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1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1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1" t="e">
        <f t="shared" si="9"/>
        <v>#DIV/0!</v>
      </c>
    </row>
    <row r="43" spans="4:17" x14ac:dyDescent="0.25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1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1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1" t="e">
        <f t="shared" si="9"/>
        <v>#DIV/0!</v>
      </c>
    </row>
    <row r="44" spans="4:17" x14ac:dyDescent="0.25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1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1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1" t="e">
        <f t="shared" si="9"/>
        <v>#DIV/0!</v>
      </c>
    </row>
    <row r="45" spans="4:17" x14ac:dyDescent="0.25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1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1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1" t="e">
        <f t="shared" si="9"/>
        <v>#DIV/0!</v>
      </c>
    </row>
    <row r="46" spans="4:17" x14ac:dyDescent="0.25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1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1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1" t="e">
        <f t="shared" si="9"/>
        <v>#DIV/0!</v>
      </c>
    </row>
    <row r="47" spans="4:17" x14ac:dyDescent="0.25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1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1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1" t="e">
        <f t="shared" si="9"/>
        <v>#DIV/0!</v>
      </c>
    </row>
    <row r="48" spans="4:17" x14ac:dyDescent="0.25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1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1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1" t="e">
        <f t="shared" si="9"/>
        <v>#DIV/0!</v>
      </c>
    </row>
    <row r="49" spans="4:17" x14ac:dyDescent="0.25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1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1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1" t="e">
        <f t="shared" si="9"/>
        <v>#DIV/0!</v>
      </c>
    </row>
    <row r="50" spans="4:17" x14ac:dyDescent="0.25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1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1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1" t="e">
        <f t="shared" si="9"/>
        <v>#DIV/0!</v>
      </c>
    </row>
    <row r="51" spans="4:17" x14ac:dyDescent="0.25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1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1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1" t="e">
        <f t="shared" si="9"/>
        <v>#DIV/0!</v>
      </c>
    </row>
    <row r="52" spans="4:17" x14ac:dyDescent="0.25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1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1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1" t="e">
        <f t="shared" si="9"/>
        <v>#DIV/0!</v>
      </c>
    </row>
    <row r="53" spans="4:17" x14ac:dyDescent="0.25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1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1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1" t="e">
        <f t="shared" si="9"/>
        <v>#DIV/0!</v>
      </c>
    </row>
    <row r="54" spans="4:17" x14ac:dyDescent="0.25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1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1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1" t="e">
        <f t="shared" si="9"/>
        <v>#DIV/0!</v>
      </c>
    </row>
    <row r="55" spans="4:17" x14ac:dyDescent="0.25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1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1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1" t="e">
        <f t="shared" si="9"/>
        <v>#DIV/0!</v>
      </c>
    </row>
  </sheetData>
  <phoneticPr fontId="17" type="noConversion"/>
  <pageMargins left="0.7" right="0.7" top="0.75" bottom="0.75" header="0.3" footer="0.3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4"/>
  <sheetViews>
    <sheetView workbookViewId="0">
      <selection activeCell="B11" sqref="B11"/>
    </sheetView>
  </sheetViews>
  <sheetFormatPr defaultColWidth="8.7265625" defaultRowHeight="14" x14ac:dyDescent="0.25"/>
  <cols>
    <col min="1" max="1" width="55.6328125" customWidth="1"/>
    <col min="2" max="2" width="17.7265625" customWidth="1"/>
  </cols>
  <sheetData>
    <row r="1" spans="1:2" x14ac:dyDescent="0.25">
      <c r="B1" t="s">
        <v>87</v>
      </c>
    </row>
    <row r="2" spans="1:2" x14ac:dyDescent="0.25">
      <c r="A2" t="s">
        <v>231</v>
      </c>
    </row>
    <row r="3" spans="1:2" x14ac:dyDescent="0.25">
      <c r="A3" t="s">
        <v>232</v>
      </c>
    </row>
    <row r="4" spans="1:2" x14ac:dyDescent="0.25">
      <c r="A4" t="s">
        <v>233</v>
      </c>
    </row>
    <row r="5" spans="1:2" x14ac:dyDescent="0.25">
      <c r="A5" t="s">
        <v>234</v>
      </c>
    </row>
    <row r="6" spans="1:2" x14ac:dyDescent="0.25">
      <c r="A6" t="s">
        <v>235</v>
      </c>
    </row>
    <row r="7" spans="1:2" x14ac:dyDescent="0.25">
      <c r="A7" t="s">
        <v>236</v>
      </c>
    </row>
    <row r="8" spans="1:2" x14ac:dyDescent="0.25">
      <c r="A8" t="s">
        <v>237</v>
      </c>
    </row>
    <row r="9" spans="1:2" x14ac:dyDescent="0.25">
      <c r="A9" t="s">
        <v>238</v>
      </c>
    </row>
    <row r="10" spans="1:2" x14ac:dyDescent="0.25">
      <c r="A10" t="s">
        <v>239</v>
      </c>
    </row>
    <row r="11" spans="1:2" x14ac:dyDescent="0.25">
      <c r="A11" t="s">
        <v>240</v>
      </c>
    </row>
    <row r="12" spans="1:2" x14ac:dyDescent="0.25">
      <c r="A12" t="s">
        <v>241</v>
      </c>
    </row>
    <row r="13" spans="1:2" x14ac:dyDescent="0.25">
      <c r="A13" t="s">
        <v>242</v>
      </c>
    </row>
    <row r="14" spans="1:2" x14ac:dyDescent="0.25">
      <c r="A14" t="s">
        <v>243</v>
      </c>
    </row>
  </sheetData>
  <phoneticPr fontId="17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9"/>
  <sheetViews>
    <sheetView workbookViewId="0">
      <selection activeCell="D24" sqref="D24"/>
    </sheetView>
  </sheetViews>
  <sheetFormatPr defaultColWidth="8.7265625" defaultRowHeight="14" x14ac:dyDescent="0.25"/>
  <cols>
    <col min="1" max="1" width="14" customWidth="1"/>
    <col min="2" max="2" width="45.54296875" customWidth="1"/>
    <col min="3" max="3" width="21.453125" customWidth="1"/>
  </cols>
  <sheetData>
    <row r="1" spans="1:12" x14ac:dyDescent="0.25">
      <c r="A1" s="17"/>
      <c r="B1" s="17"/>
      <c r="C1" s="17" t="s">
        <v>244</v>
      </c>
      <c r="D1" s="17"/>
      <c r="E1" s="17"/>
      <c r="F1" s="17"/>
      <c r="G1" s="17"/>
      <c r="H1" s="17"/>
      <c r="I1" s="17"/>
      <c r="J1" s="17"/>
      <c r="K1" s="17"/>
      <c r="L1" s="17"/>
    </row>
    <row r="2" spans="1:12" x14ac:dyDescent="0.25">
      <c r="A2" s="66" t="s">
        <v>95</v>
      </c>
      <c r="B2" s="18" t="s">
        <v>96</v>
      </c>
      <c r="C2" s="17" t="s">
        <v>97</v>
      </c>
      <c r="D2" s="17"/>
      <c r="E2" s="17"/>
      <c r="F2" s="17"/>
      <c r="G2" s="17"/>
      <c r="H2" s="17"/>
      <c r="I2" s="17"/>
      <c r="J2" s="17"/>
      <c r="K2" s="17"/>
      <c r="L2" s="17"/>
    </row>
    <row r="3" spans="1:12" x14ac:dyDescent="0.25">
      <c r="A3" s="66"/>
      <c r="B3" s="18" t="s">
        <v>98</v>
      </c>
      <c r="C3" s="17" t="s">
        <v>245</v>
      </c>
      <c r="D3" s="17"/>
      <c r="E3" s="17"/>
      <c r="F3" s="17"/>
      <c r="G3" s="17"/>
      <c r="H3" s="17"/>
      <c r="I3" s="17"/>
      <c r="J3" s="17"/>
      <c r="K3" s="17"/>
      <c r="L3" s="17"/>
    </row>
    <row r="4" spans="1:12" x14ac:dyDescent="0.25">
      <c r="A4" s="66"/>
      <c r="B4" s="18" t="s">
        <v>113</v>
      </c>
      <c r="C4" s="19">
        <v>3.5</v>
      </c>
      <c r="D4" s="19"/>
      <c r="E4" s="19"/>
      <c r="F4" s="19"/>
      <c r="G4" s="19"/>
      <c r="H4" s="19"/>
      <c r="I4" s="19"/>
      <c r="J4" s="19"/>
      <c r="K4" s="19"/>
      <c r="L4" s="19"/>
    </row>
    <row r="5" spans="1:12" x14ac:dyDescent="0.25">
      <c r="A5" s="66"/>
      <c r="B5" s="18" t="s">
        <v>114</v>
      </c>
      <c r="C5" s="17"/>
      <c r="D5" s="17"/>
      <c r="E5" s="17"/>
      <c r="F5" s="17"/>
      <c r="G5" s="17"/>
      <c r="H5" s="17"/>
      <c r="I5" s="17"/>
      <c r="J5" s="17"/>
      <c r="K5" s="17"/>
      <c r="L5" s="17"/>
    </row>
    <row r="6" spans="1:12" x14ac:dyDescent="0.25">
      <c r="A6" s="66"/>
      <c r="B6" s="18" t="s">
        <v>116</v>
      </c>
      <c r="C6" s="17">
        <v>12.63</v>
      </c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25">
      <c r="A7" s="66"/>
      <c r="B7" s="18" t="s">
        <v>117</v>
      </c>
      <c r="C7" s="17" t="s">
        <v>97</v>
      </c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25">
      <c r="A8" s="66"/>
      <c r="B8" s="18" t="s">
        <v>118</v>
      </c>
      <c r="C8" s="17" t="s">
        <v>97</v>
      </c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25">
      <c r="A9" s="66"/>
      <c r="B9" s="18" t="s">
        <v>120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28" x14ac:dyDescent="0.25">
      <c r="A10" s="67" t="s">
        <v>123</v>
      </c>
      <c r="B10" s="18" t="s">
        <v>124</v>
      </c>
      <c r="C10" s="21" t="s">
        <v>246</v>
      </c>
      <c r="D10" s="21"/>
      <c r="E10" s="21"/>
      <c r="F10" s="21"/>
      <c r="G10" s="21"/>
      <c r="H10" s="21"/>
      <c r="I10" s="21"/>
      <c r="J10" s="21"/>
      <c r="K10" s="21"/>
      <c r="L10" s="21"/>
    </row>
    <row r="11" spans="1:12" x14ac:dyDescent="0.25">
      <c r="A11" s="68"/>
      <c r="B11" s="18" t="s">
        <v>148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68"/>
      <c r="B12" s="18" t="s">
        <v>149</v>
      </c>
      <c r="C12" s="17" t="s">
        <v>247</v>
      </c>
      <c r="D12" s="17"/>
      <c r="E12" s="17"/>
      <c r="F12" s="17"/>
      <c r="G12" s="17"/>
      <c r="H12" s="22"/>
      <c r="I12" s="17"/>
      <c r="J12" s="17"/>
      <c r="K12" s="17"/>
      <c r="L12" s="17"/>
    </row>
    <row r="13" spans="1:12" x14ac:dyDescent="0.25">
      <c r="A13" s="68"/>
      <c r="B13" s="18" t="s">
        <v>166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68"/>
      <c r="B14" s="18" t="s">
        <v>172</v>
      </c>
      <c r="C14" s="17">
        <v>0</v>
      </c>
      <c r="D14" s="19"/>
      <c r="E14" s="19"/>
      <c r="F14" s="19"/>
      <c r="G14" s="19"/>
      <c r="H14" s="19"/>
      <c r="I14" s="19"/>
      <c r="J14" s="19"/>
      <c r="K14" s="19"/>
      <c r="L14" s="19"/>
    </row>
    <row r="15" spans="1:12" x14ac:dyDescent="0.25">
      <c r="A15" s="68"/>
      <c r="B15" s="18" t="s">
        <v>173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25">
      <c r="A16" s="68"/>
      <c r="B16" s="18" t="s">
        <v>174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68"/>
      <c r="B17" s="18" t="s">
        <v>175</v>
      </c>
      <c r="C17" s="21"/>
      <c r="D17" s="21"/>
      <c r="E17" s="21"/>
      <c r="F17" s="21"/>
      <c r="G17" s="17"/>
      <c r="H17" s="17"/>
      <c r="I17" s="17"/>
      <c r="J17" s="17"/>
      <c r="K17" s="17"/>
      <c r="L17" s="17"/>
    </row>
    <row r="18" spans="1:12" x14ac:dyDescent="0.25">
      <c r="A18" s="68"/>
      <c r="B18" s="18" t="s">
        <v>176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1:12" x14ac:dyDescent="0.25">
      <c r="A19" s="68"/>
      <c r="B19" s="18" t="s">
        <v>179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1:12" x14ac:dyDescent="0.25">
      <c r="A20" s="69"/>
      <c r="B20" s="18" t="s">
        <v>197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70" t="s">
        <v>198</v>
      </c>
      <c r="B21" s="18" t="s">
        <v>248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1:12" x14ac:dyDescent="0.25">
      <c r="A22" s="70"/>
      <c r="B22" s="18" t="s">
        <v>249</v>
      </c>
      <c r="C22" s="23"/>
      <c r="D22" s="19" t="e">
        <f t="shared" ref="D22:L22" si="0">(D21-D6)/D6</f>
        <v>#DIV/0!</v>
      </c>
      <c r="E22" s="19" t="e">
        <f t="shared" si="0"/>
        <v>#DIV/0!</v>
      </c>
      <c r="F22" s="19" t="e">
        <f t="shared" si="0"/>
        <v>#DIV/0!</v>
      </c>
      <c r="G22" s="19" t="e">
        <f t="shared" si="0"/>
        <v>#DIV/0!</v>
      </c>
      <c r="H22" s="19" t="e">
        <f t="shared" si="0"/>
        <v>#DIV/0!</v>
      </c>
      <c r="I22" s="19" t="e">
        <f t="shared" si="0"/>
        <v>#DIV/0!</v>
      </c>
      <c r="J22" s="19" t="e">
        <f t="shared" si="0"/>
        <v>#DIV/0!</v>
      </c>
      <c r="K22" s="19" t="e">
        <f t="shared" si="0"/>
        <v>#DIV/0!</v>
      </c>
      <c r="L22" s="19" t="e">
        <f t="shared" si="0"/>
        <v>#DIV/0!</v>
      </c>
    </row>
    <row r="23" spans="1:12" x14ac:dyDescent="0.25">
      <c r="A23" s="70"/>
      <c r="B23" s="20" t="s">
        <v>222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66" t="s">
        <v>223</v>
      </c>
      <c r="B24" s="18" t="s">
        <v>224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66"/>
      <c r="B25" s="18" t="s">
        <v>225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66"/>
      <c r="B26" s="18" t="s">
        <v>226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66"/>
      <c r="B27" s="18" t="s">
        <v>227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25">
      <c r="A28" s="66"/>
      <c r="B28" s="18" t="s">
        <v>228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8" t="s">
        <v>229</v>
      </c>
      <c r="B29" s="18" t="s">
        <v>230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4">
    <mergeCell ref="A2:A9"/>
    <mergeCell ref="A10:A20"/>
    <mergeCell ref="A21:A23"/>
    <mergeCell ref="A24:A28"/>
  </mergeCells>
  <phoneticPr fontId="17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9"/>
  <sheetViews>
    <sheetView workbookViewId="0">
      <pane xSplit="2" topLeftCell="C1" activePane="topRight" state="frozen"/>
      <selection pane="topRight" activeCell="Q18" sqref="Q18"/>
    </sheetView>
  </sheetViews>
  <sheetFormatPr defaultColWidth="9" defaultRowHeight="14" x14ac:dyDescent="0.25"/>
  <cols>
    <col min="1" max="1" width="12.90625" customWidth="1"/>
    <col min="2" max="2" width="42.08984375" customWidth="1"/>
    <col min="3" max="3" width="16.6328125" hidden="1" customWidth="1"/>
    <col min="4" max="4" width="17.36328125" hidden="1" customWidth="1"/>
    <col min="5" max="9" width="21.453125" hidden="1" customWidth="1"/>
    <col min="10" max="11" width="20.36328125" customWidth="1"/>
  </cols>
  <sheetData>
    <row r="1" spans="1:12" x14ac:dyDescent="0.25">
      <c r="A1" s="17"/>
      <c r="B1" s="17"/>
      <c r="C1" s="17" t="s">
        <v>250</v>
      </c>
      <c r="D1" s="17" t="s">
        <v>251</v>
      </c>
      <c r="E1" s="17" t="s">
        <v>89</v>
      </c>
      <c r="F1" s="17" t="s">
        <v>91</v>
      </c>
      <c r="G1" s="17" t="s">
        <v>82</v>
      </c>
      <c r="H1" s="17" t="s">
        <v>80</v>
      </c>
      <c r="I1" s="17" t="s">
        <v>78</v>
      </c>
      <c r="J1" s="17" t="s">
        <v>252</v>
      </c>
      <c r="K1" s="17" t="s">
        <v>253</v>
      </c>
      <c r="L1" s="17"/>
    </row>
    <row r="2" spans="1:12" x14ac:dyDescent="0.25">
      <c r="A2" s="66" t="s">
        <v>95</v>
      </c>
      <c r="B2" s="18" t="s">
        <v>96</v>
      </c>
      <c r="C2" s="17" t="s">
        <v>97</v>
      </c>
      <c r="D2" s="17" t="s">
        <v>97</v>
      </c>
      <c r="E2" s="17"/>
      <c r="F2" s="17" t="s">
        <v>97</v>
      </c>
      <c r="G2" s="17" t="s">
        <v>97</v>
      </c>
      <c r="H2" s="17" t="s">
        <v>97</v>
      </c>
      <c r="I2" s="17" t="s">
        <v>97</v>
      </c>
      <c r="J2" s="17" t="s">
        <v>97</v>
      </c>
      <c r="K2" s="17" t="s">
        <v>97</v>
      </c>
      <c r="L2" s="17"/>
    </row>
    <row r="3" spans="1:12" x14ac:dyDescent="0.25">
      <c r="A3" s="66"/>
      <c r="B3" s="18" t="s">
        <v>98</v>
      </c>
      <c r="C3" s="17" t="s">
        <v>97</v>
      </c>
      <c r="D3" s="17" t="s">
        <v>97</v>
      </c>
      <c r="E3" s="17" t="s">
        <v>105</v>
      </c>
      <c r="F3" s="17" t="s">
        <v>105</v>
      </c>
      <c r="G3" s="17" t="s">
        <v>105</v>
      </c>
      <c r="H3" s="17" t="s">
        <v>105</v>
      </c>
      <c r="I3" s="17" t="s">
        <v>105</v>
      </c>
      <c r="J3" s="17" t="s">
        <v>106</v>
      </c>
      <c r="K3" s="17" t="s">
        <v>254</v>
      </c>
      <c r="L3" s="17"/>
    </row>
    <row r="4" spans="1:12" x14ac:dyDescent="0.25">
      <c r="A4" s="66"/>
      <c r="B4" s="18" t="s">
        <v>113</v>
      </c>
      <c r="C4" s="19">
        <v>2</v>
      </c>
      <c r="D4" s="19">
        <v>3.5</v>
      </c>
      <c r="E4" s="19">
        <v>8</v>
      </c>
      <c r="F4" s="19">
        <v>3</v>
      </c>
      <c r="G4" s="19">
        <v>4</v>
      </c>
      <c r="H4" s="19">
        <v>1.5</v>
      </c>
      <c r="I4" s="19">
        <v>6</v>
      </c>
      <c r="J4" s="19">
        <v>3</v>
      </c>
      <c r="K4" s="19">
        <v>2.5</v>
      </c>
      <c r="L4" s="19"/>
    </row>
    <row r="5" spans="1:12" x14ac:dyDescent="0.25">
      <c r="A5" s="66"/>
      <c r="B5" s="18" t="s">
        <v>114</v>
      </c>
      <c r="C5" s="17"/>
      <c r="D5" s="17"/>
      <c r="E5" s="17" t="s">
        <v>115</v>
      </c>
      <c r="F5" s="17" t="s">
        <v>115</v>
      </c>
      <c r="G5" s="17"/>
      <c r="H5" s="17"/>
      <c r="I5" s="17"/>
      <c r="J5" s="17"/>
      <c r="K5" s="17"/>
      <c r="L5" s="17"/>
    </row>
    <row r="6" spans="1:12" x14ac:dyDescent="0.25">
      <c r="A6" s="66"/>
      <c r="B6" s="18" t="s">
        <v>116</v>
      </c>
      <c r="C6" s="17">
        <v>43.04</v>
      </c>
      <c r="D6" s="17">
        <v>6.71</v>
      </c>
      <c r="E6" s="17">
        <v>5.79</v>
      </c>
      <c r="F6" s="17">
        <v>3.47</v>
      </c>
      <c r="G6" s="17">
        <v>4.79</v>
      </c>
      <c r="H6" s="17">
        <v>8.42</v>
      </c>
      <c r="I6" s="17">
        <v>6.47</v>
      </c>
      <c r="J6" s="17">
        <v>7.12</v>
      </c>
      <c r="K6" s="17">
        <v>6.21</v>
      </c>
      <c r="L6" s="17"/>
    </row>
    <row r="7" spans="1:12" x14ac:dyDescent="0.25">
      <c r="A7" s="66"/>
      <c r="B7" s="18" t="s">
        <v>117</v>
      </c>
      <c r="C7" s="17" t="s">
        <v>97</v>
      </c>
      <c r="D7" s="17" t="s">
        <v>97</v>
      </c>
      <c r="E7" s="17" t="s">
        <v>97</v>
      </c>
      <c r="F7" s="17" t="s">
        <v>97</v>
      </c>
      <c r="G7" s="17" t="s">
        <v>97</v>
      </c>
      <c r="H7" s="17" t="s">
        <v>97</v>
      </c>
      <c r="I7" s="17" t="s">
        <v>97</v>
      </c>
      <c r="J7" s="17" t="s">
        <v>97</v>
      </c>
      <c r="K7" s="17" t="s">
        <v>97</v>
      </c>
      <c r="L7" s="17"/>
    </row>
    <row r="8" spans="1:12" x14ac:dyDescent="0.25">
      <c r="A8" s="66"/>
      <c r="B8" s="18" t="s">
        <v>118</v>
      </c>
      <c r="C8" s="17" t="s">
        <v>97</v>
      </c>
      <c r="D8" s="17" t="s">
        <v>97</v>
      </c>
      <c r="E8" s="17" t="s">
        <v>97</v>
      </c>
      <c r="F8" s="17" t="s">
        <v>119</v>
      </c>
      <c r="G8" s="17" t="s">
        <v>119</v>
      </c>
      <c r="H8" s="17" t="s">
        <v>119</v>
      </c>
      <c r="I8" s="17" t="s">
        <v>97</v>
      </c>
      <c r="J8" s="17" t="s">
        <v>97</v>
      </c>
      <c r="K8" s="17" t="s">
        <v>119</v>
      </c>
      <c r="L8" s="17"/>
    </row>
    <row r="9" spans="1:12" x14ac:dyDescent="0.25">
      <c r="A9" s="66"/>
      <c r="B9" s="18" t="s">
        <v>120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70" x14ac:dyDescent="0.25">
      <c r="A10" s="67" t="s">
        <v>123</v>
      </c>
      <c r="B10" s="18" t="s">
        <v>124</v>
      </c>
      <c r="C10" s="21" t="s">
        <v>255</v>
      </c>
      <c r="D10" s="21" t="s">
        <v>256</v>
      </c>
      <c r="E10" s="21" t="s">
        <v>142</v>
      </c>
      <c r="F10" s="21" t="s">
        <v>144</v>
      </c>
      <c r="G10" s="21" t="s">
        <v>135</v>
      </c>
      <c r="H10" s="21" t="s">
        <v>133</v>
      </c>
      <c r="I10" s="21" t="s">
        <v>131</v>
      </c>
      <c r="J10" s="21" t="s">
        <v>257</v>
      </c>
      <c r="K10" s="21" t="s">
        <v>258</v>
      </c>
      <c r="L10" s="21"/>
    </row>
    <row r="11" spans="1:12" x14ac:dyDescent="0.25">
      <c r="A11" s="68"/>
      <c r="B11" s="18" t="s">
        <v>148</v>
      </c>
      <c r="C11" s="17" t="s">
        <v>259</v>
      </c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68"/>
      <c r="B12" s="18" t="s">
        <v>149</v>
      </c>
      <c r="C12" s="17" t="s">
        <v>260</v>
      </c>
      <c r="D12" s="17" t="s">
        <v>261</v>
      </c>
      <c r="E12" s="17" t="s">
        <v>161</v>
      </c>
      <c r="F12" s="17">
        <v>20</v>
      </c>
      <c r="G12" s="17" t="s">
        <v>159</v>
      </c>
      <c r="H12" s="17" t="s">
        <v>157</v>
      </c>
      <c r="I12" s="17" t="s">
        <v>155</v>
      </c>
      <c r="J12" s="17">
        <v>45.85</v>
      </c>
      <c r="K12" s="17" t="s">
        <v>262</v>
      </c>
      <c r="L12" s="17"/>
    </row>
    <row r="13" spans="1:12" x14ac:dyDescent="0.25">
      <c r="A13" s="68"/>
      <c r="B13" s="18" t="s">
        <v>166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68"/>
      <c r="B14" s="18" t="s">
        <v>172</v>
      </c>
      <c r="C14" s="17">
        <v>0</v>
      </c>
      <c r="D14" s="19">
        <f>0.04/0.07</f>
        <v>0.5714285714285714</v>
      </c>
      <c r="E14" s="19">
        <v>1.25</v>
      </c>
      <c r="F14" s="17">
        <f>0.04/0.03</f>
        <v>1.3333333333333335</v>
      </c>
      <c r="G14" s="19">
        <v>0.5</v>
      </c>
      <c r="H14" s="19">
        <f>0.01/0.11</f>
        <v>9.0909090909090912E-2</v>
      </c>
      <c r="I14" s="19">
        <v>3.37</v>
      </c>
      <c r="J14" s="19"/>
      <c r="K14" s="19">
        <v>0.5</v>
      </c>
      <c r="L14" s="19"/>
    </row>
    <row r="15" spans="1:12" x14ac:dyDescent="0.25">
      <c r="A15" s="68"/>
      <c r="B15" s="18" t="s">
        <v>173</v>
      </c>
      <c r="C15" s="17" t="s">
        <v>119</v>
      </c>
      <c r="D15" s="17" t="s">
        <v>97</v>
      </c>
      <c r="E15" s="17" t="s">
        <v>97</v>
      </c>
      <c r="F15" s="17" t="s">
        <v>97</v>
      </c>
      <c r="G15" s="17" t="s">
        <v>119</v>
      </c>
      <c r="H15" s="17" t="s">
        <v>119</v>
      </c>
      <c r="I15" s="17" t="s">
        <v>119</v>
      </c>
      <c r="J15" s="17" t="s">
        <v>97</v>
      </c>
      <c r="K15" s="17" t="s">
        <v>97</v>
      </c>
      <c r="L15" s="17"/>
    </row>
    <row r="16" spans="1:12" x14ac:dyDescent="0.25">
      <c r="A16" s="68"/>
      <c r="B16" s="18" t="s">
        <v>174</v>
      </c>
      <c r="C16" s="17" t="s">
        <v>263</v>
      </c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68"/>
      <c r="B17" s="18" t="s">
        <v>175</v>
      </c>
      <c r="C17" s="21" t="s">
        <v>119</v>
      </c>
      <c r="D17" s="21"/>
      <c r="E17" s="17"/>
      <c r="F17" s="17"/>
      <c r="G17" s="17"/>
      <c r="H17" s="17"/>
      <c r="I17" s="17"/>
      <c r="J17" s="17"/>
      <c r="K17" s="17"/>
      <c r="L17" s="17"/>
    </row>
    <row r="18" spans="1:12" x14ac:dyDescent="0.25">
      <c r="A18" s="68"/>
      <c r="B18" s="18" t="s">
        <v>176</v>
      </c>
      <c r="C18" s="17">
        <v>382</v>
      </c>
      <c r="D18" s="17">
        <v>60.81</v>
      </c>
      <c r="E18" s="17">
        <v>66</v>
      </c>
      <c r="F18" s="17">
        <v>155.6</v>
      </c>
      <c r="G18" s="17">
        <v>34.659999999999997</v>
      </c>
      <c r="H18" s="17">
        <v>33.17</v>
      </c>
      <c r="I18" s="17">
        <v>163</v>
      </c>
      <c r="J18" s="17">
        <v>26</v>
      </c>
      <c r="K18" s="17"/>
      <c r="L18" s="17"/>
    </row>
    <row r="19" spans="1:12" x14ac:dyDescent="0.25">
      <c r="A19" s="68"/>
      <c r="B19" s="18" t="s">
        <v>179</v>
      </c>
      <c r="C19" s="17" t="s">
        <v>264</v>
      </c>
      <c r="D19" s="17" t="s">
        <v>265</v>
      </c>
      <c r="E19" s="17" t="s">
        <v>194</v>
      </c>
      <c r="F19" s="17"/>
      <c r="G19" s="17" t="s">
        <v>189</v>
      </c>
      <c r="H19" s="17" t="s">
        <v>187</v>
      </c>
      <c r="I19" s="17" t="s">
        <v>180</v>
      </c>
      <c r="J19" s="17" t="s">
        <v>266</v>
      </c>
      <c r="K19" s="17"/>
      <c r="L19" s="17"/>
    </row>
    <row r="20" spans="1:12" x14ac:dyDescent="0.25">
      <c r="A20" s="69"/>
      <c r="B20" s="18" t="s">
        <v>197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70" t="s">
        <v>198</v>
      </c>
      <c r="B21" s="18" t="s">
        <v>248</v>
      </c>
      <c r="C21" s="17"/>
      <c r="D21" s="17">
        <v>8.8000000000000007</v>
      </c>
      <c r="E21" s="17">
        <v>7.2</v>
      </c>
      <c r="F21" s="17">
        <v>5.6</v>
      </c>
      <c r="G21" s="17">
        <v>4.8</v>
      </c>
      <c r="H21" s="17">
        <v>9.6</v>
      </c>
      <c r="I21" s="17">
        <v>11.2</v>
      </c>
      <c r="J21" s="17">
        <v>2.2000000000000002</v>
      </c>
      <c r="K21" s="17">
        <f>30*0.24</f>
        <v>7.1999999999999993</v>
      </c>
      <c r="L21" s="17"/>
    </row>
    <row r="22" spans="1:12" x14ac:dyDescent="0.25">
      <c r="A22" s="70"/>
      <c r="B22" s="18" t="s">
        <v>249</v>
      </c>
      <c r="C22" s="19">
        <f>(C21-C6)/C6</f>
        <v>-1</v>
      </c>
      <c r="D22" s="19">
        <f t="shared" ref="D22:L22" si="0">(D21-D6)/D6</f>
        <v>0.3114754098360657</v>
      </c>
      <c r="E22" s="19">
        <f t="shared" si="0"/>
        <v>0.2435233160621762</v>
      </c>
      <c r="F22" s="19">
        <f t="shared" si="0"/>
        <v>0.61383285302593638</v>
      </c>
      <c r="G22" s="19">
        <f t="shared" si="0"/>
        <v>2.087682672233776E-3</v>
      </c>
      <c r="H22" s="19">
        <f t="shared" si="0"/>
        <v>0.14014251781472681</v>
      </c>
      <c r="I22" s="19">
        <f t="shared" si="0"/>
        <v>0.73106646058732605</v>
      </c>
      <c r="J22" s="19">
        <f t="shared" si="0"/>
        <v>-0.6910112359550562</v>
      </c>
      <c r="K22" s="19">
        <f t="shared" si="0"/>
        <v>0.15942028985507237</v>
      </c>
      <c r="L22" s="19" t="e">
        <f t="shared" si="0"/>
        <v>#DIV/0!</v>
      </c>
    </row>
    <row r="23" spans="1:12" x14ac:dyDescent="0.25">
      <c r="A23" s="70"/>
      <c r="B23" s="20" t="s">
        <v>222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66" t="s">
        <v>223</v>
      </c>
      <c r="B24" s="18" t="s">
        <v>224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66"/>
      <c r="B25" s="18" t="s">
        <v>225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66"/>
      <c r="B26" s="18" t="s">
        <v>226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66"/>
      <c r="B27" s="18" t="s">
        <v>227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25">
      <c r="A28" s="66"/>
      <c r="B28" s="18" t="s">
        <v>228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8" t="s">
        <v>229</v>
      </c>
      <c r="B29" s="18" t="s">
        <v>230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4">
    <mergeCell ref="A2:A9"/>
    <mergeCell ref="A10:A20"/>
    <mergeCell ref="A21:A23"/>
    <mergeCell ref="A24:A28"/>
  </mergeCells>
  <phoneticPr fontId="17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20"/>
  <sheetViews>
    <sheetView workbookViewId="0">
      <selection activeCell="I20" sqref="I20"/>
    </sheetView>
  </sheetViews>
  <sheetFormatPr defaultColWidth="9" defaultRowHeight="14" x14ac:dyDescent="0.25"/>
  <cols>
    <col min="3" max="3" width="18.6328125" customWidth="1"/>
    <col min="4" max="4" width="10.6328125" customWidth="1"/>
    <col min="5" max="5" width="15.6328125" customWidth="1"/>
    <col min="6" max="6" width="17.08984375" customWidth="1"/>
    <col min="7" max="7" width="15.90625" customWidth="1"/>
    <col min="8" max="8" width="19.08984375" customWidth="1"/>
    <col min="11" max="11" width="12.90625" customWidth="1"/>
  </cols>
  <sheetData>
    <row r="1" spans="1:17" ht="36" customHeight="1" x14ac:dyDescent="0.25">
      <c r="A1" s="71" t="s">
        <v>267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</row>
    <row r="2" spans="1:17" ht="15" x14ac:dyDescent="0.25">
      <c r="A2" s="4"/>
      <c r="B2" s="4"/>
      <c r="C2" s="4"/>
      <c r="D2" s="72"/>
      <c r="E2" s="72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x14ac:dyDescent="0.25">
      <c r="B3" t="s">
        <v>29</v>
      </c>
      <c r="C3" s="5">
        <v>43942</v>
      </c>
      <c r="D3" t="s">
        <v>268</v>
      </c>
      <c r="E3" s="5">
        <v>43945</v>
      </c>
      <c r="F3" s="5">
        <v>43948</v>
      </c>
      <c r="G3" s="5">
        <v>43949</v>
      </c>
      <c r="H3" s="5">
        <v>43950</v>
      </c>
      <c r="I3" s="5">
        <v>43951</v>
      </c>
      <c r="J3" s="5">
        <v>43957</v>
      </c>
      <c r="K3" s="5">
        <v>43958</v>
      </c>
      <c r="L3" s="5">
        <v>43959</v>
      </c>
      <c r="M3" s="5">
        <v>43962</v>
      </c>
    </row>
    <row r="4" spans="1:17" ht="28" x14ac:dyDescent="0.25">
      <c r="A4" t="s">
        <v>269</v>
      </c>
      <c r="B4">
        <v>36</v>
      </c>
      <c r="C4" s="6" t="s">
        <v>270</v>
      </c>
      <c r="K4" s="6" t="s">
        <v>271</v>
      </c>
    </row>
    <row r="5" spans="1:17" ht="56" x14ac:dyDescent="0.25">
      <c r="A5" t="s">
        <v>272</v>
      </c>
      <c r="B5">
        <v>32</v>
      </c>
      <c r="D5" s="7" t="s">
        <v>273</v>
      </c>
      <c r="E5" s="6" t="s">
        <v>274</v>
      </c>
      <c r="F5" s="8" t="s">
        <v>275</v>
      </c>
      <c r="I5" s="6" t="s">
        <v>276</v>
      </c>
    </row>
    <row r="6" spans="1:17" x14ac:dyDescent="0.25">
      <c r="A6" t="s">
        <v>277</v>
      </c>
      <c r="B6">
        <v>36</v>
      </c>
    </row>
    <row r="7" spans="1:17" x14ac:dyDescent="0.25">
      <c r="A7" t="s">
        <v>278</v>
      </c>
      <c r="B7">
        <v>24</v>
      </c>
      <c r="C7" s="9"/>
    </row>
    <row r="8" spans="1:17" x14ac:dyDescent="0.25">
      <c r="A8" t="s">
        <v>279</v>
      </c>
      <c r="B8">
        <v>18</v>
      </c>
      <c r="F8" s="10"/>
      <c r="I8" s="8"/>
    </row>
    <row r="9" spans="1:17" ht="28" x14ac:dyDescent="0.25">
      <c r="A9" t="s">
        <v>280</v>
      </c>
      <c r="B9">
        <v>66</v>
      </c>
      <c r="F9" s="8" t="s">
        <v>281</v>
      </c>
      <c r="K9" s="6" t="s">
        <v>282</v>
      </c>
    </row>
    <row r="10" spans="1:17" s="1" customFormat="1" x14ac:dyDescent="0.25"/>
    <row r="11" spans="1:17" s="2" customFormat="1" x14ac:dyDescent="0.25">
      <c r="A11" s="2" t="s">
        <v>283</v>
      </c>
      <c r="B11" s="2">
        <v>18</v>
      </c>
      <c r="G11" s="11" t="s">
        <v>284</v>
      </c>
      <c r="H11" s="2" t="s">
        <v>285</v>
      </c>
      <c r="I11" s="13" t="s">
        <v>286</v>
      </c>
      <c r="J11" s="14"/>
    </row>
    <row r="12" spans="1:17" x14ac:dyDescent="0.25">
      <c r="A12" t="s">
        <v>287</v>
      </c>
      <c r="B12">
        <v>32</v>
      </c>
      <c r="E12" s="10"/>
      <c r="I12" s="15"/>
    </row>
    <row r="13" spans="1:17" x14ac:dyDescent="0.25">
      <c r="A13" t="s">
        <v>288</v>
      </c>
      <c r="B13">
        <v>32</v>
      </c>
      <c r="K13" s="8"/>
    </row>
    <row r="14" spans="1:17" ht="42" x14ac:dyDescent="0.25">
      <c r="A14" t="s">
        <v>289</v>
      </c>
      <c r="B14">
        <v>36</v>
      </c>
      <c r="J14" s="8"/>
      <c r="K14" t="s">
        <v>284</v>
      </c>
      <c r="M14" s="16" t="s">
        <v>290</v>
      </c>
    </row>
    <row r="15" spans="1:17" x14ac:dyDescent="0.25">
      <c r="A15" t="s">
        <v>291</v>
      </c>
      <c r="B15">
        <v>30</v>
      </c>
      <c r="G15" s="8"/>
    </row>
    <row r="16" spans="1:17" ht="28" x14ac:dyDescent="0.25">
      <c r="A16" t="s">
        <v>74</v>
      </c>
      <c r="B16">
        <v>36</v>
      </c>
      <c r="D16" s="10"/>
      <c r="H16" s="8" t="s">
        <v>284</v>
      </c>
      <c r="K16" s="6" t="s">
        <v>292</v>
      </c>
    </row>
    <row r="17" spans="1:12" x14ac:dyDescent="0.25">
      <c r="A17" t="s">
        <v>293</v>
      </c>
      <c r="B17">
        <v>42</v>
      </c>
      <c r="E17" s="8"/>
    </row>
    <row r="18" spans="1:12" x14ac:dyDescent="0.25">
      <c r="A18" t="s">
        <v>294</v>
      </c>
      <c r="B18">
        <v>30</v>
      </c>
      <c r="E18" s="12"/>
    </row>
    <row r="19" spans="1:12" s="3" customFormat="1" x14ac:dyDescent="0.25">
      <c r="A19" s="1" t="s">
        <v>295</v>
      </c>
    </row>
    <row r="20" spans="1:12" x14ac:dyDescent="0.25">
      <c r="A20" t="s">
        <v>296</v>
      </c>
      <c r="B20">
        <v>35</v>
      </c>
      <c r="K20" s="8" t="s">
        <v>297</v>
      </c>
      <c r="L20" t="s">
        <v>298</v>
      </c>
    </row>
  </sheetData>
  <mergeCells count="2">
    <mergeCell ref="A1:Q1"/>
    <mergeCell ref="D2:E2"/>
  </mergeCells>
  <phoneticPr fontId="17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4"/>
  <sheetViews>
    <sheetView topLeftCell="A28" workbookViewId="0">
      <selection activeCell="B1" sqref="B1"/>
    </sheetView>
  </sheetViews>
  <sheetFormatPr defaultColWidth="9" defaultRowHeight="14" x14ac:dyDescent="0.25"/>
  <cols>
    <col min="1" max="1" width="13.6328125" customWidth="1"/>
    <col min="2" max="2" width="14" style="48" customWidth="1"/>
    <col min="3" max="3" width="14" style="27" customWidth="1"/>
    <col min="4" max="4" width="15.1796875" customWidth="1"/>
    <col min="5" max="5" width="34.26953125" customWidth="1"/>
    <col min="6" max="6" width="14" customWidth="1"/>
    <col min="7" max="7" width="13.7265625" style="31" customWidth="1"/>
    <col min="8" max="8" width="14" style="54" customWidth="1"/>
    <col min="9" max="9" width="8.6328125" hidden="1" customWidth="1"/>
    <col min="10" max="10" width="32" hidden="1" customWidth="1"/>
    <col min="11" max="11" width="6.08984375" hidden="1" customWidth="1"/>
    <col min="12" max="12" width="5.08984375" style="55" customWidth="1"/>
    <col min="13" max="13" width="9" style="27"/>
    <col min="14" max="14" width="16.08984375" hidden="1" customWidth="1"/>
    <col min="15" max="15" width="34" hidden="1" customWidth="1"/>
    <col min="16" max="16" width="6.08984375" hidden="1" customWidth="1"/>
    <col min="17" max="17" width="9" style="31"/>
  </cols>
  <sheetData>
    <row r="1" spans="1:17" x14ac:dyDescent="0.25">
      <c r="A1" t="s">
        <v>0</v>
      </c>
      <c r="B1" s="48" t="s">
        <v>1</v>
      </c>
      <c r="C1" s="27" t="s">
        <v>2</v>
      </c>
      <c r="D1" t="s">
        <v>3</v>
      </c>
      <c r="E1" t="s">
        <v>4</v>
      </c>
      <c r="F1" t="s">
        <v>10</v>
      </c>
      <c r="G1" s="31" t="s">
        <v>6</v>
      </c>
      <c r="H1" s="54" t="s">
        <v>7</v>
      </c>
      <c r="I1" t="s">
        <v>8</v>
      </c>
      <c r="J1" t="s">
        <v>9</v>
      </c>
      <c r="K1" t="s">
        <v>10</v>
      </c>
      <c r="L1" s="55" t="s">
        <v>6</v>
      </c>
      <c r="M1" s="27" t="s">
        <v>11</v>
      </c>
      <c r="N1" t="s">
        <v>12</v>
      </c>
      <c r="O1" t="s">
        <v>13</v>
      </c>
      <c r="P1" t="s">
        <v>10</v>
      </c>
      <c r="Q1" s="31" t="s">
        <v>6</v>
      </c>
    </row>
    <row r="2" spans="1:17" x14ac:dyDescent="0.25">
      <c r="A2" s="56">
        <v>43511</v>
      </c>
      <c r="B2" s="48">
        <v>3.09</v>
      </c>
      <c r="C2" s="27">
        <v>22.095551316274602</v>
      </c>
      <c r="D2">
        <f t="shared" ref="D2:D43" si="0">1/C2*100</f>
        <v>4.5257979114711855</v>
      </c>
      <c r="E2">
        <f t="shared" ref="E2:E43" si="1">D2-B2</f>
        <v>1.4357979114711856</v>
      </c>
      <c r="F2" t="e">
        <f>E2-#REF!</f>
        <v>#REF!</v>
      </c>
      <c r="G2" s="3"/>
      <c r="H2" s="57"/>
      <c r="I2" t="e">
        <f t="shared" ref="I2:I43" si="2">1/H2*100</f>
        <v>#DIV/0!</v>
      </c>
      <c r="J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25"/>
      <c r="N2" t="e">
        <f t="shared" ref="N2:N43" si="5">1/M2*100</f>
        <v>#DIV/0!</v>
      </c>
      <c r="O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 x14ac:dyDescent="0.25">
      <c r="A3" s="56">
        <v>43518</v>
      </c>
      <c r="B3" s="48">
        <v>3.1480000000000001</v>
      </c>
      <c r="C3" s="27">
        <v>23.5247031365389</v>
      </c>
      <c r="D3">
        <f t="shared" si="0"/>
        <v>4.2508506661951699</v>
      </c>
      <c r="E3">
        <f t="shared" si="1"/>
        <v>1.1028506661951698</v>
      </c>
      <c r="F3" t="e">
        <f>E3-#REF!</f>
        <v>#REF!</v>
      </c>
      <c r="G3" s="3"/>
      <c r="I3" t="e">
        <f t="shared" si="2"/>
        <v>#DIV/0!</v>
      </c>
      <c r="J3" t="e">
        <f t="shared" si="3"/>
        <v>#DIV/0!</v>
      </c>
      <c r="K3" t="e">
        <f>J3-#REF!</f>
        <v>#DIV/0!</v>
      </c>
      <c r="L3" s="3" t="e">
        <f t="shared" si="4"/>
        <v>#DIV/0!</v>
      </c>
      <c r="N3" t="e">
        <f t="shared" si="5"/>
        <v>#DIV/0!</v>
      </c>
      <c r="O3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 x14ac:dyDescent="0.25">
      <c r="A4" s="56">
        <v>43525</v>
      </c>
      <c r="B4" s="48">
        <v>3.1949999999999998</v>
      </c>
      <c r="C4" s="27">
        <v>24.115507739081799</v>
      </c>
      <c r="D4">
        <f t="shared" si="0"/>
        <v>4.1467092910483965</v>
      </c>
      <c r="E4">
        <f t="shared" si="1"/>
        <v>0.95170929104839663</v>
      </c>
      <c r="F4" t="e">
        <f>E4-#REF!</f>
        <v>#REF!</v>
      </c>
      <c r="G4" s="3"/>
      <c r="I4" t="e">
        <f t="shared" si="2"/>
        <v>#DIV/0!</v>
      </c>
      <c r="J4" t="e">
        <f t="shared" si="3"/>
        <v>#DIV/0!</v>
      </c>
      <c r="K4" t="e">
        <f>J4-#REF!</f>
        <v>#DIV/0!</v>
      </c>
      <c r="L4" s="3" t="e">
        <f t="shared" si="4"/>
        <v>#DIV/0!</v>
      </c>
      <c r="N4" t="e">
        <f t="shared" si="5"/>
        <v>#DIV/0!</v>
      </c>
      <c r="O4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 x14ac:dyDescent="0.25">
      <c r="A5" s="56">
        <v>43532</v>
      </c>
      <c r="B5" s="48">
        <v>3.1589999999999998</v>
      </c>
      <c r="C5" s="27">
        <v>24.6312699684865</v>
      </c>
      <c r="D5">
        <f t="shared" si="0"/>
        <v>4.0598799870222297</v>
      </c>
      <c r="E5">
        <f t="shared" si="1"/>
        <v>0.90087998702222993</v>
      </c>
      <c r="F5" t="e">
        <f>E5-#REF!</f>
        <v>#REF!</v>
      </c>
      <c r="G5" s="3"/>
      <c r="I5" t="e">
        <f t="shared" si="2"/>
        <v>#DIV/0!</v>
      </c>
      <c r="J5" t="e">
        <f t="shared" si="3"/>
        <v>#DIV/0!</v>
      </c>
      <c r="K5" t="e">
        <f>J5-#REF!</f>
        <v>#DIV/0!</v>
      </c>
      <c r="L5" s="3" t="e">
        <f t="shared" si="4"/>
        <v>#DIV/0!</v>
      </c>
      <c r="N5" t="e">
        <f t="shared" si="5"/>
        <v>#DIV/0!</v>
      </c>
      <c r="O5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 x14ac:dyDescent="0.25">
      <c r="A6" s="56">
        <v>43539</v>
      </c>
      <c r="B6" s="48">
        <v>3.1549999999999998</v>
      </c>
      <c r="C6" s="27">
        <v>25.1227000684374</v>
      </c>
      <c r="D6">
        <f t="shared" si="0"/>
        <v>3.98046387241767</v>
      </c>
      <c r="E6">
        <f t="shared" si="1"/>
        <v>0.82546387241767016</v>
      </c>
      <c r="F6" t="e">
        <f t="shared" ref="F6:F30" si="8">E6-E1</f>
        <v>#VALUE!</v>
      </c>
      <c r="G6" s="3"/>
      <c r="I6" t="e">
        <f t="shared" si="2"/>
        <v>#DIV/0!</v>
      </c>
      <c r="J6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t="e">
        <f t="shared" si="5"/>
        <v>#DIV/0!</v>
      </c>
      <c r="O6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 x14ac:dyDescent="0.25">
      <c r="A7" s="56">
        <v>43546</v>
      </c>
      <c r="B7" s="48">
        <v>3.1379999999999999</v>
      </c>
      <c r="C7" s="27">
        <v>25.9872929666918</v>
      </c>
      <c r="D7">
        <f t="shared" si="0"/>
        <v>3.8480345039466441</v>
      </c>
      <c r="E7">
        <f t="shared" si="1"/>
        <v>0.71003450394664425</v>
      </c>
      <c r="F7">
        <f t="shared" si="8"/>
        <v>-0.72576340752454138</v>
      </c>
      <c r="G7" s="31">
        <f t="shared" ref="G7:G54" si="11">F7+G6</f>
        <v>-0.72576340752454138</v>
      </c>
      <c r="I7" t="e">
        <f t="shared" si="2"/>
        <v>#DIV/0!</v>
      </c>
      <c r="J7" t="e">
        <f t="shared" si="3"/>
        <v>#DIV/0!</v>
      </c>
      <c r="K7" t="e">
        <f t="shared" si="9"/>
        <v>#DIV/0!</v>
      </c>
      <c r="L7" s="55" t="e">
        <f t="shared" si="4"/>
        <v>#DIV/0!</v>
      </c>
      <c r="N7" t="e">
        <f t="shared" si="5"/>
        <v>#DIV/0!</v>
      </c>
      <c r="O7" t="e">
        <f t="shared" si="6"/>
        <v>#DIV/0!</v>
      </c>
      <c r="P7" t="e">
        <f t="shared" si="10"/>
        <v>#DIV/0!</v>
      </c>
      <c r="Q7" s="31" t="e">
        <f t="shared" si="7"/>
        <v>#DIV/0!</v>
      </c>
    </row>
    <row r="8" spans="1:17" x14ac:dyDescent="0.25">
      <c r="A8" s="56">
        <v>43553</v>
      </c>
      <c r="B8" s="48">
        <v>3.0750000000000002</v>
      </c>
      <c r="C8" s="27">
        <v>26.06</v>
      </c>
      <c r="D8">
        <f t="shared" si="0"/>
        <v>3.8372985418265544</v>
      </c>
      <c r="E8">
        <f t="shared" si="1"/>
        <v>0.76229854182655421</v>
      </c>
      <c r="F8">
        <f t="shared" si="8"/>
        <v>-0.34055212436861559</v>
      </c>
      <c r="G8" s="31">
        <f t="shared" si="11"/>
        <v>-1.066315531893157</v>
      </c>
      <c r="I8" t="e">
        <f t="shared" si="2"/>
        <v>#DIV/0!</v>
      </c>
      <c r="J8" t="e">
        <f t="shared" si="3"/>
        <v>#DIV/0!</v>
      </c>
      <c r="K8" t="e">
        <f t="shared" si="9"/>
        <v>#DIV/0!</v>
      </c>
      <c r="L8" s="55" t="e">
        <f t="shared" si="4"/>
        <v>#DIV/0!</v>
      </c>
      <c r="N8" t="e">
        <f t="shared" si="5"/>
        <v>#DIV/0!</v>
      </c>
      <c r="O8" t="e">
        <f t="shared" si="6"/>
        <v>#DIV/0!</v>
      </c>
      <c r="P8" t="e">
        <f t="shared" si="10"/>
        <v>#DIV/0!</v>
      </c>
      <c r="Q8" s="31" t="e">
        <f t="shared" si="7"/>
        <v>#DIV/0!</v>
      </c>
    </row>
    <row r="9" spans="1:17" x14ac:dyDescent="0.25">
      <c r="A9" s="56">
        <v>43559</v>
      </c>
      <c r="B9" s="48">
        <v>3.2679999999999998</v>
      </c>
      <c r="C9" s="27">
        <v>26.323377983219899</v>
      </c>
      <c r="D9">
        <f t="shared" si="0"/>
        <v>3.7989045351149846</v>
      </c>
      <c r="E9">
        <f t="shared" si="1"/>
        <v>0.53090453511498481</v>
      </c>
      <c r="F9">
        <f t="shared" si="8"/>
        <v>-0.42080475593341182</v>
      </c>
      <c r="G9" s="31">
        <f t="shared" si="11"/>
        <v>-1.4871202878265688</v>
      </c>
      <c r="I9" t="e">
        <f t="shared" si="2"/>
        <v>#DIV/0!</v>
      </c>
      <c r="J9" t="e">
        <f t="shared" si="3"/>
        <v>#DIV/0!</v>
      </c>
      <c r="K9" t="e">
        <f t="shared" si="9"/>
        <v>#DIV/0!</v>
      </c>
      <c r="L9" s="55" t="e">
        <f t="shared" si="4"/>
        <v>#DIV/0!</v>
      </c>
      <c r="N9" t="e">
        <f t="shared" si="5"/>
        <v>#DIV/0!</v>
      </c>
      <c r="O9" t="e">
        <f t="shared" si="6"/>
        <v>#DIV/0!</v>
      </c>
      <c r="P9" t="e">
        <f t="shared" si="10"/>
        <v>#DIV/0!</v>
      </c>
      <c r="Q9" s="31" t="e">
        <f t="shared" si="7"/>
        <v>#DIV/0!</v>
      </c>
    </row>
    <row r="10" spans="1:17" x14ac:dyDescent="0.25">
      <c r="A10" s="56">
        <v>43567</v>
      </c>
      <c r="B10" s="48">
        <v>3.331</v>
      </c>
      <c r="C10" s="27">
        <v>25.607002407352098</v>
      </c>
      <c r="D10">
        <f t="shared" si="0"/>
        <v>3.9051818096166042</v>
      </c>
      <c r="E10">
        <f t="shared" si="1"/>
        <v>0.57418180961660426</v>
      </c>
      <c r="F10">
        <f t="shared" si="8"/>
        <v>-0.32669817740562568</v>
      </c>
      <c r="G10" s="31">
        <f t="shared" si="11"/>
        <v>-1.8138184652321945</v>
      </c>
      <c r="I10" t="e">
        <f t="shared" si="2"/>
        <v>#DIV/0!</v>
      </c>
      <c r="J10" t="e">
        <f t="shared" si="3"/>
        <v>#DIV/0!</v>
      </c>
      <c r="K10" t="e">
        <f t="shared" si="9"/>
        <v>#DIV/0!</v>
      </c>
      <c r="L10" s="55" t="e">
        <f t="shared" si="4"/>
        <v>#DIV/0!</v>
      </c>
      <c r="N10" t="e">
        <f t="shared" si="5"/>
        <v>#DIV/0!</v>
      </c>
      <c r="O10" t="e">
        <f t="shared" si="6"/>
        <v>#DIV/0!</v>
      </c>
      <c r="P10" t="e">
        <f t="shared" si="10"/>
        <v>#DIV/0!</v>
      </c>
      <c r="Q10" s="31" t="e">
        <f t="shared" si="7"/>
        <v>#DIV/0!</v>
      </c>
    </row>
    <row r="11" spans="1:17" x14ac:dyDescent="0.25">
      <c r="A11" s="56">
        <v>43574</v>
      </c>
      <c r="B11" s="48">
        <v>3.39</v>
      </c>
      <c r="C11" s="27">
        <v>26.3295444843315</v>
      </c>
      <c r="D11">
        <f t="shared" si="0"/>
        <v>3.7980148141001528</v>
      </c>
      <c r="E11">
        <f t="shared" si="1"/>
        <v>0.40801481410015272</v>
      </c>
      <c r="F11">
        <f t="shared" si="8"/>
        <v>-0.41744905831751744</v>
      </c>
      <c r="G11" s="31">
        <f t="shared" si="11"/>
        <v>-2.2312675235497119</v>
      </c>
      <c r="I11" t="e">
        <f t="shared" si="2"/>
        <v>#DIV/0!</v>
      </c>
      <c r="J11" t="e">
        <f t="shared" si="3"/>
        <v>#DIV/0!</v>
      </c>
      <c r="K11" t="e">
        <f t="shared" si="9"/>
        <v>#DIV/0!</v>
      </c>
      <c r="L11" s="55" t="e">
        <f t="shared" si="4"/>
        <v>#DIV/0!</v>
      </c>
      <c r="N11" t="e">
        <f t="shared" si="5"/>
        <v>#DIV/0!</v>
      </c>
      <c r="O11" t="e">
        <f t="shared" si="6"/>
        <v>#DIV/0!</v>
      </c>
      <c r="P11" t="e">
        <f t="shared" si="10"/>
        <v>#DIV/0!</v>
      </c>
      <c r="Q11" s="31" t="e">
        <f t="shared" si="7"/>
        <v>#DIV/0!</v>
      </c>
    </row>
    <row r="12" spans="1:17" x14ac:dyDescent="0.25">
      <c r="A12" s="56">
        <v>43581</v>
      </c>
      <c r="B12" s="48">
        <v>3.4209999999999998</v>
      </c>
      <c r="C12" s="27">
        <v>24.7186218865413</v>
      </c>
      <c r="D12">
        <f t="shared" si="0"/>
        <v>4.0455329774855944</v>
      </c>
      <c r="E12">
        <f t="shared" si="1"/>
        <v>0.62453297748559455</v>
      </c>
      <c r="F12">
        <f t="shared" si="8"/>
        <v>-8.5501526461049693E-2</v>
      </c>
      <c r="G12" s="31">
        <f t="shared" si="11"/>
        <v>-2.3167690500107616</v>
      </c>
      <c r="I12" t="e">
        <f t="shared" si="2"/>
        <v>#DIV/0!</v>
      </c>
      <c r="J12" t="e">
        <f t="shared" si="3"/>
        <v>#DIV/0!</v>
      </c>
      <c r="K12" t="e">
        <f t="shared" si="9"/>
        <v>#DIV/0!</v>
      </c>
      <c r="L12" s="55" t="e">
        <f t="shared" si="4"/>
        <v>#DIV/0!</v>
      </c>
      <c r="N12" t="e">
        <f t="shared" si="5"/>
        <v>#DIV/0!</v>
      </c>
      <c r="O12" t="e">
        <f t="shared" si="6"/>
        <v>#DIV/0!</v>
      </c>
      <c r="P12" t="e">
        <f t="shared" si="10"/>
        <v>#DIV/0!</v>
      </c>
      <c r="Q12" s="31" t="e">
        <f t="shared" si="7"/>
        <v>#DIV/0!</v>
      </c>
    </row>
    <row r="13" spans="1:17" x14ac:dyDescent="0.25">
      <c r="A13" s="56">
        <v>43585</v>
      </c>
      <c r="B13" s="48">
        <v>3.4159999999999999</v>
      </c>
      <c r="C13" s="27">
        <v>24.862118139260701</v>
      </c>
      <c r="D13">
        <f t="shared" si="0"/>
        <v>4.0221834455080581</v>
      </c>
      <c r="E13">
        <f t="shared" si="1"/>
        <v>0.60618344550805814</v>
      </c>
      <c r="F13">
        <f t="shared" si="8"/>
        <v>-0.15611509631849607</v>
      </c>
      <c r="G13" s="31">
        <f t="shared" si="11"/>
        <v>-2.4728841463292577</v>
      </c>
      <c r="I13" t="e">
        <f t="shared" si="2"/>
        <v>#DIV/0!</v>
      </c>
      <c r="J13" t="e">
        <f t="shared" si="3"/>
        <v>#DIV/0!</v>
      </c>
      <c r="K13" t="e">
        <f t="shared" si="9"/>
        <v>#DIV/0!</v>
      </c>
      <c r="L13" s="55" t="e">
        <f t="shared" si="4"/>
        <v>#DIV/0!</v>
      </c>
      <c r="N13" t="e">
        <f t="shared" si="5"/>
        <v>#DIV/0!</v>
      </c>
      <c r="O13" t="e">
        <f t="shared" si="6"/>
        <v>#DIV/0!</v>
      </c>
      <c r="P13" t="e">
        <f t="shared" si="10"/>
        <v>#DIV/0!</v>
      </c>
      <c r="Q13" s="31" t="e">
        <f t="shared" si="7"/>
        <v>#DIV/0!</v>
      </c>
    </row>
    <row r="14" spans="1:17" x14ac:dyDescent="0.25">
      <c r="A14" s="56">
        <v>43595</v>
      </c>
      <c r="B14" s="48">
        <v>3.3140000000000001</v>
      </c>
      <c r="C14" s="27">
        <v>23.733592974764299</v>
      </c>
      <c r="D14">
        <f t="shared" si="0"/>
        <v>4.2134370512854513</v>
      </c>
      <c r="E14">
        <f t="shared" si="1"/>
        <v>0.89943705128545126</v>
      </c>
      <c r="F14">
        <f t="shared" si="8"/>
        <v>0.36853251617046645</v>
      </c>
      <c r="G14" s="31">
        <f t="shared" si="11"/>
        <v>-2.1043516301587912</v>
      </c>
      <c r="I14" t="e">
        <f t="shared" si="2"/>
        <v>#DIV/0!</v>
      </c>
      <c r="J14" t="e">
        <f t="shared" si="3"/>
        <v>#DIV/0!</v>
      </c>
      <c r="K14" t="e">
        <f t="shared" si="9"/>
        <v>#DIV/0!</v>
      </c>
      <c r="L14" s="55" t="e">
        <f t="shared" si="4"/>
        <v>#DIV/0!</v>
      </c>
      <c r="N14" t="e">
        <f t="shared" si="5"/>
        <v>#DIV/0!</v>
      </c>
      <c r="O14" t="e">
        <f t="shared" si="6"/>
        <v>#DIV/0!</v>
      </c>
      <c r="P14" t="e">
        <f t="shared" si="10"/>
        <v>#DIV/0!</v>
      </c>
      <c r="Q14" s="31" t="e">
        <f t="shared" si="7"/>
        <v>#DIV/0!</v>
      </c>
    </row>
    <row r="15" spans="1:17" x14ac:dyDescent="0.25">
      <c r="A15" s="56">
        <v>43602</v>
      </c>
      <c r="B15" s="48">
        <v>3.2829999999999999</v>
      </c>
      <c r="C15" s="27">
        <v>23.129163593042001</v>
      </c>
      <c r="D15">
        <f t="shared" si="0"/>
        <v>4.3235458817059529</v>
      </c>
      <c r="E15">
        <f t="shared" si="1"/>
        <v>1.040545881705953</v>
      </c>
      <c r="F15">
        <f t="shared" si="8"/>
        <v>0.46636407208934871</v>
      </c>
      <c r="G15" s="31">
        <f t="shared" si="11"/>
        <v>-1.6379875580694425</v>
      </c>
      <c r="I15" t="e">
        <f t="shared" si="2"/>
        <v>#DIV/0!</v>
      </c>
      <c r="J15" t="e">
        <f t="shared" si="3"/>
        <v>#DIV/0!</v>
      </c>
      <c r="K15" t="e">
        <f t="shared" si="9"/>
        <v>#DIV/0!</v>
      </c>
      <c r="L15" s="55" t="e">
        <f t="shared" si="4"/>
        <v>#DIV/0!</v>
      </c>
      <c r="N15" t="e">
        <f t="shared" si="5"/>
        <v>#DIV/0!</v>
      </c>
      <c r="O15" t="e">
        <f t="shared" si="6"/>
        <v>#DIV/0!</v>
      </c>
      <c r="P15" t="e">
        <f t="shared" si="10"/>
        <v>#DIV/0!</v>
      </c>
      <c r="Q15" s="31" t="e">
        <f t="shared" si="7"/>
        <v>#DIV/0!</v>
      </c>
    </row>
    <row r="16" spans="1:17" x14ac:dyDescent="0.25">
      <c r="A16" s="56">
        <v>43609</v>
      </c>
      <c r="B16" s="48">
        <v>3.3330000000000002</v>
      </c>
      <c r="C16" s="27">
        <v>22.555007077462101</v>
      </c>
      <c r="D16">
        <f t="shared" si="0"/>
        <v>4.433605347875246</v>
      </c>
      <c r="E16">
        <f t="shared" si="1"/>
        <v>1.1006053478752458</v>
      </c>
      <c r="F16">
        <f t="shared" si="8"/>
        <v>0.69259053377509305</v>
      </c>
      <c r="G16" s="31">
        <f t="shared" si="11"/>
        <v>-0.94539702429434946</v>
      </c>
      <c r="I16" t="e">
        <f t="shared" si="2"/>
        <v>#DIV/0!</v>
      </c>
      <c r="J16" t="e">
        <f t="shared" si="3"/>
        <v>#DIV/0!</v>
      </c>
      <c r="K16" t="e">
        <f t="shared" si="9"/>
        <v>#DIV/0!</v>
      </c>
      <c r="L16" s="55" t="e">
        <f t="shared" si="4"/>
        <v>#DIV/0!</v>
      </c>
      <c r="N16" t="e">
        <f t="shared" si="5"/>
        <v>#DIV/0!</v>
      </c>
      <c r="O16" t="e">
        <f t="shared" si="6"/>
        <v>#DIV/0!</v>
      </c>
      <c r="P16" t="e">
        <f t="shared" si="10"/>
        <v>#DIV/0!</v>
      </c>
      <c r="Q16" s="31" t="e">
        <f t="shared" si="7"/>
        <v>#DIV/0!</v>
      </c>
    </row>
    <row r="17" spans="1:17" x14ac:dyDescent="0.25">
      <c r="A17" s="56">
        <v>43616</v>
      </c>
      <c r="B17" s="48">
        <v>3.2970000000000002</v>
      </c>
      <c r="C17" s="27">
        <v>22.93</v>
      </c>
      <c r="D17">
        <f t="shared" si="0"/>
        <v>4.3610989969472307</v>
      </c>
      <c r="E17">
        <f t="shared" si="1"/>
        <v>1.0640989969472305</v>
      </c>
      <c r="F17">
        <f t="shared" si="8"/>
        <v>0.43956601946163598</v>
      </c>
      <c r="G17" s="31">
        <f t="shared" si="11"/>
        <v>-0.50583100483271348</v>
      </c>
      <c r="I17" t="e">
        <f t="shared" si="2"/>
        <v>#DIV/0!</v>
      </c>
      <c r="J17" t="e">
        <f t="shared" si="3"/>
        <v>#DIV/0!</v>
      </c>
      <c r="K17" t="e">
        <f t="shared" si="9"/>
        <v>#DIV/0!</v>
      </c>
      <c r="L17" s="55" t="e">
        <f t="shared" si="4"/>
        <v>#DIV/0!</v>
      </c>
      <c r="N17" t="e">
        <f t="shared" si="5"/>
        <v>#DIV/0!</v>
      </c>
      <c r="O17" t="e">
        <f t="shared" si="6"/>
        <v>#DIV/0!</v>
      </c>
      <c r="P17" t="e">
        <f t="shared" si="10"/>
        <v>#DIV/0!</v>
      </c>
      <c r="Q17" s="31" t="e">
        <f t="shared" si="7"/>
        <v>#DIV/0!</v>
      </c>
    </row>
    <row r="18" spans="1:17" x14ac:dyDescent="0.25">
      <c r="A18" s="56">
        <v>43622</v>
      </c>
      <c r="B18" s="48">
        <v>3.2629999999999999</v>
      </c>
      <c r="C18" s="27">
        <v>21.905916753737898</v>
      </c>
      <c r="D18">
        <f t="shared" si="0"/>
        <v>4.5649767194945889</v>
      </c>
      <c r="E18">
        <f t="shared" si="1"/>
        <v>1.301976719494589</v>
      </c>
      <c r="F18">
        <f t="shared" si="8"/>
        <v>0.6957932739865309</v>
      </c>
      <c r="G18" s="31">
        <f t="shared" si="11"/>
        <v>0.18996226915381742</v>
      </c>
      <c r="I18" t="e">
        <f t="shared" si="2"/>
        <v>#DIV/0!</v>
      </c>
      <c r="J18" t="e">
        <f t="shared" si="3"/>
        <v>#DIV/0!</v>
      </c>
      <c r="K18" t="e">
        <f t="shared" si="9"/>
        <v>#DIV/0!</v>
      </c>
      <c r="L18" s="55" t="e">
        <f t="shared" si="4"/>
        <v>#DIV/0!</v>
      </c>
      <c r="N18" t="e">
        <f t="shared" si="5"/>
        <v>#DIV/0!</v>
      </c>
      <c r="O18" t="e">
        <f t="shared" si="6"/>
        <v>#DIV/0!</v>
      </c>
      <c r="P18" t="e">
        <f t="shared" si="10"/>
        <v>#DIV/0!</v>
      </c>
      <c r="Q18" s="31" t="e">
        <f t="shared" si="7"/>
        <v>#DIV/0!</v>
      </c>
    </row>
    <row r="19" spans="1:17" x14ac:dyDescent="0.25">
      <c r="A19" s="56">
        <v>43630</v>
      </c>
      <c r="B19" s="48">
        <v>3.2789999999999999</v>
      </c>
      <c r="C19" s="27">
        <v>22.480526872594201</v>
      </c>
      <c r="D19">
        <f t="shared" si="0"/>
        <v>4.4482943200903824</v>
      </c>
      <c r="E19">
        <f t="shared" si="1"/>
        <v>1.1692943200903825</v>
      </c>
      <c r="F19">
        <f t="shared" si="8"/>
        <v>0.26985726880493122</v>
      </c>
      <c r="G19" s="31">
        <f t="shared" si="11"/>
        <v>0.45981953795874864</v>
      </c>
      <c r="I19" t="e">
        <f t="shared" si="2"/>
        <v>#DIV/0!</v>
      </c>
      <c r="J19" t="e">
        <f t="shared" si="3"/>
        <v>#DIV/0!</v>
      </c>
      <c r="K19" t="e">
        <f t="shared" si="9"/>
        <v>#DIV/0!</v>
      </c>
      <c r="L19" s="55" t="e">
        <f t="shared" si="4"/>
        <v>#DIV/0!</v>
      </c>
      <c r="N19" t="e">
        <f t="shared" si="5"/>
        <v>#DIV/0!</v>
      </c>
      <c r="O19" t="e">
        <f t="shared" si="6"/>
        <v>#DIV/0!</v>
      </c>
      <c r="P19" t="e">
        <f t="shared" si="10"/>
        <v>#DIV/0!</v>
      </c>
      <c r="Q19" s="31" t="e">
        <f t="shared" si="7"/>
        <v>#DIV/0!</v>
      </c>
    </row>
    <row r="20" spans="1:17" x14ac:dyDescent="0.25">
      <c r="A20" s="56">
        <v>43637</v>
      </c>
      <c r="B20" s="48">
        <v>3.25</v>
      </c>
      <c r="C20" s="27">
        <v>23.511757981589199</v>
      </c>
      <c r="D20">
        <f t="shared" si="0"/>
        <v>4.2531911088190277</v>
      </c>
      <c r="E20">
        <f t="shared" si="1"/>
        <v>1.0031911088190277</v>
      </c>
      <c r="F20">
        <f t="shared" si="8"/>
        <v>-3.7354772886925236E-2</v>
      </c>
      <c r="G20" s="31">
        <f t="shared" si="11"/>
        <v>0.4224647650718234</v>
      </c>
      <c r="I20" t="e">
        <f t="shared" si="2"/>
        <v>#DIV/0!</v>
      </c>
      <c r="J20" t="e">
        <f t="shared" si="3"/>
        <v>#DIV/0!</v>
      </c>
      <c r="K20" t="e">
        <f t="shared" si="9"/>
        <v>#DIV/0!</v>
      </c>
      <c r="L20" s="55" t="e">
        <f t="shared" si="4"/>
        <v>#DIV/0!</v>
      </c>
      <c r="N20" t="e">
        <f t="shared" si="5"/>
        <v>#DIV/0!</v>
      </c>
      <c r="O20" t="e">
        <f t="shared" si="6"/>
        <v>#DIV/0!</v>
      </c>
      <c r="P20" t="e">
        <f t="shared" si="10"/>
        <v>#DIV/0!</v>
      </c>
      <c r="Q20" s="31" t="e">
        <f t="shared" si="7"/>
        <v>#DIV/0!</v>
      </c>
    </row>
    <row r="21" spans="1:17" x14ac:dyDescent="0.25">
      <c r="A21" s="56">
        <v>43644</v>
      </c>
      <c r="B21" s="48">
        <v>3.2789999999999999</v>
      </c>
      <c r="C21" s="27">
        <v>23.42</v>
      </c>
      <c r="D21">
        <f t="shared" si="0"/>
        <v>4.269854824935952</v>
      </c>
      <c r="E21">
        <f t="shared" si="1"/>
        <v>0.99085482493595212</v>
      </c>
      <c r="F21">
        <f t="shared" si="8"/>
        <v>-0.10975052293929366</v>
      </c>
      <c r="G21" s="31">
        <f t="shared" si="11"/>
        <v>0.31271424213252974</v>
      </c>
      <c r="I21" t="e">
        <f t="shared" si="2"/>
        <v>#DIV/0!</v>
      </c>
      <c r="J21" t="e">
        <f t="shared" si="3"/>
        <v>#DIV/0!</v>
      </c>
      <c r="K21" t="e">
        <f t="shared" si="9"/>
        <v>#DIV/0!</v>
      </c>
      <c r="L21" s="55" t="e">
        <f t="shared" si="4"/>
        <v>#DIV/0!</v>
      </c>
      <c r="N21" t="e">
        <f t="shared" si="5"/>
        <v>#DIV/0!</v>
      </c>
      <c r="O21" t="e">
        <f t="shared" si="6"/>
        <v>#DIV/0!</v>
      </c>
      <c r="P21" t="e">
        <f t="shared" si="10"/>
        <v>#DIV/0!</v>
      </c>
      <c r="Q21" s="31" t="e">
        <f t="shared" si="7"/>
        <v>#DIV/0!</v>
      </c>
    </row>
    <row r="22" spans="1:17" x14ac:dyDescent="0.25">
      <c r="A22" s="56">
        <v>43651</v>
      </c>
      <c r="B22" s="48">
        <v>3.1880000000000002</v>
      </c>
      <c r="C22" s="27">
        <v>23.9659444750022</v>
      </c>
      <c r="D22">
        <f t="shared" si="0"/>
        <v>4.1725874857260692</v>
      </c>
      <c r="E22">
        <f t="shared" si="1"/>
        <v>0.98458748572606902</v>
      </c>
      <c r="F22">
        <f t="shared" si="8"/>
        <v>-7.9511511221161513E-2</v>
      </c>
      <c r="G22" s="31">
        <f t="shared" si="11"/>
        <v>0.23320273091136823</v>
      </c>
      <c r="I22" t="e">
        <f t="shared" si="2"/>
        <v>#DIV/0!</v>
      </c>
      <c r="J22" t="e">
        <f t="shared" si="3"/>
        <v>#DIV/0!</v>
      </c>
      <c r="K22" t="e">
        <f t="shared" si="9"/>
        <v>#DIV/0!</v>
      </c>
      <c r="L22" s="55" t="e">
        <f t="shared" si="4"/>
        <v>#DIV/0!</v>
      </c>
      <c r="N22" t="e">
        <f t="shared" si="5"/>
        <v>#DIV/0!</v>
      </c>
      <c r="O22" t="e">
        <f t="shared" si="6"/>
        <v>#DIV/0!</v>
      </c>
      <c r="P22" t="e">
        <f t="shared" si="10"/>
        <v>#DIV/0!</v>
      </c>
      <c r="Q22" s="31" t="e">
        <f t="shared" si="7"/>
        <v>#DIV/0!</v>
      </c>
    </row>
    <row r="23" spans="1:17" x14ac:dyDescent="0.25">
      <c r="A23" s="56">
        <v>43658</v>
      </c>
      <c r="B23" s="48">
        <v>3.1890000000000001</v>
      </c>
      <c r="C23" s="27">
        <v>23.382633625722502</v>
      </c>
      <c r="D23">
        <f t="shared" si="0"/>
        <v>4.2766782219943407</v>
      </c>
      <c r="E23">
        <f t="shared" si="1"/>
        <v>1.0876782219943406</v>
      </c>
      <c r="F23">
        <f t="shared" si="8"/>
        <v>-0.21429849750024843</v>
      </c>
      <c r="G23" s="31">
        <f t="shared" si="11"/>
        <v>1.8904233411119797E-2</v>
      </c>
      <c r="I23" t="e">
        <f t="shared" si="2"/>
        <v>#DIV/0!</v>
      </c>
      <c r="J23" t="e">
        <f t="shared" si="3"/>
        <v>#DIV/0!</v>
      </c>
      <c r="K23" t="e">
        <f t="shared" si="9"/>
        <v>#DIV/0!</v>
      </c>
      <c r="L23" s="55" t="e">
        <f t="shared" si="4"/>
        <v>#DIV/0!</v>
      </c>
      <c r="N23" t="e">
        <f t="shared" si="5"/>
        <v>#DIV/0!</v>
      </c>
      <c r="O23" t="e">
        <f t="shared" si="6"/>
        <v>#DIV/0!</v>
      </c>
      <c r="P23" t="e">
        <f t="shared" si="10"/>
        <v>#DIV/0!</v>
      </c>
      <c r="Q23" s="31" t="e">
        <f t="shared" si="7"/>
        <v>#DIV/0!</v>
      </c>
    </row>
    <row r="24" spans="1:17" x14ac:dyDescent="0.25">
      <c r="A24" s="56">
        <v>43665</v>
      </c>
      <c r="B24" s="48">
        <v>3.173</v>
      </c>
      <c r="C24" s="27">
        <v>23.421133562998801</v>
      </c>
      <c r="D24">
        <f t="shared" si="0"/>
        <v>4.269648167584088</v>
      </c>
      <c r="E24">
        <f t="shared" si="1"/>
        <v>1.096648167584088</v>
      </c>
      <c r="F24">
        <f t="shared" si="8"/>
        <v>-7.264615250629447E-2</v>
      </c>
      <c r="G24" s="31">
        <f t="shared" si="11"/>
        <v>-5.3741919095174673E-2</v>
      </c>
      <c r="I24" t="e">
        <f t="shared" si="2"/>
        <v>#DIV/0!</v>
      </c>
      <c r="J24" t="e">
        <f t="shared" si="3"/>
        <v>#DIV/0!</v>
      </c>
      <c r="K24" t="e">
        <f t="shared" si="9"/>
        <v>#DIV/0!</v>
      </c>
      <c r="L24" s="55" t="e">
        <f t="shared" si="4"/>
        <v>#DIV/0!</v>
      </c>
      <c r="N24" t="e">
        <f t="shared" si="5"/>
        <v>#DIV/0!</v>
      </c>
      <c r="O24" t="e">
        <f t="shared" si="6"/>
        <v>#DIV/0!</v>
      </c>
      <c r="P24" t="e">
        <f t="shared" si="10"/>
        <v>#DIV/0!</v>
      </c>
      <c r="Q24" s="31" t="e">
        <f t="shared" si="7"/>
        <v>#DIV/0!</v>
      </c>
    </row>
    <row r="25" spans="1:17" x14ac:dyDescent="0.25">
      <c r="A25" s="56">
        <v>43672</v>
      </c>
      <c r="B25" s="48">
        <v>3.1749999999999998</v>
      </c>
      <c r="C25" s="27">
        <v>23.7268235725521</v>
      </c>
      <c r="D25">
        <f t="shared" si="0"/>
        <v>4.2146391696393355</v>
      </c>
      <c r="E25">
        <f t="shared" si="1"/>
        <v>1.0396391696393357</v>
      </c>
      <c r="F25">
        <f t="shared" si="8"/>
        <v>3.6448060820307937E-2</v>
      </c>
      <c r="G25" s="31">
        <f t="shared" si="11"/>
        <v>-1.7293858274866736E-2</v>
      </c>
      <c r="I25" t="e">
        <f t="shared" si="2"/>
        <v>#DIV/0!</v>
      </c>
      <c r="J25" t="e">
        <f t="shared" si="3"/>
        <v>#DIV/0!</v>
      </c>
      <c r="K25" t="e">
        <f t="shared" si="9"/>
        <v>#DIV/0!</v>
      </c>
      <c r="L25" s="55" t="e">
        <f t="shared" si="4"/>
        <v>#DIV/0!</v>
      </c>
      <c r="N25" t="e">
        <f t="shared" si="5"/>
        <v>#DIV/0!</v>
      </c>
      <c r="O25" t="e">
        <f t="shared" si="6"/>
        <v>#DIV/0!</v>
      </c>
      <c r="P25" t="e">
        <f t="shared" si="10"/>
        <v>#DIV/0!</v>
      </c>
      <c r="Q25" s="31" t="e">
        <f t="shared" si="7"/>
        <v>#DIV/0!</v>
      </c>
    </row>
    <row r="26" spans="1:17" x14ac:dyDescent="0.25">
      <c r="A26" s="56">
        <v>43679</v>
      </c>
      <c r="B26" s="48">
        <v>3.1389999999999998</v>
      </c>
      <c r="C26" s="27">
        <v>23.227263007064099</v>
      </c>
      <c r="D26">
        <f t="shared" si="0"/>
        <v>4.3052855590254877</v>
      </c>
      <c r="E26">
        <f t="shared" si="1"/>
        <v>1.1662855590254879</v>
      </c>
      <c r="F26">
        <f t="shared" si="8"/>
        <v>0.1754307340895358</v>
      </c>
      <c r="G26" s="31">
        <f t="shared" si="11"/>
        <v>0.15813687581466906</v>
      </c>
      <c r="I26" t="e">
        <f t="shared" si="2"/>
        <v>#DIV/0!</v>
      </c>
      <c r="J26" t="e">
        <f t="shared" si="3"/>
        <v>#DIV/0!</v>
      </c>
      <c r="K26" t="e">
        <f t="shared" si="9"/>
        <v>#DIV/0!</v>
      </c>
      <c r="L26" s="55" t="e">
        <f t="shared" si="4"/>
        <v>#DIV/0!</v>
      </c>
      <c r="N26" t="e">
        <f t="shared" si="5"/>
        <v>#DIV/0!</v>
      </c>
      <c r="O26" t="e">
        <f t="shared" si="6"/>
        <v>#DIV/0!</v>
      </c>
      <c r="P26" t="e">
        <f t="shared" si="10"/>
        <v>#DIV/0!</v>
      </c>
      <c r="Q26" s="31" t="e">
        <f t="shared" si="7"/>
        <v>#DIV/0!</v>
      </c>
    </row>
    <row r="27" spans="1:17" x14ac:dyDescent="0.25">
      <c r="A27" s="56">
        <v>43686</v>
      </c>
      <c r="B27" s="48">
        <v>3.0390000000000001</v>
      </c>
      <c r="C27" s="27">
        <v>22.3596402823927</v>
      </c>
      <c r="D27">
        <f t="shared" si="0"/>
        <v>4.4723438631857553</v>
      </c>
      <c r="E27">
        <f t="shared" si="1"/>
        <v>1.4333438631857551</v>
      </c>
      <c r="F27">
        <f t="shared" si="8"/>
        <v>0.44875637745968611</v>
      </c>
      <c r="G27" s="31">
        <f t="shared" si="11"/>
        <v>0.60689325327435517</v>
      </c>
      <c r="I27" t="e">
        <f t="shared" si="2"/>
        <v>#DIV/0!</v>
      </c>
      <c r="J27" t="e">
        <f t="shared" si="3"/>
        <v>#DIV/0!</v>
      </c>
      <c r="K27" t="e">
        <f t="shared" si="9"/>
        <v>#DIV/0!</v>
      </c>
      <c r="L27" s="55" t="e">
        <f t="shared" si="4"/>
        <v>#DIV/0!</v>
      </c>
      <c r="N27" t="e">
        <f t="shared" si="5"/>
        <v>#DIV/0!</v>
      </c>
      <c r="O27" t="e">
        <f t="shared" si="6"/>
        <v>#DIV/0!</v>
      </c>
      <c r="P27" t="e">
        <f t="shared" si="10"/>
        <v>#DIV/0!</v>
      </c>
      <c r="Q27" s="31" t="e">
        <f t="shared" si="7"/>
        <v>#DIV/0!</v>
      </c>
    </row>
    <row r="28" spans="1:17" x14ac:dyDescent="0.25">
      <c r="A28" s="56">
        <v>43693</v>
      </c>
      <c r="B28" s="48">
        <v>3.03</v>
      </c>
      <c r="C28" s="27">
        <v>23.035220635340899</v>
      </c>
      <c r="D28">
        <f t="shared" si="0"/>
        <v>4.3411783018296273</v>
      </c>
      <c r="E28">
        <f t="shared" si="1"/>
        <v>1.3111783018296275</v>
      </c>
      <c r="F28">
        <f t="shared" si="8"/>
        <v>0.22350007983528686</v>
      </c>
      <c r="G28" s="31">
        <f t="shared" si="11"/>
        <v>0.83039333310964203</v>
      </c>
      <c r="I28" t="e">
        <f t="shared" si="2"/>
        <v>#DIV/0!</v>
      </c>
      <c r="J28" t="e">
        <f t="shared" si="3"/>
        <v>#DIV/0!</v>
      </c>
      <c r="K28" t="e">
        <f t="shared" si="9"/>
        <v>#DIV/0!</v>
      </c>
      <c r="L28" s="55" t="e">
        <f t="shared" si="4"/>
        <v>#DIV/0!</v>
      </c>
      <c r="N28" t="e">
        <f t="shared" si="5"/>
        <v>#DIV/0!</v>
      </c>
      <c r="O28" t="e">
        <f t="shared" si="6"/>
        <v>#DIV/0!</v>
      </c>
      <c r="P28" t="e">
        <f t="shared" si="10"/>
        <v>#DIV/0!</v>
      </c>
      <c r="Q28" s="31" t="e">
        <f t="shared" si="7"/>
        <v>#DIV/0!</v>
      </c>
    </row>
    <row r="29" spans="1:17" x14ac:dyDescent="0.25">
      <c r="A29" s="56">
        <v>43700</v>
      </c>
      <c r="B29" s="48">
        <v>3.07</v>
      </c>
      <c r="C29" s="27">
        <v>23.802042724073399</v>
      </c>
      <c r="D29">
        <f t="shared" si="0"/>
        <v>4.2013200782494158</v>
      </c>
      <c r="E29">
        <f t="shared" si="1"/>
        <v>1.1313200782494159</v>
      </c>
      <c r="F29">
        <f t="shared" si="8"/>
        <v>3.4671910665327932E-2</v>
      </c>
      <c r="G29" s="31">
        <f t="shared" si="11"/>
        <v>0.86506524377496996</v>
      </c>
      <c r="I29" t="e">
        <f t="shared" si="2"/>
        <v>#DIV/0!</v>
      </c>
      <c r="J29" t="e">
        <f t="shared" si="3"/>
        <v>#DIV/0!</v>
      </c>
      <c r="K29" t="e">
        <f t="shared" si="9"/>
        <v>#DIV/0!</v>
      </c>
      <c r="L29" s="55" t="e">
        <f t="shared" si="4"/>
        <v>#DIV/0!</v>
      </c>
      <c r="N29" t="e">
        <f t="shared" si="5"/>
        <v>#DIV/0!</v>
      </c>
      <c r="O29" t="e">
        <f t="shared" si="6"/>
        <v>#DIV/0!</v>
      </c>
      <c r="P29" t="e">
        <f t="shared" si="10"/>
        <v>#DIV/0!</v>
      </c>
      <c r="Q29" s="31" t="e">
        <f t="shared" si="7"/>
        <v>#DIV/0!</v>
      </c>
    </row>
    <row r="30" spans="1:17" x14ac:dyDescent="0.25">
      <c r="A30" s="56">
        <v>43707</v>
      </c>
      <c r="B30" s="48">
        <v>3.0680000000000001</v>
      </c>
      <c r="C30" s="27">
        <v>23.81</v>
      </c>
      <c r="D30">
        <f t="shared" si="0"/>
        <v>4.1999160016799664</v>
      </c>
      <c r="E30">
        <f t="shared" si="1"/>
        <v>1.1319160016799663</v>
      </c>
      <c r="F30">
        <f t="shared" si="8"/>
        <v>9.2276832040630641E-2</v>
      </c>
      <c r="G30" s="31">
        <f t="shared" si="11"/>
        <v>0.9573420758156006</v>
      </c>
      <c r="I30" t="e">
        <f t="shared" si="2"/>
        <v>#DIV/0!</v>
      </c>
      <c r="J30" t="e">
        <f t="shared" si="3"/>
        <v>#DIV/0!</v>
      </c>
      <c r="K30" t="e">
        <f t="shared" si="9"/>
        <v>#DIV/0!</v>
      </c>
      <c r="L30" s="55" t="e">
        <f t="shared" si="4"/>
        <v>#DIV/0!</v>
      </c>
      <c r="N30" t="e">
        <f t="shared" si="5"/>
        <v>#DIV/0!</v>
      </c>
      <c r="O30" t="e">
        <f t="shared" si="6"/>
        <v>#DIV/0!</v>
      </c>
      <c r="P30" t="e">
        <f t="shared" si="10"/>
        <v>#DIV/0!</v>
      </c>
      <c r="Q30" s="31" t="e">
        <f t="shared" si="7"/>
        <v>#DIV/0!</v>
      </c>
    </row>
    <row r="31" spans="1:17" x14ac:dyDescent="0.25">
      <c r="A31" s="56">
        <v>43714</v>
      </c>
      <c r="B31" s="48">
        <v>3.0230000000000001</v>
      </c>
      <c r="C31" s="27">
        <v>24.8959030047934</v>
      </c>
      <c r="D31">
        <f t="shared" si="0"/>
        <v>4.0167251607923689</v>
      </c>
      <c r="E31">
        <f t="shared" si="1"/>
        <v>0.99372516079236872</v>
      </c>
      <c r="F31">
        <f>E31-E27</f>
        <v>-0.43961870239338641</v>
      </c>
      <c r="G31" s="31">
        <f t="shared" si="11"/>
        <v>0.51772337342221419</v>
      </c>
      <c r="I31" t="e">
        <f t="shared" si="2"/>
        <v>#DIV/0!</v>
      </c>
      <c r="J31" t="e">
        <f t="shared" si="3"/>
        <v>#DIV/0!</v>
      </c>
      <c r="K31" t="e">
        <f>J31-#REF!</f>
        <v>#DIV/0!</v>
      </c>
      <c r="L31" s="55" t="e">
        <f t="shared" si="4"/>
        <v>#DIV/0!</v>
      </c>
      <c r="N31" t="e">
        <f t="shared" si="5"/>
        <v>#DIV/0!</v>
      </c>
      <c r="O31" t="e">
        <f t="shared" si="6"/>
        <v>#DIV/0!</v>
      </c>
      <c r="P31" t="e">
        <f>O31-#REF!</f>
        <v>#DIV/0!</v>
      </c>
      <c r="Q31" s="31" t="e">
        <f t="shared" si="7"/>
        <v>#DIV/0!</v>
      </c>
    </row>
    <row r="32" spans="1:17" x14ac:dyDescent="0.25">
      <c r="A32" s="56">
        <v>43720</v>
      </c>
      <c r="B32" s="48">
        <v>3.0939999999999999</v>
      </c>
      <c r="C32" s="27">
        <v>25.1401628584495</v>
      </c>
      <c r="D32">
        <f t="shared" si="0"/>
        <v>3.9776989736719401</v>
      </c>
      <c r="E32">
        <f t="shared" si="1"/>
        <v>0.88369897367194028</v>
      </c>
      <c r="F32">
        <f>E32-E28</f>
        <v>-0.42747932815768719</v>
      </c>
      <c r="G32" s="31">
        <f t="shared" si="11"/>
        <v>9.0244045264527006E-2</v>
      </c>
      <c r="I32" t="e">
        <f t="shared" si="2"/>
        <v>#DIV/0!</v>
      </c>
      <c r="J32" t="e">
        <f t="shared" si="3"/>
        <v>#DIV/0!</v>
      </c>
      <c r="K32" t="e">
        <f>J32-J28</f>
        <v>#DIV/0!</v>
      </c>
      <c r="L32" s="55" t="e">
        <f t="shared" si="4"/>
        <v>#DIV/0!</v>
      </c>
      <c r="N32" t="e">
        <f t="shared" si="5"/>
        <v>#DIV/0!</v>
      </c>
      <c r="O32" t="e">
        <f t="shared" si="6"/>
        <v>#DIV/0!</v>
      </c>
      <c r="P32" t="e">
        <f>O32-O28</f>
        <v>#DIV/0!</v>
      </c>
      <c r="Q32" s="31" t="e">
        <f t="shared" si="7"/>
        <v>#DIV/0!</v>
      </c>
    </row>
    <row r="33" spans="1:17" x14ac:dyDescent="0.25">
      <c r="A33" s="56">
        <v>43728</v>
      </c>
      <c r="B33" s="48">
        <v>3.1179999999999999</v>
      </c>
      <c r="C33" s="27">
        <v>25.042463985670501</v>
      </c>
      <c r="D33">
        <f t="shared" si="0"/>
        <v>3.9932172831403809</v>
      </c>
      <c r="E33">
        <f t="shared" si="1"/>
        <v>0.87521728314038105</v>
      </c>
      <c r="F33">
        <f>E33-E29</f>
        <v>-0.25610279510903489</v>
      </c>
      <c r="G33" s="31">
        <f t="shared" si="11"/>
        <v>-0.16585874984450788</v>
      </c>
      <c r="I33" t="e">
        <f t="shared" si="2"/>
        <v>#DIV/0!</v>
      </c>
      <c r="J33" t="e">
        <f t="shared" si="3"/>
        <v>#DIV/0!</v>
      </c>
      <c r="K33" t="e">
        <f>J33-J29</f>
        <v>#DIV/0!</v>
      </c>
      <c r="L33" s="55" t="e">
        <f t="shared" si="4"/>
        <v>#DIV/0!</v>
      </c>
      <c r="N33" t="e">
        <f t="shared" si="5"/>
        <v>#DIV/0!</v>
      </c>
      <c r="O33" t="e">
        <f t="shared" si="6"/>
        <v>#DIV/0!</v>
      </c>
      <c r="P33" t="e">
        <f>O33-O29</f>
        <v>#DIV/0!</v>
      </c>
      <c r="Q33" s="31" t="e">
        <f t="shared" si="7"/>
        <v>#DIV/0!</v>
      </c>
    </row>
    <row r="34" spans="1:17" x14ac:dyDescent="0.25">
      <c r="A34" s="56">
        <v>43735</v>
      </c>
      <c r="B34" s="48">
        <v>3.1579999999999999</v>
      </c>
      <c r="C34" s="27">
        <v>24.200327580074202</v>
      </c>
      <c r="D34">
        <f t="shared" si="0"/>
        <v>4.1321754703162323</v>
      </c>
      <c r="E34">
        <f t="shared" si="1"/>
        <v>0.97417547031623242</v>
      </c>
      <c r="F34">
        <f>E34-E30</f>
        <v>-0.15774053136373389</v>
      </c>
      <c r="G34" s="31">
        <f t="shared" si="11"/>
        <v>-0.32359928120824177</v>
      </c>
      <c r="I34" t="e">
        <f t="shared" si="2"/>
        <v>#DIV/0!</v>
      </c>
      <c r="J34" t="e">
        <f t="shared" si="3"/>
        <v>#DIV/0!</v>
      </c>
      <c r="K34" t="e">
        <f>J34-J30</f>
        <v>#DIV/0!</v>
      </c>
      <c r="L34" s="55" t="e">
        <f t="shared" si="4"/>
        <v>#DIV/0!</v>
      </c>
      <c r="N34" t="e">
        <f t="shared" si="5"/>
        <v>#DIV/0!</v>
      </c>
      <c r="O34" t="e">
        <f t="shared" si="6"/>
        <v>#DIV/0!</v>
      </c>
      <c r="P34" t="e">
        <f>O34-O30</f>
        <v>#DIV/0!</v>
      </c>
      <c r="Q34" s="31" t="e">
        <f t="shared" si="7"/>
        <v>#DIV/0!</v>
      </c>
    </row>
    <row r="35" spans="1:17" x14ac:dyDescent="0.25">
      <c r="A35" s="56">
        <v>43738</v>
      </c>
      <c r="B35" s="48">
        <v>3.1549999999999998</v>
      </c>
      <c r="C35" s="27">
        <v>23.94</v>
      </c>
      <c r="D35">
        <f t="shared" si="0"/>
        <v>4.1771094402673352</v>
      </c>
      <c r="E35">
        <f t="shared" si="1"/>
        <v>1.0221094402673354</v>
      </c>
      <c r="F35">
        <f>E35-E31</f>
        <v>2.8384279474966689E-2</v>
      </c>
      <c r="G35" s="31">
        <f t="shared" si="11"/>
        <v>-0.29521500173327508</v>
      </c>
      <c r="I35" t="e">
        <f t="shared" si="2"/>
        <v>#DIV/0!</v>
      </c>
      <c r="J35" t="e">
        <f t="shared" si="3"/>
        <v>#DIV/0!</v>
      </c>
      <c r="K35" t="e">
        <f>J35-J31</f>
        <v>#DIV/0!</v>
      </c>
      <c r="L35" s="55" t="e">
        <f>K35+#REF!</f>
        <v>#DIV/0!</v>
      </c>
      <c r="N35" t="e">
        <f t="shared" si="5"/>
        <v>#DIV/0!</v>
      </c>
      <c r="O35" t="e">
        <f t="shared" si="6"/>
        <v>#DIV/0!</v>
      </c>
      <c r="P35" t="e">
        <f>O35-O31</f>
        <v>#DIV/0!</v>
      </c>
      <c r="Q35" s="31" t="e">
        <f>P35+#REF!</f>
        <v>#DIV/0!</v>
      </c>
    </row>
    <row r="36" spans="1:17" x14ac:dyDescent="0.25">
      <c r="A36" s="56">
        <v>43749</v>
      </c>
      <c r="B36" s="48">
        <v>3.1629999999999998</v>
      </c>
      <c r="C36" s="27">
        <v>24.363721922980702</v>
      </c>
      <c r="D36">
        <f t="shared" si="0"/>
        <v>4.1044631980336534</v>
      </c>
      <c r="E36">
        <f t="shared" si="1"/>
        <v>0.94146319803365364</v>
      </c>
      <c r="F36">
        <f t="shared" ref="F36:F54" si="12">E36-E31</f>
        <v>-5.2261962758715086E-2</v>
      </c>
      <c r="G36" s="31">
        <f t="shared" si="11"/>
        <v>-0.34747696449199017</v>
      </c>
      <c r="I36" t="e">
        <f t="shared" si="2"/>
        <v>#DIV/0!</v>
      </c>
      <c r="J36" t="e">
        <f t="shared" si="3"/>
        <v>#DIV/0!</v>
      </c>
      <c r="K36" t="e">
        <f>J36-J31</f>
        <v>#DIV/0!</v>
      </c>
      <c r="L36" s="55" t="e">
        <f>K36+L35</f>
        <v>#DIV/0!</v>
      </c>
      <c r="N36" t="e">
        <f t="shared" si="5"/>
        <v>#DIV/0!</v>
      </c>
      <c r="O36" t="e">
        <f t="shared" si="6"/>
        <v>#DIV/0!</v>
      </c>
      <c r="P36" t="e">
        <f>O36-O31</f>
        <v>#DIV/0!</v>
      </c>
      <c r="Q36" s="31" t="e">
        <f>P36+Q35</f>
        <v>#DIV/0!</v>
      </c>
    </row>
    <row r="37" spans="1:17" x14ac:dyDescent="0.25">
      <c r="A37" s="56">
        <v>43756</v>
      </c>
      <c r="B37" s="48">
        <v>3.1930000000000001</v>
      </c>
      <c r="C37" s="27">
        <v>24.0307995886401</v>
      </c>
      <c r="D37">
        <f t="shared" si="0"/>
        <v>4.1613263691513724</v>
      </c>
      <c r="E37">
        <f t="shared" si="1"/>
        <v>0.96832636915137238</v>
      </c>
      <c r="F37">
        <f t="shared" si="12"/>
        <v>8.4627395479432099E-2</v>
      </c>
      <c r="G37" s="31">
        <f t="shared" si="11"/>
        <v>-0.26284956901255807</v>
      </c>
      <c r="I37" t="e">
        <f t="shared" si="2"/>
        <v>#DIV/0!</v>
      </c>
      <c r="J37" t="e">
        <f t="shared" si="3"/>
        <v>#DIV/0!</v>
      </c>
      <c r="K37" t="e">
        <f>J37-J32</f>
        <v>#DIV/0!</v>
      </c>
      <c r="L37" s="55" t="e">
        <f>K37+L36</f>
        <v>#DIV/0!</v>
      </c>
      <c r="N37" t="e">
        <f t="shared" si="5"/>
        <v>#DIV/0!</v>
      </c>
      <c r="O37" t="e">
        <f t="shared" si="6"/>
        <v>#DIV/0!</v>
      </c>
      <c r="P37" t="e">
        <f>O37-O32</f>
        <v>#DIV/0!</v>
      </c>
      <c r="Q37" s="31" t="e">
        <f>P37+Q36</f>
        <v>#DIV/0!</v>
      </c>
    </row>
    <row r="38" spans="1:17" x14ac:dyDescent="0.25">
      <c r="A38" s="56">
        <v>43763</v>
      </c>
      <c r="B38" s="48">
        <v>3.2549999999999999</v>
      </c>
      <c r="C38" s="27">
        <v>24.3533005719576</v>
      </c>
      <c r="D38">
        <f t="shared" si="0"/>
        <v>4.1062195945279081</v>
      </c>
      <c r="E38">
        <f t="shared" si="1"/>
        <v>0.85121959452790819</v>
      </c>
      <c r="F38">
        <f t="shared" si="12"/>
        <v>-2.3997688612472867E-2</v>
      </c>
      <c r="G38" s="31">
        <f t="shared" si="11"/>
        <v>-0.28684725762503094</v>
      </c>
      <c r="I38" t="e">
        <f t="shared" si="2"/>
        <v>#DIV/0!</v>
      </c>
      <c r="J38" t="e">
        <f t="shared" si="3"/>
        <v>#DIV/0!</v>
      </c>
      <c r="K38" t="e">
        <f>J38-J33</f>
        <v>#DIV/0!</v>
      </c>
      <c r="L38" s="55" t="e">
        <f>K38+L37</f>
        <v>#DIV/0!</v>
      </c>
      <c r="N38" t="e">
        <f t="shared" si="5"/>
        <v>#DIV/0!</v>
      </c>
      <c r="O38" t="e">
        <f t="shared" si="6"/>
        <v>#DIV/0!</v>
      </c>
      <c r="P38" t="e">
        <f>O38-O33</f>
        <v>#DIV/0!</v>
      </c>
      <c r="Q38" s="31" t="e">
        <f>P38+Q37</f>
        <v>#DIV/0!</v>
      </c>
    </row>
    <row r="39" spans="1:17" x14ac:dyDescent="0.25">
      <c r="A39" s="56">
        <v>43770</v>
      </c>
      <c r="B39" s="48">
        <v>3.2829999999999999</v>
      </c>
      <c r="C39" s="27">
        <v>24.5821390897251</v>
      </c>
      <c r="D39">
        <f t="shared" si="0"/>
        <v>4.0679942308925519</v>
      </c>
      <c r="E39">
        <f t="shared" si="1"/>
        <v>0.78499423089255194</v>
      </c>
      <c r="F39">
        <f t="shared" si="12"/>
        <v>-0.18918123942368048</v>
      </c>
      <c r="G39" s="31">
        <f t="shared" si="11"/>
        <v>-0.47602849704871142</v>
      </c>
      <c r="I39" t="e">
        <f t="shared" si="2"/>
        <v>#DIV/0!</v>
      </c>
      <c r="J39" t="e">
        <f t="shared" si="3"/>
        <v>#DIV/0!</v>
      </c>
      <c r="L39" s="58"/>
      <c r="N39" t="e">
        <f t="shared" si="5"/>
        <v>#DIV/0!</v>
      </c>
      <c r="O39" t="e">
        <f t="shared" si="6"/>
        <v>#DIV/0!</v>
      </c>
      <c r="Q39" s="25"/>
    </row>
    <row r="40" spans="1:17" x14ac:dyDescent="0.25">
      <c r="A40" s="56">
        <v>43777</v>
      </c>
      <c r="B40" s="48">
        <v>3.29</v>
      </c>
      <c r="C40" s="27">
        <v>24.815388200572698</v>
      </c>
      <c r="D40">
        <f t="shared" si="0"/>
        <v>4.0297576323102682</v>
      </c>
      <c r="E40">
        <f t="shared" si="1"/>
        <v>0.73975763231026814</v>
      </c>
      <c r="F40">
        <f t="shared" si="12"/>
        <v>-0.28235180795706727</v>
      </c>
      <c r="G40" s="31">
        <f t="shared" si="11"/>
        <v>-0.75838030500577869</v>
      </c>
      <c r="I40" t="e">
        <f t="shared" si="2"/>
        <v>#DIV/0!</v>
      </c>
      <c r="J40" t="e">
        <f t="shared" si="3"/>
        <v>#DIV/0!</v>
      </c>
      <c r="L40" s="58"/>
      <c r="N40" t="e">
        <f t="shared" si="5"/>
        <v>#DIV/0!</v>
      </c>
      <c r="O40" t="e">
        <f t="shared" si="6"/>
        <v>#DIV/0!</v>
      </c>
      <c r="Q40" s="25"/>
    </row>
    <row r="41" spans="1:17" x14ac:dyDescent="0.25">
      <c r="A41" s="56">
        <v>43784</v>
      </c>
      <c r="B41" s="48">
        <v>3.2629999999999999</v>
      </c>
      <c r="C41" s="27">
        <v>24.195087506366001</v>
      </c>
      <c r="D41">
        <f t="shared" si="0"/>
        <v>4.133070400083855</v>
      </c>
      <c r="E41">
        <f t="shared" si="1"/>
        <v>0.87007040008385506</v>
      </c>
      <c r="F41">
        <f t="shared" si="12"/>
        <v>-7.1392797949798581E-2</v>
      </c>
      <c r="G41" s="31">
        <f t="shared" si="11"/>
        <v>-0.82977310295557727</v>
      </c>
      <c r="I41" t="e">
        <f t="shared" si="2"/>
        <v>#DIV/0!</v>
      </c>
      <c r="J41" t="e">
        <f t="shared" si="3"/>
        <v>#DIV/0!</v>
      </c>
      <c r="L41" s="58"/>
      <c r="N41" t="e">
        <f t="shared" si="5"/>
        <v>#DIV/0!</v>
      </c>
      <c r="O41" t="e">
        <f t="shared" si="6"/>
        <v>#DIV/0!</v>
      </c>
      <c r="Q41" s="25"/>
    </row>
    <row r="42" spans="1:17" x14ac:dyDescent="0.25">
      <c r="A42" s="56">
        <v>43791</v>
      </c>
      <c r="B42" s="48">
        <v>3.1880000000000002</v>
      </c>
      <c r="C42" s="27">
        <v>24.1401670082737</v>
      </c>
      <c r="D42">
        <f t="shared" si="0"/>
        <v>4.1424734122894185</v>
      </c>
      <c r="E42">
        <f t="shared" si="1"/>
        <v>0.95447341228941829</v>
      </c>
      <c r="F42">
        <f t="shared" si="12"/>
        <v>-1.3852956861954091E-2</v>
      </c>
      <c r="G42" s="31">
        <f t="shared" si="11"/>
        <v>-0.84362605981753136</v>
      </c>
      <c r="I42" t="e">
        <f t="shared" si="2"/>
        <v>#DIV/0!</v>
      </c>
      <c r="J42" t="e">
        <f t="shared" si="3"/>
        <v>#DIV/0!</v>
      </c>
      <c r="L42" s="58"/>
      <c r="N42" t="e">
        <f t="shared" si="5"/>
        <v>#DIV/0!</v>
      </c>
      <c r="O42" t="e">
        <f t="shared" si="6"/>
        <v>#DIV/0!</v>
      </c>
      <c r="Q42" s="25"/>
    </row>
    <row r="43" spans="1:17" x14ac:dyDescent="0.25">
      <c r="A43" s="56">
        <v>43798</v>
      </c>
      <c r="B43" s="48">
        <v>3.1920000000000002</v>
      </c>
      <c r="C43" s="27">
        <v>24.03</v>
      </c>
      <c r="D43">
        <f t="shared" si="0"/>
        <v>4.1614648356221391</v>
      </c>
      <c r="E43">
        <f t="shared" si="1"/>
        <v>0.96946483562213892</v>
      </c>
      <c r="F43">
        <f t="shared" si="12"/>
        <v>0.11824524109423074</v>
      </c>
      <c r="G43" s="31">
        <f t="shared" si="11"/>
        <v>-0.72538081872330062</v>
      </c>
      <c r="H43" s="8">
        <v>13.71</v>
      </c>
      <c r="I43">
        <f t="shared" si="2"/>
        <v>7.2939460247994168</v>
      </c>
      <c r="J43">
        <f t="shared" si="3"/>
        <v>4.1019460247994166</v>
      </c>
      <c r="L43" s="58"/>
      <c r="M43" s="8">
        <v>43.05</v>
      </c>
      <c r="N43">
        <f t="shared" si="5"/>
        <v>2.3228803716608595</v>
      </c>
      <c r="O43">
        <f t="shared" si="6"/>
        <v>-0.86911962833914069</v>
      </c>
      <c r="Q43" s="25"/>
    </row>
    <row r="44" spans="1:17" x14ac:dyDescent="0.25">
      <c r="A44" s="35">
        <v>43805</v>
      </c>
      <c r="B44" s="48">
        <v>3.2280000000000002</v>
      </c>
      <c r="C44" s="27">
        <v>24.586427402589798</v>
      </c>
      <c r="D44">
        <f t="shared" ref="D44:D54" si="13">1/C44*100</f>
        <v>4.0672846999099415</v>
      </c>
      <c r="E44">
        <f t="shared" ref="E44:E54" si="14">D44-B44</f>
        <v>0.83928469990994126</v>
      </c>
      <c r="F44">
        <f t="shared" si="12"/>
        <v>5.429046901738932E-2</v>
      </c>
      <c r="G44" s="31">
        <f t="shared" si="11"/>
        <v>-0.6710903497059113</v>
      </c>
      <c r="I44" t="e">
        <f t="shared" ref="I44:I54" si="15">1/H44*100</f>
        <v>#DIV/0!</v>
      </c>
      <c r="J44" t="e">
        <f t="shared" ref="J44:J54" si="16">I44-B44</f>
        <v>#DIV/0!</v>
      </c>
      <c r="K44" t="e">
        <f t="shared" ref="K44:K54" si="17">J44-J39</f>
        <v>#DIV/0!</v>
      </c>
      <c r="L44" s="55" t="e">
        <f t="shared" ref="L44:L54" si="18">K44+L43</f>
        <v>#DIV/0!</v>
      </c>
      <c r="N44" t="e">
        <f t="shared" ref="N44:N54" si="19">1/M44*100</f>
        <v>#DIV/0!</v>
      </c>
      <c r="O44" t="e">
        <f t="shared" ref="O44:O54" si="20">N44-B44</f>
        <v>#DIV/0!</v>
      </c>
      <c r="P44" t="e">
        <f t="shared" ref="P44:P54" si="21">O44-O39</f>
        <v>#DIV/0!</v>
      </c>
      <c r="Q44" s="31" t="e">
        <f t="shared" ref="Q44:Q54" si="22">P44+Q43</f>
        <v>#DIV/0!</v>
      </c>
    </row>
    <row r="45" spans="1:17" x14ac:dyDescent="0.25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1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55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1" t="e">
        <f t="shared" si="22"/>
        <v>#DIV/0!</v>
      </c>
    </row>
    <row r="46" spans="1:17" x14ac:dyDescent="0.25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1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55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1" t="e">
        <f t="shared" si="22"/>
        <v>#DIV/0!</v>
      </c>
    </row>
    <row r="47" spans="1:17" x14ac:dyDescent="0.25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1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55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1" t="e">
        <f t="shared" si="22"/>
        <v>#DIV/0!</v>
      </c>
    </row>
    <row r="48" spans="1:17" x14ac:dyDescent="0.25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1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55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1" t="e">
        <f t="shared" si="22"/>
        <v>#DIV/0!</v>
      </c>
    </row>
    <row r="49" spans="4:17" x14ac:dyDescent="0.25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1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55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1" t="e">
        <f t="shared" si="22"/>
        <v>#DIV/0!</v>
      </c>
    </row>
    <row r="50" spans="4:17" x14ac:dyDescent="0.25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1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55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1" t="e">
        <f t="shared" si="22"/>
        <v>#DIV/0!</v>
      </c>
    </row>
    <row r="51" spans="4:17" x14ac:dyDescent="0.25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1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55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1" t="e">
        <f t="shared" si="22"/>
        <v>#DIV/0!</v>
      </c>
    </row>
    <row r="52" spans="4:17" x14ac:dyDescent="0.25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1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55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1" t="e">
        <f t="shared" si="22"/>
        <v>#DIV/0!</v>
      </c>
    </row>
    <row r="53" spans="4:17" x14ac:dyDescent="0.25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1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55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1" t="e">
        <f t="shared" si="22"/>
        <v>#DIV/0!</v>
      </c>
    </row>
    <row r="54" spans="4:17" x14ac:dyDescent="0.25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1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55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1" t="e">
        <f t="shared" si="22"/>
        <v>#DIV/0!</v>
      </c>
    </row>
  </sheetData>
  <sortState xmlns:xlrd2="http://schemas.microsoft.com/office/spreadsheetml/2017/richdata2" ref="A2:Q54">
    <sortCondition ref="A2"/>
  </sortState>
  <phoneticPr fontId="17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580"/>
  <sheetViews>
    <sheetView workbookViewId="0">
      <selection activeCell="I101" sqref="I2:I101"/>
    </sheetView>
  </sheetViews>
  <sheetFormatPr defaultColWidth="9" defaultRowHeight="14" x14ac:dyDescent="0.25"/>
  <cols>
    <col min="1" max="1" width="11.81640625" style="44" customWidth="1"/>
    <col min="2" max="2" width="15.36328125" customWidth="1"/>
    <col min="8" max="8" width="11.81640625" customWidth="1"/>
    <col min="9" max="9" width="9.54296875"/>
    <col min="11" max="11" width="11.81640625" customWidth="1"/>
    <col min="12" max="12" width="12.81640625"/>
    <col min="14" max="14" width="11.54296875" customWidth="1"/>
    <col min="17" max="17" width="10.26953125"/>
    <col min="18" max="18" width="12.81640625"/>
  </cols>
  <sheetData>
    <row r="1" spans="1:18" x14ac:dyDescent="0.25">
      <c r="B1" s="48" t="s">
        <v>1</v>
      </c>
    </row>
    <row r="2" spans="1:18" x14ac:dyDescent="0.25">
      <c r="A2" s="44">
        <v>43102</v>
      </c>
      <c r="B2" s="49">
        <v>3.9180000000000001</v>
      </c>
      <c r="C2" s="50" t="str">
        <f>YEAR(A2)&amp;MONTH(A2)&amp;DAY(A2)</f>
        <v>201812</v>
      </c>
      <c r="D2" s="49">
        <v>3.9180000000000001</v>
      </c>
      <c r="E2" s="50"/>
      <c r="F2" s="51"/>
      <c r="G2" s="36"/>
      <c r="H2" s="44">
        <v>43105</v>
      </c>
      <c r="I2" s="6">
        <v>11342.85</v>
      </c>
      <c r="J2">
        <f>INDEX($D$2:$D$501,MATCH(DATE(YEAR($H2),MONTH($H2),DAY($H2)),$A$2:$A$501,0))</f>
        <v>3.9350000000000001</v>
      </c>
      <c r="K2">
        <f>INDEX($R$2:$R$25,MATCH(YEAR($H2)&amp;MONTH($H2),$O$2:$O$25,0))*I2</f>
        <v>36.611216181826002</v>
      </c>
      <c r="N2" s="45">
        <v>43101</v>
      </c>
      <c r="O2" s="45" t="str">
        <f t="shared" ref="O2:O25" si="0">YEAR(N2)&amp;MONTH(N2)</f>
        <v>20181</v>
      </c>
      <c r="P2" s="37">
        <v>36.020000000000003</v>
      </c>
      <c r="Q2" s="37">
        <v>11159.68</v>
      </c>
      <c r="R2">
        <f>P2/Q2</f>
        <v>3.2276911165911568E-3</v>
      </c>
    </row>
    <row r="3" spans="1:18" x14ac:dyDescent="0.25">
      <c r="A3" s="44">
        <v>43103</v>
      </c>
      <c r="B3" s="49">
        <v>3.92</v>
      </c>
      <c r="C3" s="50" t="str">
        <f t="shared" ref="C3:C35" si="1">YEAR(A3)&amp;MONTH(A3)&amp;DAY(A3)</f>
        <v>201813</v>
      </c>
      <c r="D3" s="49">
        <v>3.92</v>
      </c>
      <c r="E3" s="50"/>
      <c r="F3" s="52"/>
      <c r="G3" s="36"/>
      <c r="H3" s="44">
        <v>43112</v>
      </c>
      <c r="I3" s="6">
        <v>11461.99</v>
      </c>
      <c r="J3">
        <f t="shared" ref="J3:J21" si="2">INDEX($D$2:$D$501,MATCH(DATE(YEAR($H3),MONTH($H3),DAY($H3)),$A$2:$A$501,0))</f>
        <v>3.9670000000000001</v>
      </c>
      <c r="K3">
        <f t="shared" ref="K3:K33" si="3">INDEX($R$2:$R$25,MATCH(YEAR($H3)&amp;MONTH($H3),$O$2:$O$25,0))*I3</f>
        <v>36.995763301456677</v>
      </c>
      <c r="N3" s="45">
        <v>43132</v>
      </c>
      <c r="O3" s="45" t="str">
        <f t="shared" si="0"/>
        <v>20182</v>
      </c>
      <c r="P3" s="46">
        <v>34.5</v>
      </c>
      <c r="Q3" s="46">
        <v>10828.73</v>
      </c>
      <c r="R3">
        <f t="shared" ref="R3:R25" si="4">P3/Q3</f>
        <v>3.1859691764408202E-3</v>
      </c>
    </row>
    <row r="4" spans="1:18" x14ac:dyDescent="0.25">
      <c r="A4" s="44">
        <v>43104</v>
      </c>
      <c r="B4" s="49">
        <v>3.9380000000000002</v>
      </c>
      <c r="C4" s="50" t="str">
        <f t="shared" si="1"/>
        <v>201814</v>
      </c>
      <c r="D4" s="49">
        <v>3.9380000000000002</v>
      </c>
      <c r="E4" s="50"/>
      <c r="F4" s="52"/>
      <c r="G4" s="36"/>
      <c r="H4" s="44">
        <v>43119</v>
      </c>
      <c r="I4" s="6">
        <v>11296.27</v>
      </c>
      <c r="J4">
        <f t="shared" si="2"/>
        <v>4.0599999999999996</v>
      </c>
      <c r="K4">
        <f t="shared" si="3"/>
        <v>36.46087032961519</v>
      </c>
      <c r="N4" s="45">
        <v>43160</v>
      </c>
      <c r="O4" s="45" t="str">
        <f t="shared" si="0"/>
        <v>20183</v>
      </c>
      <c r="P4" s="46">
        <v>32.94</v>
      </c>
      <c r="Q4" s="46">
        <v>10868.66</v>
      </c>
      <c r="R4">
        <f t="shared" si="4"/>
        <v>3.0307323993942212E-3</v>
      </c>
    </row>
    <row r="5" spans="1:18" x14ac:dyDescent="0.25">
      <c r="A5" s="44">
        <v>43105</v>
      </c>
      <c r="B5" s="53">
        <v>3.9350000000000001</v>
      </c>
      <c r="C5" s="50" t="str">
        <f t="shared" si="1"/>
        <v>201815</v>
      </c>
      <c r="D5" s="53">
        <v>3.9350000000000001</v>
      </c>
      <c r="E5" s="50"/>
      <c r="F5" s="52"/>
      <c r="G5" s="36"/>
      <c r="H5" s="44">
        <v>43126</v>
      </c>
      <c r="I5" s="6">
        <v>11557.82</v>
      </c>
      <c r="J5">
        <f t="shared" si="2"/>
        <v>3.952</v>
      </c>
      <c r="K5">
        <f t="shared" si="3"/>
        <v>37.305072941159601</v>
      </c>
      <c r="N5" s="45">
        <v>43191</v>
      </c>
      <c r="O5" s="45" t="str">
        <f t="shared" si="0"/>
        <v>20184</v>
      </c>
      <c r="P5" s="46">
        <v>27.97</v>
      </c>
      <c r="Q5" s="46">
        <v>10324.469999999999</v>
      </c>
      <c r="R5">
        <f t="shared" si="4"/>
        <v>2.7090979004249127E-3</v>
      </c>
    </row>
    <row r="6" spans="1:18" x14ac:dyDescent="0.25">
      <c r="A6" s="44">
        <v>43108</v>
      </c>
      <c r="B6" s="53">
        <v>3.9239999999999999</v>
      </c>
      <c r="C6" s="50" t="str">
        <f t="shared" si="1"/>
        <v>201818</v>
      </c>
      <c r="D6" s="53">
        <v>3.9239999999999999</v>
      </c>
      <c r="E6" s="51"/>
      <c r="F6" s="52"/>
      <c r="G6" s="36"/>
      <c r="H6" s="44">
        <v>43133</v>
      </c>
      <c r="I6" s="6">
        <v>10925.16</v>
      </c>
      <c r="J6">
        <f t="shared" si="2"/>
        <v>3.9249999999999998</v>
      </c>
      <c r="K6">
        <f t="shared" si="3"/>
        <v>34.807223007684193</v>
      </c>
      <c r="N6" s="45">
        <v>43221</v>
      </c>
      <c r="O6" s="45" t="str">
        <f t="shared" si="0"/>
        <v>20185</v>
      </c>
      <c r="P6" s="46">
        <v>27.59</v>
      </c>
      <c r="Q6" s="46">
        <v>10295.73</v>
      </c>
      <c r="R6">
        <f t="shared" si="4"/>
        <v>2.6797517028904218E-3</v>
      </c>
    </row>
    <row r="7" spans="1:18" x14ac:dyDescent="0.25">
      <c r="A7" s="44">
        <v>43109</v>
      </c>
      <c r="B7" s="53">
        <v>3.92</v>
      </c>
      <c r="C7" s="50" t="str">
        <f t="shared" si="1"/>
        <v>201819</v>
      </c>
      <c r="D7" s="53">
        <v>3.92</v>
      </c>
      <c r="E7" s="50"/>
      <c r="F7" s="52"/>
      <c r="G7" s="36"/>
      <c r="H7" s="44">
        <v>43140</v>
      </c>
      <c r="I7" s="6">
        <v>10001.23</v>
      </c>
      <c r="J7">
        <f t="shared" si="2"/>
        <v>3.9020000000000001</v>
      </c>
      <c r="K7">
        <f t="shared" si="3"/>
        <v>31.863610506495224</v>
      </c>
      <c r="N7" s="45">
        <v>43252</v>
      </c>
      <c r="O7" s="45" t="str">
        <f t="shared" si="0"/>
        <v>20186</v>
      </c>
      <c r="P7" s="46">
        <v>25.13</v>
      </c>
      <c r="Q7" s="46">
        <v>9379.48</v>
      </c>
      <c r="R7">
        <f t="shared" si="4"/>
        <v>2.6792530076294209E-3</v>
      </c>
    </row>
    <row r="8" spans="1:18" x14ac:dyDescent="0.25">
      <c r="A8" s="44">
        <v>43110</v>
      </c>
      <c r="B8" s="49">
        <v>3.93</v>
      </c>
      <c r="C8" s="50" t="str">
        <f t="shared" si="1"/>
        <v>2018110</v>
      </c>
      <c r="D8" s="49">
        <v>3.93</v>
      </c>
      <c r="E8" s="50"/>
      <c r="F8" s="52"/>
      <c r="G8" s="36"/>
      <c r="H8" s="44">
        <v>43145</v>
      </c>
      <c r="I8" s="6">
        <v>10431.91</v>
      </c>
      <c r="J8">
        <f t="shared" si="2"/>
        <v>3.9</v>
      </c>
      <c r="K8">
        <f t="shared" si="3"/>
        <v>33.235743711404758</v>
      </c>
      <c r="N8" s="45">
        <v>43282</v>
      </c>
      <c r="O8" s="45" t="str">
        <f t="shared" si="0"/>
        <v>20187</v>
      </c>
      <c r="P8" s="46">
        <v>24.66</v>
      </c>
      <c r="Q8" s="46">
        <v>9178.7800000000007</v>
      </c>
      <c r="R8">
        <f t="shared" si="4"/>
        <v>2.6866315566992562E-3</v>
      </c>
    </row>
    <row r="9" spans="1:18" x14ac:dyDescent="0.25">
      <c r="A9" s="44">
        <v>43111</v>
      </c>
      <c r="B9" s="49">
        <v>3.9580000000000002</v>
      </c>
      <c r="C9" s="50" t="str">
        <f t="shared" si="1"/>
        <v>2018111</v>
      </c>
      <c r="D9" s="49">
        <v>3.9580000000000002</v>
      </c>
      <c r="E9" s="50"/>
      <c r="F9" s="52"/>
      <c r="G9" s="36"/>
      <c r="H9" s="44">
        <v>43154</v>
      </c>
      <c r="I9" s="6">
        <v>10662.79</v>
      </c>
      <c r="J9">
        <f t="shared" si="2"/>
        <v>3.895</v>
      </c>
      <c r="K9">
        <f t="shared" si="3"/>
        <v>33.971320274861412</v>
      </c>
      <c r="N9" s="45">
        <v>43313</v>
      </c>
      <c r="O9" s="45" t="str">
        <f t="shared" si="0"/>
        <v>20188</v>
      </c>
      <c r="P9" s="46">
        <v>22.71</v>
      </c>
      <c r="Q9" s="46">
        <v>8465.4699999999993</v>
      </c>
      <c r="R9">
        <f t="shared" si="4"/>
        <v>2.6826626283006144E-3</v>
      </c>
    </row>
    <row r="10" spans="1:18" x14ac:dyDescent="0.25">
      <c r="A10" s="44">
        <v>43112</v>
      </c>
      <c r="B10" s="49">
        <v>3.9670000000000001</v>
      </c>
      <c r="C10" s="50" t="str">
        <f t="shared" si="1"/>
        <v>2018112</v>
      </c>
      <c r="D10" s="49">
        <v>3.9670000000000001</v>
      </c>
      <c r="E10" s="50"/>
      <c r="F10" s="52"/>
      <c r="G10" s="36"/>
      <c r="H10" s="44">
        <v>43161</v>
      </c>
      <c r="I10" s="6">
        <v>10856.25</v>
      </c>
      <c r="J10">
        <f t="shared" si="2"/>
        <v>3.8660000000000001</v>
      </c>
      <c r="K10">
        <f t="shared" si="3"/>
        <v>32.902388610923516</v>
      </c>
      <c r="N10" s="45">
        <v>43344</v>
      </c>
      <c r="O10" s="45" t="str">
        <f t="shared" si="0"/>
        <v>20189</v>
      </c>
      <c r="P10" s="46">
        <v>22.54</v>
      </c>
      <c r="Q10" s="46">
        <v>8401.09</v>
      </c>
      <c r="R10">
        <f t="shared" si="4"/>
        <v>2.6829851840654011E-3</v>
      </c>
    </row>
    <row r="11" spans="1:18" x14ac:dyDescent="0.25">
      <c r="A11" s="44">
        <v>43115</v>
      </c>
      <c r="B11" s="49">
        <v>4.0149999999999997</v>
      </c>
      <c r="C11" s="50" t="str">
        <f t="shared" si="1"/>
        <v>2018115</v>
      </c>
      <c r="D11" s="49">
        <v>4.0149999999999997</v>
      </c>
      <c r="E11" s="50"/>
      <c r="F11" s="52"/>
      <c r="G11" s="36"/>
      <c r="H11" s="44">
        <v>43168</v>
      </c>
      <c r="I11" s="6">
        <v>11194.91</v>
      </c>
      <c r="J11">
        <f t="shared" si="2"/>
        <v>3.85</v>
      </c>
      <c r="K11">
        <f t="shared" si="3"/>
        <v>33.928776445302361</v>
      </c>
      <c r="N11" s="45">
        <v>43374</v>
      </c>
      <c r="O11" s="45" t="str">
        <f t="shared" si="0"/>
        <v>201810</v>
      </c>
      <c r="P11" s="46">
        <v>20.37</v>
      </c>
      <c r="Q11" s="46">
        <v>7482.83</v>
      </c>
      <c r="R11">
        <f t="shared" si="4"/>
        <v>2.7222320966799997E-3</v>
      </c>
    </row>
    <row r="12" spans="1:18" x14ac:dyDescent="0.25">
      <c r="A12" s="44">
        <v>43116</v>
      </c>
      <c r="B12" s="49">
        <v>4.024</v>
      </c>
      <c r="C12" s="50" t="str">
        <f t="shared" si="1"/>
        <v>2018116</v>
      </c>
      <c r="D12" s="49">
        <v>4.024</v>
      </c>
      <c r="E12" s="50"/>
      <c r="F12" s="52"/>
      <c r="G12" s="36"/>
      <c r="H12" s="44">
        <v>43175</v>
      </c>
      <c r="I12" s="6">
        <v>11051.12</v>
      </c>
      <c r="J12">
        <f t="shared" si="2"/>
        <v>3.8580000000000001</v>
      </c>
      <c r="K12">
        <f t="shared" si="3"/>
        <v>33.49298743359347</v>
      </c>
      <c r="N12" s="45">
        <v>43405</v>
      </c>
      <c r="O12" s="45" t="str">
        <f t="shared" si="0"/>
        <v>201811</v>
      </c>
      <c r="P12" s="46">
        <v>21.05</v>
      </c>
      <c r="Q12" s="46">
        <v>7681.75</v>
      </c>
      <c r="R12">
        <f t="shared" si="4"/>
        <v>2.7402610082338011E-3</v>
      </c>
    </row>
    <row r="13" spans="1:18" x14ac:dyDescent="0.25">
      <c r="A13" s="44">
        <v>43117</v>
      </c>
      <c r="B13" s="49">
        <v>4.03</v>
      </c>
      <c r="C13" s="50" t="str">
        <f t="shared" si="1"/>
        <v>2018117</v>
      </c>
      <c r="D13" s="49">
        <v>4.03</v>
      </c>
      <c r="E13" s="50"/>
      <c r="F13" s="52"/>
      <c r="G13" s="36"/>
      <c r="H13" s="44">
        <v>43182</v>
      </c>
      <c r="I13" s="6">
        <v>10439.99</v>
      </c>
      <c r="J13">
        <f t="shared" si="2"/>
        <v>3.762</v>
      </c>
      <c r="K13">
        <f t="shared" si="3"/>
        <v>31.640815942351676</v>
      </c>
      <c r="N13" s="45">
        <v>43435</v>
      </c>
      <c r="O13" s="45" t="str">
        <f t="shared" si="0"/>
        <v>201812</v>
      </c>
      <c r="P13" s="46">
        <v>20</v>
      </c>
      <c r="Q13" s="46">
        <v>7239.79</v>
      </c>
      <c r="R13">
        <f t="shared" si="4"/>
        <v>2.7625110673099636E-3</v>
      </c>
    </row>
    <row r="14" spans="1:18" x14ac:dyDescent="0.25">
      <c r="A14" s="44">
        <v>43118</v>
      </c>
      <c r="B14" s="49">
        <v>4.0389999999999997</v>
      </c>
      <c r="C14" s="50" t="str">
        <f t="shared" si="1"/>
        <v>2018118</v>
      </c>
      <c r="D14" s="49">
        <v>4.0389999999999997</v>
      </c>
      <c r="E14" s="50"/>
      <c r="F14" s="52"/>
      <c r="G14" s="36"/>
      <c r="H14" s="44">
        <v>43189</v>
      </c>
      <c r="I14" s="6">
        <v>10868.65</v>
      </c>
      <c r="J14">
        <f t="shared" si="2"/>
        <v>3.778</v>
      </c>
      <c r="K14">
        <f t="shared" si="3"/>
        <v>32.939969692676002</v>
      </c>
      <c r="N14" s="45">
        <v>43466</v>
      </c>
      <c r="O14" s="45" t="str">
        <f t="shared" si="0"/>
        <v>20191</v>
      </c>
      <c r="P14" s="46">
        <v>20.25</v>
      </c>
      <c r="Q14" s="46">
        <v>7479.22</v>
      </c>
      <c r="R14">
        <f t="shared" si="4"/>
        <v>2.7075015843898158E-3</v>
      </c>
    </row>
    <row r="15" spans="1:18" x14ac:dyDescent="0.25">
      <c r="A15" s="44">
        <v>43119</v>
      </c>
      <c r="B15" s="49">
        <v>4.0599999999999996</v>
      </c>
      <c r="C15" s="50" t="str">
        <f t="shared" si="1"/>
        <v>2018119</v>
      </c>
      <c r="D15" s="49">
        <v>4.0599999999999996</v>
      </c>
      <c r="E15" s="50"/>
      <c r="F15" s="52"/>
      <c r="G15" s="36"/>
      <c r="H15" s="44">
        <v>43194</v>
      </c>
      <c r="I15" s="6">
        <v>10684.56</v>
      </c>
      <c r="J15">
        <f t="shared" si="2"/>
        <v>3.7450000000000001</v>
      </c>
      <c r="K15">
        <f t="shared" si="3"/>
        <v>28.945519062964003</v>
      </c>
      <c r="N15" s="45">
        <v>43497</v>
      </c>
      <c r="O15" s="45" t="str">
        <f t="shared" si="0"/>
        <v>20192</v>
      </c>
      <c r="P15" s="46">
        <v>24.56</v>
      </c>
      <c r="Q15" s="46">
        <v>9031.93</v>
      </c>
      <c r="R15">
        <f t="shared" si="4"/>
        <v>2.7192416238832674E-3</v>
      </c>
    </row>
    <row r="16" spans="1:18" x14ac:dyDescent="0.25">
      <c r="A16" s="44">
        <v>43122</v>
      </c>
      <c r="B16" s="49">
        <v>4.0709999999999997</v>
      </c>
      <c r="C16" s="50" t="str">
        <f t="shared" si="1"/>
        <v>2018122</v>
      </c>
      <c r="D16" s="49">
        <v>4.0709999999999997</v>
      </c>
      <c r="E16" s="50"/>
      <c r="F16" s="52"/>
      <c r="G16" s="36"/>
      <c r="H16" s="44">
        <v>43203</v>
      </c>
      <c r="I16" s="6">
        <v>10687.02</v>
      </c>
      <c r="J16">
        <f t="shared" si="2"/>
        <v>3.74</v>
      </c>
      <c r="K16">
        <f t="shared" si="3"/>
        <v>28.952183443799051</v>
      </c>
      <c r="N16" s="45">
        <v>43525</v>
      </c>
      <c r="O16" s="45" t="str">
        <f t="shared" si="0"/>
        <v>20193</v>
      </c>
      <c r="P16" s="46">
        <v>26.06</v>
      </c>
      <c r="Q16" s="46">
        <v>9906.86</v>
      </c>
      <c r="R16">
        <f t="shared" si="4"/>
        <v>2.6305004814845467E-3</v>
      </c>
    </row>
    <row r="17" spans="1:18" x14ac:dyDescent="0.25">
      <c r="A17" s="44">
        <v>43123</v>
      </c>
      <c r="B17" s="53">
        <v>3.97</v>
      </c>
      <c r="C17" s="50" t="str">
        <f t="shared" si="1"/>
        <v>2018123</v>
      </c>
      <c r="D17" s="53">
        <v>3.97</v>
      </c>
      <c r="E17" s="50"/>
      <c r="F17" s="52"/>
      <c r="G17" s="36"/>
      <c r="H17" s="44">
        <v>43210</v>
      </c>
      <c r="I17" s="6">
        <v>10408.91</v>
      </c>
      <c r="J17">
        <f t="shared" si="2"/>
        <v>3.54</v>
      </c>
      <c r="K17">
        <f t="shared" si="3"/>
        <v>28.198756226711879</v>
      </c>
      <c r="N17" s="45">
        <v>43556</v>
      </c>
      <c r="O17" s="45" t="str">
        <f t="shared" si="0"/>
        <v>20194</v>
      </c>
      <c r="P17" s="46">
        <v>24.45</v>
      </c>
      <c r="Q17" s="46">
        <v>9674.5300000000007</v>
      </c>
      <c r="R17">
        <f t="shared" si="4"/>
        <v>2.5272545539679961E-3</v>
      </c>
    </row>
    <row r="18" spans="1:18" x14ac:dyDescent="0.25">
      <c r="A18" s="44">
        <v>43124</v>
      </c>
      <c r="B18" s="53">
        <v>3.9620000000000002</v>
      </c>
      <c r="C18" s="50" t="str">
        <f t="shared" si="1"/>
        <v>2018124</v>
      </c>
      <c r="D18" s="53">
        <v>3.9620000000000002</v>
      </c>
      <c r="E18" s="50"/>
      <c r="F18" s="52"/>
      <c r="G18" s="36"/>
      <c r="H18" s="44">
        <v>43217</v>
      </c>
      <c r="I18" s="6">
        <v>10324.469999999999</v>
      </c>
      <c r="J18">
        <f t="shared" si="2"/>
        <v>3.6619999999999999</v>
      </c>
      <c r="K18">
        <f t="shared" si="3"/>
        <v>27.969999999999995</v>
      </c>
      <c r="N18" s="45">
        <v>43586</v>
      </c>
      <c r="O18" s="45" t="str">
        <f t="shared" si="0"/>
        <v>20195</v>
      </c>
      <c r="P18" s="46">
        <v>22.93</v>
      </c>
      <c r="Q18" s="46">
        <v>8922.69</v>
      </c>
      <c r="R18">
        <f t="shared" si="4"/>
        <v>2.5698528134452726E-3</v>
      </c>
    </row>
    <row r="19" spans="1:18" x14ac:dyDescent="0.25">
      <c r="A19" s="44">
        <v>43125</v>
      </c>
      <c r="B19" s="53">
        <v>3.9550000000000001</v>
      </c>
      <c r="C19" s="50" t="str">
        <f t="shared" si="1"/>
        <v>2018125</v>
      </c>
      <c r="D19" s="53">
        <v>3.9550000000000001</v>
      </c>
      <c r="E19" s="50"/>
      <c r="F19" s="52"/>
      <c r="G19" s="36"/>
      <c r="H19" s="44">
        <v>43224</v>
      </c>
      <c r="I19" s="6">
        <v>10426.19</v>
      </c>
      <c r="J19">
        <f t="shared" si="2"/>
        <v>3.657</v>
      </c>
      <c r="K19">
        <f t="shared" si="3"/>
        <v>27.939600407159087</v>
      </c>
      <c r="N19" s="45">
        <v>43617</v>
      </c>
      <c r="O19" s="45" t="str">
        <f t="shared" si="0"/>
        <v>20196</v>
      </c>
      <c r="P19" s="46">
        <v>23.42</v>
      </c>
      <c r="Q19" s="46">
        <v>9178.31</v>
      </c>
      <c r="R19">
        <f t="shared" si="4"/>
        <v>2.5516680085985333E-3</v>
      </c>
    </row>
    <row r="20" spans="1:18" x14ac:dyDescent="0.25">
      <c r="A20" s="44">
        <v>43126</v>
      </c>
      <c r="B20" s="53">
        <v>3.952</v>
      </c>
      <c r="C20" s="50" t="str">
        <f t="shared" si="1"/>
        <v>2018126</v>
      </c>
      <c r="D20" s="53">
        <v>3.952</v>
      </c>
      <c r="E20" s="50"/>
      <c r="F20" s="52"/>
      <c r="G20" s="36"/>
      <c r="H20" s="44">
        <v>43231</v>
      </c>
      <c r="I20" s="6">
        <v>10634.3</v>
      </c>
      <c r="J20">
        <f t="shared" si="2"/>
        <v>3.71</v>
      </c>
      <c r="K20">
        <f t="shared" si="3"/>
        <v>28.497283534047611</v>
      </c>
      <c r="N20" s="45">
        <v>43647</v>
      </c>
      <c r="O20" s="45" t="str">
        <f t="shared" si="0"/>
        <v>20197</v>
      </c>
      <c r="P20" s="46">
        <v>23.67</v>
      </c>
      <c r="Q20" s="46">
        <v>9326.61</v>
      </c>
      <c r="R20">
        <f t="shared" si="4"/>
        <v>2.5378996226924897E-3</v>
      </c>
    </row>
    <row r="21" spans="1:18" x14ac:dyDescent="0.25">
      <c r="A21" s="44">
        <v>43129</v>
      </c>
      <c r="B21" s="49">
        <v>3.9580000000000002</v>
      </c>
      <c r="C21" s="50" t="str">
        <f t="shared" si="1"/>
        <v>2018129</v>
      </c>
      <c r="D21" s="49">
        <v>3.9580000000000002</v>
      </c>
      <c r="E21" s="50"/>
      <c r="F21" s="52"/>
      <c r="G21" s="36"/>
      <c r="H21" s="44">
        <v>43238</v>
      </c>
      <c r="I21" s="6">
        <v>10672.52</v>
      </c>
      <c r="J21">
        <f t="shared" si="2"/>
        <v>3.722</v>
      </c>
      <c r="K21">
        <f t="shared" si="3"/>
        <v>28.599703644132084</v>
      </c>
      <c r="N21" s="45">
        <v>43678</v>
      </c>
      <c r="O21" s="45" t="str">
        <f t="shared" si="0"/>
        <v>20198</v>
      </c>
      <c r="P21" s="46">
        <v>23.81</v>
      </c>
      <c r="Q21" s="46">
        <v>9365.68</v>
      </c>
      <c r="R21">
        <f t="shared" si="4"/>
        <v>2.5422606794167639E-3</v>
      </c>
    </row>
    <row r="22" spans="1:18" x14ac:dyDescent="0.25">
      <c r="A22" s="44">
        <v>43130</v>
      </c>
      <c r="B22" s="53">
        <v>3.9540000000000002</v>
      </c>
      <c r="C22" s="50" t="str">
        <f t="shared" si="1"/>
        <v>2018130</v>
      </c>
      <c r="D22" s="53">
        <v>3.9540000000000002</v>
      </c>
      <c r="E22" s="50"/>
      <c r="F22" s="52"/>
      <c r="G22" s="36"/>
      <c r="H22" s="44">
        <v>43245</v>
      </c>
      <c r="I22" s="6">
        <v>10448.219999999999</v>
      </c>
      <c r="J22">
        <f t="shared" ref="J22:J47" si="5">INDEX($D$2:$D$501,MATCH(DATE(YEAR($H22),MONTH($H22),DAY($H22)),$A$2:$A$501,0))</f>
        <v>3.6850000000000001</v>
      </c>
      <c r="K22">
        <f t="shared" si="3"/>
        <v>27.998635337173763</v>
      </c>
      <c r="N22" s="45">
        <v>43709</v>
      </c>
      <c r="O22" s="45" t="str">
        <f t="shared" si="0"/>
        <v>20199</v>
      </c>
      <c r="P22" s="46">
        <v>23.94</v>
      </c>
      <c r="Q22" s="46">
        <v>9446.24</v>
      </c>
      <c r="R22">
        <f t="shared" si="4"/>
        <v>2.5343417063297146E-3</v>
      </c>
    </row>
    <row r="23" spans="1:18" x14ac:dyDescent="0.25">
      <c r="A23" s="44">
        <v>43131</v>
      </c>
      <c r="B23" s="53">
        <v>3.944</v>
      </c>
      <c r="C23" s="50" t="str">
        <f t="shared" si="1"/>
        <v>2018131</v>
      </c>
      <c r="D23" s="53">
        <v>3.944</v>
      </c>
      <c r="E23" s="50"/>
      <c r="F23" s="52"/>
      <c r="G23" s="36"/>
      <c r="H23" s="44">
        <v>43252</v>
      </c>
      <c r="I23" s="6">
        <v>10169.35</v>
      </c>
      <c r="J23">
        <f t="shared" si="5"/>
        <v>3.6480000000000001</v>
      </c>
      <c r="K23">
        <f t="shared" si="3"/>
        <v>27.246261573136252</v>
      </c>
      <c r="N23" s="45">
        <v>43739</v>
      </c>
      <c r="O23" s="45" t="str">
        <f t="shared" si="0"/>
        <v>201910</v>
      </c>
      <c r="P23" s="46">
        <v>24.29</v>
      </c>
      <c r="Q23" s="46">
        <v>9635.33</v>
      </c>
      <c r="R23">
        <f t="shared" si="4"/>
        <v>2.5209307828585009E-3</v>
      </c>
    </row>
    <row r="24" spans="1:18" x14ac:dyDescent="0.25">
      <c r="A24" s="44">
        <v>43132</v>
      </c>
      <c r="B24" s="53">
        <v>3.931</v>
      </c>
      <c r="C24" s="50" t="str">
        <f t="shared" si="1"/>
        <v>201821</v>
      </c>
      <c r="D24" s="53">
        <v>3.931</v>
      </c>
      <c r="E24" s="50"/>
      <c r="F24" s="52"/>
      <c r="G24" s="36"/>
      <c r="H24" s="44">
        <v>43259</v>
      </c>
      <c r="I24" s="6">
        <v>10205.52</v>
      </c>
      <c r="J24">
        <f t="shared" si="5"/>
        <v>3.6880000000000002</v>
      </c>
      <c r="K24">
        <f t="shared" si="3"/>
        <v>27.343170154422207</v>
      </c>
      <c r="N24" s="45">
        <v>43770</v>
      </c>
      <c r="O24" s="45" t="str">
        <f t="shared" si="0"/>
        <v>201911</v>
      </c>
      <c r="P24" s="46">
        <v>24.03</v>
      </c>
      <c r="Q24" s="46">
        <v>9582.16</v>
      </c>
      <c r="R24">
        <f t="shared" si="4"/>
        <v>2.5077853010177249E-3</v>
      </c>
    </row>
    <row r="25" spans="1:18" x14ac:dyDescent="0.25">
      <c r="A25" s="44">
        <v>43133</v>
      </c>
      <c r="B25" s="53">
        <v>3.9249999999999998</v>
      </c>
      <c r="C25" s="50" t="str">
        <f t="shared" si="1"/>
        <v>201822</v>
      </c>
      <c r="D25" s="53">
        <v>3.9249999999999998</v>
      </c>
      <c r="E25" s="50"/>
      <c r="F25" s="52"/>
      <c r="G25" s="36"/>
      <c r="H25" s="44">
        <v>43266</v>
      </c>
      <c r="I25" s="6">
        <v>9943.1299999999992</v>
      </c>
      <c r="J25">
        <f t="shared" si="5"/>
        <v>3.6469999999999998</v>
      </c>
      <c r="K25">
        <f t="shared" si="3"/>
        <v>26.640160957750322</v>
      </c>
      <c r="N25" s="45">
        <v>43812</v>
      </c>
      <c r="O25" s="45" t="str">
        <f t="shared" si="0"/>
        <v>201912</v>
      </c>
      <c r="P25" s="46">
        <v>25.09</v>
      </c>
      <c r="Q25" s="46">
        <v>10004.620000000001</v>
      </c>
      <c r="R25">
        <f t="shared" si="4"/>
        <v>2.5078413772836945E-3</v>
      </c>
    </row>
    <row r="26" spans="1:18" x14ac:dyDescent="0.25">
      <c r="A26" s="44">
        <v>43136</v>
      </c>
      <c r="B26" s="53">
        <v>3.9249999999999998</v>
      </c>
      <c r="C26" s="50" t="str">
        <f t="shared" si="1"/>
        <v>201825</v>
      </c>
      <c r="D26" s="53">
        <v>3.9249999999999998</v>
      </c>
      <c r="E26" s="50"/>
      <c r="F26" s="52"/>
      <c r="G26" s="36"/>
      <c r="H26" s="44">
        <v>43273</v>
      </c>
      <c r="I26" s="6">
        <v>9409.9500000000007</v>
      </c>
      <c r="J26">
        <f t="shared" si="5"/>
        <v>3.6030000000000002</v>
      </c>
      <c r="K26">
        <f t="shared" si="3"/>
        <v>25.211636839142471</v>
      </c>
    </row>
    <row r="27" spans="1:18" x14ac:dyDescent="0.25">
      <c r="A27" s="44">
        <v>43137</v>
      </c>
      <c r="B27" s="53">
        <v>3.9169999999999998</v>
      </c>
      <c r="C27" s="50" t="str">
        <f t="shared" si="1"/>
        <v>201826</v>
      </c>
      <c r="D27" s="53">
        <v>3.9169999999999998</v>
      </c>
      <c r="E27" s="50"/>
      <c r="F27" s="52"/>
      <c r="G27" s="36"/>
      <c r="H27" s="44">
        <v>43280</v>
      </c>
      <c r="I27" s="6">
        <v>9379.4699999999993</v>
      </c>
      <c r="J27">
        <f t="shared" si="5"/>
        <v>3.5430000000000001</v>
      </c>
      <c r="K27">
        <f t="shared" si="3"/>
        <v>25.129973207469924</v>
      </c>
    </row>
    <row r="28" spans="1:18" x14ac:dyDescent="0.25">
      <c r="A28" s="44">
        <v>43138</v>
      </c>
      <c r="B28" s="53">
        <v>3.903</v>
      </c>
      <c r="C28" s="50" t="str">
        <f t="shared" si="1"/>
        <v>201827</v>
      </c>
      <c r="D28" s="53">
        <v>3.903</v>
      </c>
      <c r="E28" s="50"/>
      <c r="F28" s="52"/>
      <c r="G28" s="36"/>
      <c r="H28" s="44">
        <v>43287</v>
      </c>
      <c r="I28" s="6">
        <v>8911.34</v>
      </c>
      <c r="J28">
        <f t="shared" si="5"/>
        <v>3.54</v>
      </c>
      <c r="K28">
        <f t="shared" si="3"/>
        <v>23.94148725647635</v>
      </c>
    </row>
    <row r="29" spans="1:18" x14ac:dyDescent="0.25">
      <c r="A29" s="44">
        <v>43139</v>
      </c>
      <c r="B29" s="53">
        <v>3.8980000000000001</v>
      </c>
      <c r="C29" s="50" t="str">
        <f t="shared" si="1"/>
        <v>201828</v>
      </c>
      <c r="D29" s="53">
        <v>3.8980000000000001</v>
      </c>
      <c r="E29" s="50"/>
      <c r="F29" s="52"/>
      <c r="G29" s="36"/>
      <c r="H29" s="44">
        <v>43294</v>
      </c>
      <c r="I29" s="6">
        <v>9326.9699999999993</v>
      </c>
      <c r="J29">
        <f t="shared" si="5"/>
        <v>3.516</v>
      </c>
      <c r="K29">
        <f t="shared" si="3"/>
        <v>25.058131930387262</v>
      </c>
    </row>
    <row r="30" spans="1:18" x14ac:dyDescent="0.25">
      <c r="A30" s="44">
        <v>43140</v>
      </c>
      <c r="B30" s="49">
        <v>3.9020000000000001</v>
      </c>
      <c r="C30" s="50" t="str">
        <f t="shared" si="1"/>
        <v>201829</v>
      </c>
      <c r="D30" s="49">
        <v>3.9020000000000001</v>
      </c>
      <c r="E30" s="50"/>
      <c r="F30" s="52"/>
      <c r="G30" s="36"/>
      <c r="H30" s="44">
        <v>43301</v>
      </c>
      <c r="I30" s="6">
        <v>9251.48</v>
      </c>
      <c r="J30">
        <f t="shared" si="5"/>
        <v>3.508</v>
      </c>
      <c r="K30">
        <f t="shared" si="3"/>
        <v>24.855318114172032</v>
      </c>
    </row>
    <row r="31" spans="1:18" x14ac:dyDescent="0.25">
      <c r="A31" s="44">
        <v>43141</v>
      </c>
      <c r="B31" s="53">
        <v>3.9020000000000001</v>
      </c>
      <c r="C31" s="50" t="str">
        <f t="shared" si="1"/>
        <v>2018210</v>
      </c>
      <c r="D31" s="53">
        <v>3.9020000000000001</v>
      </c>
      <c r="E31" s="50"/>
      <c r="F31" s="52"/>
      <c r="G31" s="36"/>
      <c r="H31" s="44">
        <v>43308</v>
      </c>
      <c r="I31" s="6">
        <v>9295.93</v>
      </c>
      <c r="J31">
        <f t="shared" si="5"/>
        <v>3.5569999999999999</v>
      </c>
      <c r="K31">
        <f t="shared" si="3"/>
        <v>24.974738886867318</v>
      </c>
    </row>
    <row r="32" spans="1:18" x14ac:dyDescent="0.25">
      <c r="A32" s="44">
        <v>43142</v>
      </c>
      <c r="B32" s="49">
        <v>3.91</v>
      </c>
      <c r="C32" s="50" t="str">
        <f t="shared" si="1"/>
        <v>2018211</v>
      </c>
      <c r="D32" s="49">
        <v>3.91</v>
      </c>
      <c r="E32" s="50"/>
      <c r="F32" s="52"/>
      <c r="G32" s="36"/>
      <c r="H32" s="44">
        <v>43315</v>
      </c>
      <c r="I32" s="6">
        <v>8602.1200000000008</v>
      </c>
      <c r="J32">
        <f t="shared" si="5"/>
        <v>3.49</v>
      </c>
      <c r="K32">
        <f t="shared" si="3"/>
        <v>23.076585848157283</v>
      </c>
    </row>
    <row r="33" spans="1:11" x14ac:dyDescent="0.25">
      <c r="A33" s="44">
        <v>43143</v>
      </c>
      <c r="B33" s="53">
        <v>3.907</v>
      </c>
      <c r="C33" s="50" t="str">
        <f t="shared" si="1"/>
        <v>2018212</v>
      </c>
      <c r="D33" s="53">
        <v>3.907</v>
      </c>
      <c r="E33" s="50"/>
      <c r="F33" s="52"/>
      <c r="G33" s="36"/>
      <c r="H33" s="44">
        <v>43322</v>
      </c>
      <c r="I33" s="6">
        <v>8813.49</v>
      </c>
      <c r="J33">
        <f t="shared" si="5"/>
        <v>3.5739999999999998</v>
      </c>
      <c r="K33">
        <f t="shared" si="3"/>
        <v>23.643620247901183</v>
      </c>
    </row>
    <row r="34" spans="1:11" x14ac:dyDescent="0.25">
      <c r="A34" s="44">
        <v>43144</v>
      </c>
      <c r="B34" s="49">
        <v>3.915</v>
      </c>
      <c r="C34" s="50" t="str">
        <f t="shared" si="1"/>
        <v>2018213</v>
      </c>
      <c r="D34" s="49">
        <v>3.915</v>
      </c>
      <c r="E34" s="50"/>
      <c r="F34" s="52"/>
      <c r="G34" s="36"/>
      <c r="H34" s="44">
        <v>43329</v>
      </c>
      <c r="I34" s="6">
        <v>8357.0400000000009</v>
      </c>
      <c r="J34">
        <f t="shared" si="5"/>
        <v>3.6560000000000001</v>
      </c>
      <c r="K34">
        <f t="shared" ref="K34:K65" si="6">INDEX($R$2:$R$25,MATCH(YEAR($H34)&amp;MONTH($H34),$O$2:$O$25,0))*I34</f>
        <v>22.419118891213369</v>
      </c>
    </row>
    <row r="35" spans="1:11" x14ac:dyDescent="0.25">
      <c r="A35" s="44">
        <v>43145</v>
      </c>
      <c r="B35" s="53">
        <v>3.9</v>
      </c>
      <c r="C35" s="50" t="str">
        <f t="shared" si="1"/>
        <v>2018214</v>
      </c>
      <c r="D35" s="53">
        <v>3.9</v>
      </c>
      <c r="E35" s="50"/>
      <c r="F35" s="52"/>
      <c r="G35" s="36"/>
      <c r="H35" s="44">
        <v>43336</v>
      </c>
      <c r="I35" s="6">
        <v>8484.74</v>
      </c>
      <c r="J35">
        <f t="shared" si="5"/>
        <v>3.6379999999999999</v>
      </c>
      <c r="K35">
        <f t="shared" si="6"/>
        <v>22.761694908847353</v>
      </c>
    </row>
    <row r="36" spans="1:11" x14ac:dyDescent="0.25">
      <c r="A36" s="44">
        <v>43149</v>
      </c>
      <c r="B36" s="53">
        <v>3.9</v>
      </c>
      <c r="C36" s="50" t="str">
        <f t="shared" ref="C36:C99" si="7">YEAR(A36)&amp;MONTH(A36)&amp;DAY(A36)</f>
        <v>2018218</v>
      </c>
      <c r="D36" s="53">
        <v>3.9</v>
      </c>
      <c r="E36" s="50"/>
      <c r="F36" s="52"/>
      <c r="G36" s="36"/>
      <c r="H36" s="44">
        <v>43343</v>
      </c>
      <c r="I36" s="6">
        <v>8465.4699999999993</v>
      </c>
      <c r="J36">
        <f t="shared" si="5"/>
        <v>3.6</v>
      </c>
      <c r="K36">
        <f t="shared" si="6"/>
        <v>22.71</v>
      </c>
    </row>
    <row r="37" spans="1:11" x14ac:dyDescent="0.25">
      <c r="A37" s="44">
        <v>43153</v>
      </c>
      <c r="B37" s="53">
        <v>3.8969999999999998</v>
      </c>
      <c r="C37" s="50" t="str">
        <f t="shared" si="7"/>
        <v>2018222</v>
      </c>
      <c r="D37" s="53">
        <v>3.8969999999999998</v>
      </c>
      <c r="E37" s="50"/>
      <c r="F37" s="52"/>
      <c r="G37" s="36"/>
      <c r="H37" s="44">
        <v>43350</v>
      </c>
      <c r="I37" s="6">
        <v>8322.36</v>
      </c>
      <c r="J37">
        <f t="shared" si="5"/>
        <v>3.653</v>
      </c>
      <c r="K37">
        <f t="shared" si="6"/>
        <v>22.328768576458533</v>
      </c>
    </row>
    <row r="38" spans="1:11" x14ac:dyDescent="0.25">
      <c r="A38" s="44">
        <v>43154</v>
      </c>
      <c r="B38" s="53">
        <v>3.895</v>
      </c>
      <c r="C38" s="50" t="str">
        <f t="shared" si="7"/>
        <v>2018223</v>
      </c>
      <c r="D38" s="53">
        <v>3.895</v>
      </c>
      <c r="E38" s="50"/>
      <c r="F38" s="52"/>
      <c r="G38" s="36"/>
      <c r="H38" s="44">
        <v>43357</v>
      </c>
      <c r="I38" s="6">
        <v>8113.88</v>
      </c>
      <c r="J38">
        <f t="shared" si="5"/>
        <v>3.6749999999999998</v>
      </c>
      <c r="K38">
        <f t="shared" si="6"/>
        <v>21.769419825284576</v>
      </c>
    </row>
    <row r="39" spans="1:11" x14ac:dyDescent="0.25">
      <c r="A39" s="44">
        <v>43155</v>
      </c>
      <c r="B39" s="49">
        <v>3.8959999999999999</v>
      </c>
      <c r="C39" s="50" t="str">
        <f t="shared" si="7"/>
        <v>2018224</v>
      </c>
      <c r="D39" s="49">
        <v>3.8959999999999999</v>
      </c>
      <c r="E39" s="50"/>
      <c r="F39" s="52"/>
      <c r="G39" s="36"/>
      <c r="H39" s="44">
        <v>43364</v>
      </c>
      <c r="I39" s="6">
        <v>8409.18</v>
      </c>
      <c r="J39">
        <f t="shared" si="5"/>
        <v>3.7130000000000001</v>
      </c>
      <c r="K39">
        <f t="shared" si="6"/>
        <v>22.561705350139089</v>
      </c>
    </row>
    <row r="40" spans="1:11" x14ac:dyDescent="0.25">
      <c r="A40" s="44">
        <v>43157</v>
      </c>
      <c r="B40" s="53">
        <v>3.887</v>
      </c>
      <c r="C40" s="50" t="str">
        <f t="shared" si="7"/>
        <v>2018226</v>
      </c>
      <c r="D40" s="53">
        <v>3.887</v>
      </c>
      <c r="E40" s="50"/>
      <c r="F40" s="52"/>
      <c r="G40" s="36"/>
      <c r="H40" s="44">
        <v>43371</v>
      </c>
      <c r="I40" s="6">
        <v>8401.09</v>
      </c>
      <c r="J40">
        <f t="shared" si="5"/>
        <v>3.653</v>
      </c>
      <c r="K40">
        <f t="shared" si="6"/>
        <v>22.54</v>
      </c>
    </row>
    <row r="41" spans="1:11" x14ac:dyDescent="0.25">
      <c r="A41" s="44">
        <v>43158</v>
      </c>
      <c r="B41" s="53">
        <v>3.8740000000000001</v>
      </c>
      <c r="C41" s="50" t="str">
        <f t="shared" si="7"/>
        <v>2018227</v>
      </c>
      <c r="D41" s="53">
        <v>3.8740000000000001</v>
      </c>
      <c r="E41" s="50"/>
      <c r="F41" s="52"/>
      <c r="G41" s="36"/>
      <c r="H41" s="44">
        <v>43385</v>
      </c>
      <c r="I41" s="6">
        <v>7558.28</v>
      </c>
      <c r="J41">
        <f t="shared" si="5"/>
        <v>3.605</v>
      </c>
      <c r="K41">
        <f t="shared" si="6"/>
        <v>20.575392411694509</v>
      </c>
    </row>
    <row r="42" spans="1:11" x14ac:dyDescent="0.25">
      <c r="A42" s="44">
        <v>43159</v>
      </c>
      <c r="B42" s="53">
        <v>3.8570000000000002</v>
      </c>
      <c r="C42" s="50" t="str">
        <f t="shared" si="7"/>
        <v>2018228</v>
      </c>
      <c r="D42" s="53">
        <v>3.8570000000000002</v>
      </c>
      <c r="E42" s="50"/>
      <c r="F42" s="52"/>
      <c r="G42" s="36"/>
      <c r="H42" s="44">
        <v>43392</v>
      </c>
      <c r="I42" s="6">
        <v>7387.74</v>
      </c>
      <c r="J42">
        <f t="shared" si="5"/>
        <v>3.5830000000000002</v>
      </c>
      <c r="K42">
        <f t="shared" si="6"/>
        <v>20.111142949926702</v>
      </c>
    </row>
    <row r="43" spans="1:11" x14ac:dyDescent="0.25">
      <c r="A43" s="44">
        <v>43160</v>
      </c>
      <c r="B43" s="53">
        <v>3.8530000000000002</v>
      </c>
      <c r="C43" s="50" t="str">
        <f t="shared" si="7"/>
        <v>201831</v>
      </c>
      <c r="D43" s="53">
        <v>3.8530000000000002</v>
      </c>
      <c r="E43" s="50"/>
      <c r="F43" s="52"/>
      <c r="G43" s="36"/>
      <c r="H43" s="44">
        <v>43399</v>
      </c>
      <c r="I43" s="6">
        <v>7504.72</v>
      </c>
      <c r="J43">
        <f t="shared" si="5"/>
        <v>3.552</v>
      </c>
      <c r="K43">
        <f t="shared" si="6"/>
        <v>20.429589660596328</v>
      </c>
    </row>
    <row r="44" spans="1:11" x14ac:dyDescent="0.25">
      <c r="A44" s="44">
        <v>43161</v>
      </c>
      <c r="B44" s="49">
        <v>3.8660000000000001</v>
      </c>
      <c r="C44" s="50" t="str">
        <f t="shared" si="7"/>
        <v>201832</v>
      </c>
      <c r="D44" s="49">
        <v>3.8660000000000001</v>
      </c>
      <c r="E44" s="50"/>
      <c r="F44" s="52"/>
      <c r="G44" s="36"/>
      <c r="H44" s="44">
        <v>43406</v>
      </c>
      <c r="I44" s="6">
        <v>7867.54</v>
      </c>
      <c r="J44">
        <f t="shared" si="5"/>
        <v>3.5510000000000002</v>
      </c>
      <c r="K44">
        <f t="shared" si="6"/>
        <v>21.559113092719759</v>
      </c>
    </row>
    <row r="45" spans="1:11" x14ac:dyDescent="0.25">
      <c r="A45" s="44">
        <v>43164</v>
      </c>
      <c r="B45" s="53">
        <v>3.863</v>
      </c>
      <c r="C45" s="50" t="str">
        <f t="shared" si="7"/>
        <v>201835</v>
      </c>
      <c r="D45" s="53">
        <v>3.863</v>
      </c>
      <c r="E45" s="50"/>
      <c r="F45" s="52"/>
      <c r="G45" s="36"/>
      <c r="H45" s="44">
        <v>43413</v>
      </c>
      <c r="I45" s="6">
        <v>7648.55</v>
      </c>
      <c r="J45">
        <f t="shared" si="5"/>
        <v>3.5</v>
      </c>
      <c r="K45">
        <f t="shared" si="6"/>
        <v>20.959023334526641</v>
      </c>
    </row>
    <row r="46" spans="1:11" x14ac:dyDescent="0.25">
      <c r="A46" s="44">
        <v>43165</v>
      </c>
      <c r="B46" s="49">
        <v>3.8759999999999999</v>
      </c>
      <c r="C46" s="50" t="str">
        <f t="shared" si="7"/>
        <v>201836</v>
      </c>
      <c r="D46" s="49">
        <v>3.8759999999999999</v>
      </c>
      <c r="E46" s="50"/>
      <c r="F46" s="52"/>
      <c r="G46" s="36"/>
      <c r="H46" s="44">
        <v>43420</v>
      </c>
      <c r="I46" s="6">
        <v>8062.29</v>
      </c>
      <c r="J46">
        <f t="shared" si="5"/>
        <v>3.3660000000000001</v>
      </c>
      <c r="K46">
        <f t="shared" si="6"/>
        <v>22.092778924073293</v>
      </c>
    </row>
    <row r="47" spans="1:11" x14ac:dyDescent="0.25">
      <c r="A47" s="44">
        <v>43166</v>
      </c>
      <c r="B47" s="53">
        <v>3.8650000000000002</v>
      </c>
      <c r="C47" s="50" t="str">
        <f t="shared" si="7"/>
        <v>201837</v>
      </c>
      <c r="D47" s="53">
        <v>3.8650000000000002</v>
      </c>
      <c r="E47" s="50"/>
      <c r="F47" s="52"/>
      <c r="G47" s="36"/>
      <c r="H47" s="44">
        <v>43427</v>
      </c>
      <c r="I47" s="6">
        <v>7636.7</v>
      </c>
      <c r="J47">
        <f t="shared" si="5"/>
        <v>3.42</v>
      </c>
      <c r="K47">
        <f t="shared" si="6"/>
        <v>20.92655124157907</v>
      </c>
    </row>
    <row r="48" spans="1:11" x14ac:dyDescent="0.25">
      <c r="A48" s="44">
        <v>43167</v>
      </c>
      <c r="B48" s="53">
        <v>3.851</v>
      </c>
      <c r="C48" s="50" t="str">
        <f t="shared" si="7"/>
        <v>201838</v>
      </c>
      <c r="D48" s="53">
        <v>3.851</v>
      </c>
      <c r="E48" s="50"/>
      <c r="F48" s="52"/>
      <c r="G48" s="36"/>
      <c r="H48" s="44">
        <v>43434</v>
      </c>
      <c r="I48" s="6">
        <v>7681.75</v>
      </c>
      <c r="J48">
        <f t="shared" ref="J48:J80" si="8">INDEX($D$2:$D$501,MATCH(DATE(YEAR($H48),MONTH($H48),DAY($H48)),$A$2:$A$501,0))</f>
        <v>3.3980000000000001</v>
      </c>
      <c r="K48">
        <f t="shared" si="6"/>
        <v>21.05</v>
      </c>
    </row>
    <row r="49" spans="1:12" x14ac:dyDescent="0.25">
      <c r="A49" s="44">
        <v>43168</v>
      </c>
      <c r="B49" s="53">
        <v>3.85</v>
      </c>
      <c r="C49" s="50" t="str">
        <f t="shared" si="7"/>
        <v>201839</v>
      </c>
      <c r="D49" s="53">
        <v>3.85</v>
      </c>
      <c r="E49" s="50"/>
      <c r="F49" s="52"/>
      <c r="G49" s="36"/>
      <c r="H49" s="44">
        <v>43441</v>
      </c>
      <c r="I49" s="6">
        <v>7733.89</v>
      </c>
      <c r="J49">
        <f t="shared" si="8"/>
        <v>3.3140000000000001</v>
      </c>
      <c r="K49">
        <f t="shared" si="6"/>
        <v>21.364956718357856</v>
      </c>
    </row>
    <row r="50" spans="1:12" x14ac:dyDescent="0.25">
      <c r="A50" s="44">
        <v>43171</v>
      </c>
      <c r="B50" s="53">
        <v>3.8479999999999999</v>
      </c>
      <c r="C50" s="50" t="str">
        <f t="shared" si="7"/>
        <v>2018312</v>
      </c>
      <c r="D50" s="53">
        <v>3.8479999999999999</v>
      </c>
      <c r="E50" s="50"/>
      <c r="F50" s="52"/>
      <c r="G50" s="36"/>
      <c r="H50" s="44">
        <v>43448</v>
      </c>
      <c r="I50" s="6">
        <v>7629.65</v>
      </c>
      <c r="J50">
        <f t="shared" si="8"/>
        <v>3.3690000000000002</v>
      </c>
      <c r="K50">
        <f t="shared" si="6"/>
        <v>21.076992564701463</v>
      </c>
      <c r="L50" s="36"/>
    </row>
    <row r="51" spans="1:12" x14ac:dyDescent="0.25">
      <c r="A51" s="44">
        <v>43172</v>
      </c>
      <c r="B51" s="49">
        <v>3.8570000000000002</v>
      </c>
      <c r="C51" s="50" t="str">
        <f t="shared" si="7"/>
        <v>2018313</v>
      </c>
      <c r="D51" s="49">
        <v>3.8570000000000002</v>
      </c>
      <c r="E51" s="50"/>
      <c r="F51" s="52"/>
      <c r="G51" s="36"/>
      <c r="H51" s="44">
        <v>43455</v>
      </c>
      <c r="I51" s="6">
        <v>7337.6</v>
      </c>
      <c r="J51">
        <f t="shared" si="8"/>
        <v>3.355</v>
      </c>
      <c r="K51">
        <f t="shared" si="6"/>
        <v>20.270201207493589</v>
      </c>
      <c r="L51" s="36"/>
    </row>
    <row r="52" spans="1:12" x14ac:dyDescent="0.25">
      <c r="A52" s="44">
        <v>43173</v>
      </c>
      <c r="B52" s="49">
        <v>3.8610000000000002</v>
      </c>
      <c r="C52" s="50" t="str">
        <f t="shared" si="7"/>
        <v>2018314</v>
      </c>
      <c r="D52" s="49">
        <v>3.8610000000000002</v>
      </c>
      <c r="E52" s="50"/>
      <c r="F52" s="52"/>
      <c r="H52" s="44">
        <v>43462</v>
      </c>
      <c r="I52" s="6">
        <v>7239.79</v>
      </c>
      <c r="J52">
        <f t="shared" si="8"/>
        <v>3.2730000000000001</v>
      </c>
      <c r="K52">
        <f t="shared" si="6"/>
        <v>20</v>
      </c>
      <c r="L52" s="36"/>
    </row>
    <row r="53" spans="1:12" x14ac:dyDescent="0.25">
      <c r="A53" s="44">
        <v>43174</v>
      </c>
      <c r="B53" s="49">
        <v>3.863</v>
      </c>
      <c r="C53" s="50" t="str">
        <f t="shared" si="7"/>
        <v>2018315</v>
      </c>
      <c r="D53" s="49">
        <v>3.863</v>
      </c>
      <c r="E53" s="50"/>
      <c r="F53" s="52"/>
      <c r="H53" s="44">
        <v>43469</v>
      </c>
      <c r="I53" s="6">
        <v>7284.84</v>
      </c>
      <c r="J53">
        <f t="shared" si="8"/>
        <v>3.1760000000000002</v>
      </c>
      <c r="K53">
        <f t="shared" si="6"/>
        <v>19.723715842026305</v>
      </c>
      <c r="L53" s="36"/>
    </row>
    <row r="54" spans="1:12" x14ac:dyDescent="0.25">
      <c r="A54" s="44">
        <v>43175</v>
      </c>
      <c r="B54" s="53">
        <v>3.8580000000000001</v>
      </c>
      <c r="C54" s="50" t="str">
        <f t="shared" si="7"/>
        <v>2018316</v>
      </c>
      <c r="D54" s="53">
        <v>3.8580000000000001</v>
      </c>
      <c r="E54" s="50"/>
      <c r="F54" s="52"/>
      <c r="H54" s="44">
        <v>43476</v>
      </c>
      <c r="I54" s="6">
        <v>7474.01</v>
      </c>
      <c r="J54">
        <f t="shared" si="8"/>
        <v>3.1379999999999999</v>
      </c>
      <c r="K54">
        <f t="shared" si="6"/>
        <v>20.235893916745329</v>
      </c>
      <c r="L54" s="36"/>
    </row>
    <row r="55" spans="1:12" x14ac:dyDescent="0.25">
      <c r="A55" s="44">
        <v>43178</v>
      </c>
      <c r="B55" s="53">
        <v>3.8279999999999998</v>
      </c>
      <c r="C55" s="50" t="str">
        <f t="shared" si="7"/>
        <v>2018319</v>
      </c>
      <c r="D55" s="53">
        <v>3.8279999999999998</v>
      </c>
      <c r="E55" s="50"/>
      <c r="F55" s="52"/>
      <c r="H55" s="44">
        <v>43483</v>
      </c>
      <c r="I55" s="6">
        <v>7581.39</v>
      </c>
      <c r="J55">
        <f t="shared" si="8"/>
        <v>3.1179999999999999</v>
      </c>
      <c r="K55">
        <f t="shared" si="6"/>
        <v>20.526625436877108</v>
      </c>
      <c r="L55" s="36"/>
    </row>
    <row r="56" spans="1:12" x14ac:dyDescent="0.25">
      <c r="A56" s="44">
        <v>43179</v>
      </c>
      <c r="B56" s="53">
        <v>3.81</v>
      </c>
      <c r="C56" s="50" t="str">
        <f t="shared" si="7"/>
        <v>2018320</v>
      </c>
      <c r="D56" s="53">
        <v>3.81</v>
      </c>
      <c r="E56" s="50"/>
      <c r="F56" s="52"/>
      <c r="H56" s="44">
        <v>43490</v>
      </c>
      <c r="I56" s="6">
        <v>7595.45</v>
      </c>
      <c r="J56">
        <f t="shared" si="8"/>
        <v>3.157</v>
      </c>
      <c r="K56">
        <f t="shared" si="6"/>
        <v>20.564692909153624</v>
      </c>
      <c r="L56" s="36"/>
    </row>
    <row r="57" spans="1:12" x14ac:dyDescent="0.25">
      <c r="A57" s="44">
        <v>43180</v>
      </c>
      <c r="B57" s="53">
        <v>3.8039999999999998</v>
      </c>
      <c r="C57" s="50" t="str">
        <f t="shared" si="7"/>
        <v>2018321</v>
      </c>
      <c r="D57" s="53">
        <v>3.8039999999999998</v>
      </c>
      <c r="E57" s="50"/>
      <c r="F57" s="52"/>
      <c r="H57" s="44">
        <v>43497</v>
      </c>
      <c r="I57" s="6">
        <v>7684</v>
      </c>
      <c r="J57">
        <f t="shared" si="8"/>
        <v>3.145</v>
      </c>
      <c r="K57">
        <f t="shared" si="6"/>
        <v>20.894652637919027</v>
      </c>
      <c r="L57" s="36"/>
    </row>
    <row r="58" spans="1:12" x14ac:dyDescent="0.25">
      <c r="A58" s="44">
        <v>43181</v>
      </c>
      <c r="B58" s="53">
        <v>3.7690000000000001</v>
      </c>
      <c r="C58" s="50" t="str">
        <f t="shared" si="7"/>
        <v>2018322</v>
      </c>
      <c r="D58" s="53">
        <v>3.7690000000000001</v>
      </c>
      <c r="E58" s="50"/>
      <c r="F58" s="52"/>
      <c r="H58" s="44">
        <v>43511</v>
      </c>
      <c r="I58" s="6">
        <v>8125.63</v>
      </c>
      <c r="J58">
        <f t="shared" si="8"/>
        <v>3.09</v>
      </c>
      <c r="K58">
        <f t="shared" si="6"/>
        <v>22.095551316274594</v>
      </c>
      <c r="L58" s="36"/>
    </row>
    <row r="59" spans="1:12" x14ac:dyDescent="0.25">
      <c r="A59" s="44">
        <v>43182</v>
      </c>
      <c r="B59" s="53">
        <v>3.762</v>
      </c>
      <c r="C59" s="50" t="str">
        <f t="shared" si="7"/>
        <v>2018323</v>
      </c>
      <c r="D59" s="53">
        <v>3.762</v>
      </c>
      <c r="E59" s="50"/>
      <c r="F59" s="52"/>
      <c r="H59" s="44">
        <v>43518</v>
      </c>
      <c r="I59" s="6">
        <v>8651.2000000000007</v>
      </c>
      <c r="J59">
        <f t="shared" si="8"/>
        <v>3.1480000000000001</v>
      </c>
      <c r="K59">
        <f t="shared" si="6"/>
        <v>23.524703136538925</v>
      </c>
      <c r="L59" s="36"/>
    </row>
    <row r="60" spans="1:12" x14ac:dyDescent="0.25">
      <c r="A60" s="44">
        <v>43185</v>
      </c>
      <c r="B60" s="53">
        <v>3.742</v>
      </c>
      <c r="C60" s="50" t="str">
        <f t="shared" si="7"/>
        <v>2018326</v>
      </c>
      <c r="D60" s="53">
        <v>3.742</v>
      </c>
      <c r="E60" s="50"/>
      <c r="F60" s="52"/>
      <c r="H60" s="44">
        <v>43525</v>
      </c>
      <c r="I60" s="6">
        <v>9167.65</v>
      </c>
      <c r="J60">
        <f t="shared" si="8"/>
        <v>3.1949999999999998</v>
      </c>
      <c r="K60">
        <f t="shared" si="6"/>
        <v>24.115507739081803</v>
      </c>
      <c r="L60" s="36"/>
    </row>
    <row r="61" spans="1:12" x14ac:dyDescent="0.25">
      <c r="A61" s="44">
        <v>43186</v>
      </c>
      <c r="B61" s="49">
        <v>3.7730000000000001</v>
      </c>
      <c r="C61" s="50" t="str">
        <f t="shared" si="7"/>
        <v>2018327</v>
      </c>
      <c r="D61" s="49">
        <v>3.7730000000000001</v>
      </c>
      <c r="E61" s="50"/>
      <c r="F61" s="52"/>
      <c r="H61" s="44">
        <v>43532</v>
      </c>
      <c r="I61" s="6">
        <v>9363.7199999999993</v>
      </c>
      <c r="J61">
        <f t="shared" si="8"/>
        <v>3.1589999999999998</v>
      </c>
      <c r="K61">
        <f t="shared" si="6"/>
        <v>24.631269968486478</v>
      </c>
      <c r="L61" s="36"/>
    </row>
    <row r="62" spans="1:12" x14ac:dyDescent="0.25">
      <c r="A62" s="44">
        <v>43187</v>
      </c>
      <c r="B62" s="53">
        <v>3.75</v>
      </c>
      <c r="C62" s="50" t="str">
        <f t="shared" si="7"/>
        <v>2018328</v>
      </c>
      <c r="D62" s="53">
        <v>3.75</v>
      </c>
      <c r="E62" s="50"/>
      <c r="F62" s="52"/>
      <c r="H62" s="44">
        <v>43539</v>
      </c>
      <c r="I62" s="6">
        <v>9550.5400000000009</v>
      </c>
      <c r="J62">
        <f t="shared" si="8"/>
        <v>3.1549999999999998</v>
      </c>
      <c r="K62">
        <f t="shared" si="6"/>
        <v>25.122700068437425</v>
      </c>
      <c r="L62" s="36"/>
    </row>
    <row r="63" spans="1:12" x14ac:dyDescent="0.25">
      <c r="A63" s="44">
        <v>43188</v>
      </c>
      <c r="B63" s="49">
        <v>3.77</v>
      </c>
      <c r="C63" s="50" t="str">
        <f t="shared" si="7"/>
        <v>2018329</v>
      </c>
      <c r="D63" s="49">
        <v>3.77</v>
      </c>
      <c r="E63" s="50"/>
      <c r="F63" s="52"/>
      <c r="H63" s="44">
        <v>43546</v>
      </c>
      <c r="I63" s="6">
        <v>9879.2199999999993</v>
      </c>
      <c r="J63">
        <f t="shared" si="8"/>
        <v>3.1379999999999999</v>
      </c>
      <c r="K63">
        <f t="shared" si="6"/>
        <v>25.987292966691761</v>
      </c>
      <c r="L63" s="36"/>
    </row>
    <row r="64" spans="1:12" x14ac:dyDescent="0.25">
      <c r="A64" s="44">
        <v>43189</v>
      </c>
      <c r="B64" s="49">
        <v>3.778</v>
      </c>
      <c r="C64" s="50" t="str">
        <f t="shared" si="7"/>
        <v>2018330</v>
      </c>
      <c r="D64" s="49">
        <v>3.778</v>
      </c>
      <c r="E64" s="50"/>
      <c r="F64" s="52"/>
      <c r="H64" s="44">
        <v>43553</v>
      </c>
      <c r="I64" s="6">
        <v>9906.86</v>
      </c>
      <c r="J64">
        <f t="shared" si="8"/>
        <v>3.0750000000000002</v>
      </c>
      <c r="K64">
        <f t="shared" si="6"/>
        <v>26.06</v>
      </c>
      <c r="L64" s="36"/>
    </row>
    <row r="65" spans="1:12" x14ac:dyDescent="0.25">
      <c r="A65" s="44">
        <v>43192</v>
      </c>
      <c r="B65" s="53">
        <v>3.7469999999999999</v>
      </c>
      <c r="C65" s="50" t="str">
        <f t="shared" si="7"/>
        <v>201842</v>
      </c>
      <c r="D65" s="53">
        <v>3.7469999999999999</v>
      </c>
      <c r="E65" s="50"/>
      <c r="F65" s="52"/>
      <c r="H65" s="44">
        <v>43559</v>
      </c>
      <c r="I65" s="6">
        <v>10415.799999999999</v>
      </c>
      <c r="J65">
        <f t="shared" si="8"/>
        <v>3.2679999999999998</v>
      </c>
      <c r="K65">
        <f t="shared" si="6"/>
        <v>26.323377983219853</v>
      </c>
      <c r="L65" s="36"/>
    </row>
    <row r="66" spans="1:12" x14ac:dyDescent="0.25">
      <c r="A66" s="44">
        <v>43193</v>
      </c>
      <c r="B66" s="49">
        <v>3.7480000000000002</v>
      </c>
      <c r="C66" s="50" t="str">
        <f t="shared" si="7"/>
        <v>201843</v>
      </c>
      <c r="D66" s="49">
        <v>3.7480000000000002</v>
      </c>
      <c r="E66" s="50"/>
      <c r="F66" s="52"/>
      <c r="H66" s="44">
        <v>43567</v>
      </c>
      <c r="I66" s="6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25.607002407352084</v>
      </c>
      <c r="L66" s="36"/>
    </row>
    <row r="67" spans="1:12" x14ac:dyDescent="0.25">
      <c r="A67" s="44">
        <v>43194</v>
      </c>
      <c r="B67" s="53">
        <v>3.7450000000000001</v>
      </c>
      <c r="C67" s="50" t="str">
        <f t="shared" si="7"/>
        <v>201844</v>
      </c>
      <c r="D67" s="53">
        <v>3.7450000000000001</v>
      </c>
      <c r="E67" s="50"/>
      <c r="F67" s="52"/>
      <c r="H67" s="44">
        <v>43574</v>
      </c>
      <c r="I67" s="6">
        <v>10418.24</v>
      </c>
      <c r="J67">
        <f t="shared" si="8"/>
        <v>3.39</v>
      </c>
      <c r="K67">
        <f t="shared" si="9"/>
        <v>26.329544484331535</v>
      </c>
      <c r="L67" s="36"/>
    </row>
    <row r="68" spans="1:12" x14ac:dyDescent="0.25">
      <c r="A68" s="44">
        <v>43196</v>
      </c>
      <c r="B68" s="53">
        <v>3.74</v>
      </c>
      <c r="C68" s="50" t="str">
        <f t="shared" si="7"/>
        <v>201846</v>
      </c>
      <c r="D68" s="53">
        <v>3.74</v>
      </c>
      <c r="E68" s="50"/>
      <c r="F68" s="52"/>
      <c r="H68" s="44">
        <v>43581</v>
      </c>
      <c r="I68" s="6">
        <v>9780.82</v>
      </c>
      <c r="J68">
        <f t="shared" si="8"/>
        <v>3.4209999999999998</v>
      </c>
      <c r="K68">
        <f t="shared" si="9"/>
        <v>24.718621886541253</v>
      </c>
      <c r="L68" s="36"/>
    </row>
    <row r="69" spans="1:12" x14ac:dyDescent="0.25">
      <c r="A69" s="44">
        <v>43197</v>
      </c>
      <c r="B69" s="53">
        <v>3.74</v>
      </c>
      <c r="C69" s="50" t="str">
        <f t="shared" si="7"/>
        <v>201847</v>
      </c>
      <c r="D69" s="53">
        <v>3.74</v>
      </c>
      <c r="E69" s="50"/>
      <c r="F69" s="52"/>
      <c r="H69" s="44">
        <v>43585</v>
      </c>
      <c r="I69" s="6">
        <v>9674.5300000000007</v>
      </c>
      <c r="J69">
        <f t="shared" si="8"/>
        <v>3.4159999999999999</v>
      </c>
      <c r="K69">
        <f t="shared" si="9"/>
        <v>24.45</v>
      </c>
      <c r="L69" s="36"/>
    </row>
    <row r="70" spans="1:12" x14ac:dyDescent="0.25">
      <c r="A70" s="44">
        <v>43198</v>
      </c>
      <c r="B70" s="49">
        <v>3.75</v>
      </c>
      <c r="C70" s="50" t="str">
        <f t="shared" si="7"/>
        <v>201848</v>
      </c>
      <c r="D70" s="49">
        <v>3.75</v>
      </c>
      <c r="E70" s="50"/>
      <c r="F70" s="52"/>
      <c r="H70" s="44">
        <v>43595</v>
      </c>
      <c r="I70" s="6">
        <v>9235.39</v>
      </c>
      <c r="J70">
        <f t="shared" si="8"/>
        <v>3.3140000000000001</v>
      </c>
      <c r="K70">
        <f t="shared" si="9"/>
        <v>23.733592974764335</v>
      </c>
      <c r="L70" s="36"/>
    </row>
    <row r="71" spans="1:12" x14ac:dyDescent="0.25">
      <c r="A71" s="44">
        <v>43199</v>
      </c>
      <c r="B71" s="53">
        <v>3.7330000000000001</v>
      </c>
      <c r="C71" s="50" t="str">
        <f t="shared" si="7"/>
        <v>201849</v>
      </c>
      <c r="D71" s="53">
        <v>3.7330000000000001</v>
      </c>
      <c r="E71" s="50"/>
      <c r="F71" s="52"/>
      <c r="H71" s="44">
        <v>43602</v>
      </c>
      <c r="I71" s="6">
        <v>9000.19</v>
      </c>
      <c r="J71">
        <f t="shared" si="8"/>
        <v>3.2829999999999999</v>
      </c>
      <c r="K71">
        <f t="shared" si="9"/>
        <v>23.129163593042009</v>
      </c>
      <c r="L71" s="36"/>
    </row>
    <row r="72" spans="1:12" x14ac:dyDescent="0.25">
      <c r="A72" s="44">
        <v>43200</v>
      </c>
      <c r="B72" s="53">
        <v>3.7280000000000002</v>
      </c>
      <c r="C72" s="50" t="str">
        <f t="shared" si="7"/>
        <v>2018410</v>
      </c>
      <c r="D72" s="53">
        <v>3.7280000000000002</v>
      </c>
      <c r="E72" s="50"/>
      <c r="F72" s="52"/>
      <c r="H72" s="44">
        <v>43609</v>
      </c>
      <c r="I72" s="6">
        <v>8776.77</v>
      </c>
      <c r="J72">
        <f t="shared" si="8"/>
        <v>3.3330000000000002</v>
      </c>
      <c r="K72">
        <f t="shared" si="9"/>
        <v>22.555007077462065</v>
      </c>
      <c r="L72" s="36"/>
    </row>
    <row r="73" spans="1:12" x14ac:dyDescent="0.25">
      <c r="A73" s="44">
        <v>43201</v>
      </c>
      <c r="B73" s="49">
        <v>3.7480000000000002</v>
      </c>
      <c r="C73" s="50" t="str">
        <f t="shared" si="7"/>
        <v>2018411</v>
      </c>
      <c r="D73" s="49">
        <v>3.7480000000000002</v>
      </c>
      <c r="E73" s="50"/>
      <c r="F73" s="52"/>
      <c r="H73" s="44">
        <v>43616</v>
      </c>
      <c r="I73" s="6">
        <v>8922.69</v>
      </c>
      <c r="J73">
        <f t="shared" si="8"/>
        <v>3.2970000000000002</v>
      </c>
      <c r="K73">
        <f t="shared" si="9"/>
        <v>22.93</v>
      </c>
      <c r="L73" s="36"/>
    </row>
    <row r="74" spans="1:12" x14ac:dyDescent="0.25">
      <c r="A74" s="44">
        <v>43202</v>
      </c>
      <c r="B74" s="53">
        <v>3.7349999999999999</v>
      </c>
      <c r="C74" s="50" t="str">
        <f t="shared" si="7"/>
        <v>2018412</v>
      </c>
      <c r="D74" s="53">
        <v>3.7349999999999999</v>
      </c>
      <c r="E74" s="50"/>
      <c r="F74" s="52"/>
      <c r="H74" s="44">
        <v>43622</v>
      </c>
      <c r="I74" s="6">
        <v>8584.94</v>
      </c>
      <c r="J74">
        <f t="shared" si="8"/>
        <v>3.2629999999999999</v>
      </c>
      <c r="K74">
        <f t="shared" si="9"/>
        <v>21.905916753737895</v>
      </c>
      <c r="L74" s="36"/>
    </row>
    <row r="75" spans="1:12" x14ac:dyDescent="0.25">
      <c r="A75" s="44">
        <v>43203</v>
      </c>
      <c r="B75" s="49">
        <v>3.74</v>
      </c>
      <c r="C75" s="50" t="str">
        <f t="shared" si="7"/>
        <v>2018413</v>
      </c>
      <c r="D75" s="49">
        <v>3.74</v>
      </c>
      <c r="E75" s="50"/>
      <c r="F75" s="52"/>
      <c r="H75" s="44">
        <v>43630</v>
      </c>
      <c r="I75" s="6">
        <v>8810.1299999999992</v>
      </c>
      <c r="J75">
        <f t="shared" si="8"/>
        <v>3.2789999999999999</v>
      </c>
      <c r="K75">
        <f t="shared" si="9"/>
        <v>22.480526872594194</v>
      </c>
      <c r="L75" s="36"/>
    </row>
    <row r="76" spans="1:12" x14ac:dyDescent="0.25">
      <c r="A76" s="44">
        <v>43206</v>
      </c>
      <c r="B76" s="53">
        <v>3.718</v>
      </c>
      <c r="C76" s="50" t="str">
        <f t="shared" si="7"/>
        <v>2018416</v>
      </c>
      <c r="D76" s="53">
        <v>3.718</v>
      </c>
      <c r="E76" s="50"/>
      <c r="F76" s="52"/>
      <c r="H76" s="44">
        <v>43637</v>
      </c>
      <c r="I76" s="6">
        <v>9214.27</v>
      </c>
      <c r="J76">
        <f t="shared" si="8"/>
        <v>3.25</v>
      </c>
      <c r="K76">
        <f t="shared" si="9"/>
        <v>23.511757981589209</v>
      </c>
      <c r="L76" s="36"/>
    </row>
    <row r="77" spans="1:12" x14ac:dyDescent="0.25">
      <c r="A77" s="44">
        <v>43207</v>
      </c>
      <c r="B77" s="53">
        <v>3.677</v>
      </c>
      <c r="C77" s="50" t="str">
        <f t="shared" si="7"/>
        <v>2018417</v>
      </c>
      <c r="D77" s="53">
        <v>3.677</v>
      </c>
      <c r="E77" s="50"/>
      <c r="F77" s="52"/>
      <c r="H77" s="44">
        <v>43644</v>
      </c>
      <c r="I77" s="6">
        <v>9178.31</v>
      </c>
      <c r="J77">
        <f t="shared" si="8"/>
        <v>3.2789999999999999</v>
      </c>
      <c r="K77">
        <f t="shared" si="9"/>
        <v>23.42</v>
      </c>
      <c r="L77" s="36"/>
    </row>
    <row r="78" spans="1:12" x14ac:dyDescent="0.25">
      <c r="A78" s="44">
        <v>43208</v>
      </c>
      <c r="B78" s="53">
        <v>3.6070000000000002</v>
      </c>
      <c r="C78" s="50" t="str">
        <f t="shared" si="7"/>
        <v>2018418</v>
      </c>
      <c r="D78" s="53">
        <v>3.6070000000000002</v>
      </c>
      <c r="E78" s="50"/>
      <c r="F78" s="52"/>
      <c r="H78" s="44">
        <v>43651</v>
      </c>
      <c r="I78" s="6">
        <v>9443.2199999999993</v>
      </c>
      <c r="J78">
        <f t="shared" si="8"/>
        <v>3.1880000000000002</v>
      </c>
      <c r="K78">
        <f t="shared" si="9"/>
        <v>23.965944475002171</v>
      </c>
      <c r="L78" s="36"/>
    </row>
    <row r="79" spans="1:12" x14ac:dyDescent="0.25">
      <c r="A79" s="44">
        <v>43209</v>
      </c>
      <c r="B79" s="53">
        <v>3.532</v>
      </c>
      <c r="C79" s="50" t="str">
        <f t="shared" si="7"/>
        <v>2018419</v>
      </c>
      <c r="D79" s="53">
        <v>3.532</v>
      </c>
      <c r="E79" s="50"/>
      <c r="F79" s="52"/>
      <c r="H79" s="44">
        <v>43658</v>
      </c>
      <c r="I79" s="6">
        <v>9213.3799999999992</v>
      </c>
      <c r="J79">
        <f t="shared" si="8"/>
        <v>3.1890000000000001</v>
      </c>
      <c r="K79">
        <f t="shared" si="9"/>
        <v>23.38263362572253</v>
      </c>
      <c r="L79" s="36"/>
    </row>
    <row r="80" spans="1:12" x14ac:dyDescent="0.25">
      <c r="A80" s="44">
        <v>43210</v>
      </c>
      <c r="B80" s="49">
        <v>3.54</v>
      </c>
      <c r="C80" s="50" t="str">
        <f t="shared" si="7"/>
        <v>2018420</v>
      </c>
      <c r="D80" s="49">
        <v>3.54</v>
      </c>
      <c r="E80" s="50"/>
      <c r="F80" s="52"/>
      <c r="H80" s="44">
        <v>43665</v>
      </c>
      <c r="I80" s="6">
        <v>9228.5499999999993</v>
      </c>
      <c r="J80">
        <f t="shared" si="8"/>
        <v>3.173</v>
      </c>
      <c r="K80">
        <f t="shared" si="9"/>
        <v>23.421133562998776</v>
      </c>
      <c r="L80" s="36"/>
    </row>
    <row r="81" spans="1:12" x14ac:dyDescent="0.25">
      <c r="A81" s="44">
        <v>43213</v>
      </c>
      <c r="B81" s="49">
        <v>3.6030000000000002</v>
      </c>
      <c r="C81" s="50" t="str">
        <f t="shared" si="7"/>
        <v>2018423</v>
      </c>
      <c r="D81" s="49">
        <v>3.6030000000000002</v>
      </c>
      <c r="E81" s="50"/>
      <c r="F81" s="52"/>
      <c r="H81" s="44">
        <v>43672</v>
      </c>
      <c r="I81" s="6">
        <v>9349</v>
      </c>
      <c r="J81">
        <f t="shared" ref="J81:J101" si="10">INDEX($D$2:$D$501,MATCH(DATE(YEAR($H81),MONTH($H81),DAY($H81)),$A$2:$A$501,0))</f>
        <v>3.1749999999999998</v>
      </c>
      <c r="K81">
        <f t="shared" si="9"/>
        <v>23.726823572552085</v>
      </c>
      <c r="L81" s="36"/>
    </row>
    <row r="82" spans="1:12" x14ac:dyDescent="0.25">
      <c r="A82" s="44">
        <v>43214</v>
      </c>
      <c r="B82" s="53">
        <v>3.597</v>
      </c>
      <c r="C82" s="50" t="str">
        <f t="shared" si="7"/>
        <v>2018424</v>
      </c>
      <c r="D82" s="53">
        <v>3.597</v>
      </c>
      <c r="E82" s="50"/>
      <c r="F82" s="52"/>
      <c r="H82" s="44">
        <v>43679</v>
      </c>
      <c r="I82" s="6">
        <v>9136.4599999999991</v>
      </c>
      <c r="J82">
        <f t="shared" si="10"/>
        <v>3.1389999999999998</v>
      </c>
      <c r="K82">
        <f t="shared" si="9"/>
        <v>23.227263007064085</v>
      </c>
      <c r="L82" s="36"/>
    </row>
    <row r="83" spans="1:12" x14ac:dyDescent="0.25">
      <c r="A83" s="44">
        <v>43215</v>
      </c>
      <c r="B83" s="49">
        <v>3.617</v>
      </c>
      <c r="C83" s="50" t="str">
        <f t="shared" si="7"/>
        <v>2018425</v>
      </c>
      <c r="D83" s="49">
        <v>3.617</v>
      </c>
      <c r="E83" s="50"/>
      <c r="F83" s="52"/>
      <c r="H83" s="44">
        <v>43686</v>
      </c>
      <c r="I83" s="6">
        <v>8795.18</v>
      </c>
      <c r="J83">
        <f t="shared" si="10"/>
        <v>3.0390000000000001</v>
      </c>
      <c r="K83">
        <f t="shared" si="9"/>
        <v>22.359640282392736</v>
      </c>
      <c r="L83" s="36"/>
    </row>
    <row r="84" spans="1:12" x14ac:dyDescent="0.25">
      <c r="A84" s="44">
        <v>43216</v>
      </c>
      <c r="B84" s="49">
        <v>3.64</v>
      </c>
      <c r="C84" s="50" t="str">
        <f t="shared" si="7"/>
        <v>2018426</v>
      </c>
      <c r="D84" s="49">
        <v>3.64</v>
      </c>
      <c r="E84" s="50"/>
      <c r="F84" s="52"/>
      <c r="H84" s="44">
        <v>43693</v>
      </c>
      <c r="I84" s="6">
        <v>9060.92</v>
      </c>
      <c r="J84">
        <f t="shared" si="10"/>
        <v>3.03</v>
      </c>
      <c r="K84">
        <f t="shared" si="9"/>
        <v>23.035220635340945</v>
      </c>
      <c r="L84" s="36"/>
    </row>
    <row r="85" spans="1:12" x14ac:dyDescent="0.25">
      <c r="A85" s="44">
        <v>43217</v>
      </c>
      <c r="B85" s="49">
        <v>3.6619999999999999</v>
      </c>
      <c r="C85" s="50" t="str">
        <f t="shared" si="7"/>
        <v>2018427</v>
      </c>
      <c r="D85" s="49">
        <v>3.6619999999999999</v>
      </c>
      <c r="E85" s="50"/>
      <c r="F85" s="52"/>
      <c r="H85" s="44">
        <v>43700</v>
      </c>
      <c r="I85" s="6">
        <v>9362.5499999999993</v>
      </c>
      <c r="J85">
        <f t="shared" si="10"/>
        <v>3.07</v>
      </c>
      <c r="K85">
        <f t="shared" si="9"/>
        <v>23.80204272407342</v>
      </c>
      <c r="L85" s="36"/>
    </row>
    <row r="86" spans="1:12" x14ac:dyDescent="0.25">
      <c r="A86" s="44">
        <v>43218</v>
      </c>
      <c r="B86" s="53">
        <v>3.653</v>
      </c>
      <c r="C86" s="50" t="str">
        <f t="shared" si="7"/>
        <v>2018428</v>
      </c>
      <c r="D86" s="53">
        <v>3.653</v>
      </c>
      <c r="E86" s="50"/>
      <c r="F86" s="52"/>
      <c r="H86" s="44">
        <v>43707</v>
      </c>
      <c r="I86" s="6">
        <v>9365.68</v>
      </c>
      <c r="J86">
        <f t="shared" si="10"/>
        <v>3.0680000000000001</v>
      </c>
      <c r="K86">
        <f t="shared" si="9"/>
        <v>23.81</v>
      </c>
      <c r="L86" s="36"/>
    </row>
    <row r="87" spans="1:12" x14ac:dyDescent="0.25">
      <c r="A87" s="44">
        <v>43222</v>
      </c>
      <c r="B87" s="49">
        <v>3.68</v>
      </c>
      <c r="C87" s="50" t="str">
        <f t="shared" si="7"/>
        <v>201852</v>
      </c>
      <c r="D87" s="49">
        <v>3.68</v>
      </c>
      <c r="E87" s="50"/>
      <c r="F87" s="52"/>
      <c r="H87" s="44">
        <v>43714</v>
      </c>
      <c r="I87" s="6">
        <v>9823.42</v>
      </c>
      <c r="J87">
        <f t="shared" si="10"/>
        <v>3.0230000000000001</v>
      </c>
      <c r="K87">
        <f t="shared" si="9"/>
        <v>24.895903004793446</v>
      </c>
      <c r="L87" s="36"/>
    </row>
    <row r="88" spans="1:12" x14ac:dyDescent="0.25">
      <c r="A88" s="44">
        <v>43223</v>
      </c>
      <c r="B88" s="53">
        <v>3.6720000000000002</v>
      </c>
      <c r="C88" s="50" t="str">
        <f t="shared" si="7"/>
        <v>201853</v>
      </c>
      <c r="D88" s="53">
        <v>3.6720000000000002</v>
      </c>
      <c r="E88" s="50"/>
      <c r="F88" s="52"/>
      <c r="H88" s="44">
        <v>43720</v>
      </c>
      <c r="I88" s="6">
        <v>9919.7999999999993</v>
      </c>
      <c r="J88">
        <f t="shared" si="10"/>
        <v>3.0939999999999999</v>
      </c>
      <c r="K88">
        <f t="shared" si="9"/>
        <v>25.1401628584495</v>
      </c>
      <c r="L88" s="36"/>
    </row>
    <row r="89" spans="1:12" x14ac:dyDescent="0.25">
      <c r="A89" s="44">
        <v>43224</v>
      </c>
      <c r="B89" s="53">
        <v>3.657</v>
      </c>
      <c r="C89" s="50" t="str">
        <f t="shared" si="7"/>
        <v>201854</v>
      </c>
      <c r="D89" s="53">
        <v>3.657</v>
      </c>
      <c r="E89" s="50"/>
      <c r="F89" s="52"/>
      <c r="H89" s="44">
        <v>43728</v>
      </c>
      <c r="I89" s="6">
        <v>9881.25</v>
      </c>
      <c r="J89">
        <f t="shared" si="10"/>
        <v>3.1179999999999999</v>
      </c>
      <c r="K89">
        <f t="shared" si="9"/>
        <v>25.042463985670494</v>
      </c>
      <c r="L89" s="36"/>
    </row>
    <row r="90" spans="1:12" x14ac:dyDescent="0.25">
      <c r="A90" s="44">
        <v>43227</v>
      </c>
      <c r="B90" s="49">
        <v>3.6579999999999999</v>
      </c>
      <c r="C90" s="50" t="str">
        <f t="shared" si="7"/>
        <v>201857</v>
      </c>
      <c r="D90" s="49">
        <v>3.6579999999999999</v>
      </c>
      <c r="E90" s="50"/>
      <c r="F90" s="52"/>
      <c r="H90" s="44">
        <v>43735</v>
      </c>
      <c r="I90" s="6">
        <v>9548.9599999999991</v>
      </c>
      <c r="J90">
        <f t="shared" si="10"/>
        <v>3.1579999999999999</v>
      </c>
      <c r="K90">
        <f t="shared" si="9"/>
        <v>24.200327580074191</v>
      </c>
      <c r="L90" s="36"/>
    </row>
    <row r="91" spans="1:12" x14ac:dyDescent="0.25">
      <c r="A91" s="44">
        <v>43228</v>
      </c>
      <c r="B91" s="49">
        <v>3.6970000000000001</v>
      </c>
      <c r="C91" s="50" t="str">
        <f t="shared" si="7"/>
        <v>201858</v>
      </c>
      <c r="D91" s="49">
        <v>3.6970000000000001</v>
      </c>
      <c r="E91" s="50"/>
      <c r="F91" s="52"/>
      <c r="H91" s="44">
        <v>43738</v>
      </c>
      <c r="I91" s="6">
        <v>9446.24</v>
      </c>
      <c r="J91">
        <f t="shared" si="10"/>
        <v>3.1549999999999998</v>
      </c>
      <c r="K91">
        <f t="shared" si="9"/>
        <v>23.94</v>
      </c>
      <c r="L91" s="36"/>
    </row>
    <row r="92" spans="1:12" x14ac:dyDescent="0.25">
      <c r="A92" s="44">
        <v>43229</v>
      </c>
      <c r="B92" s="49">
        <v>3.7149999999999999</v>
      </c>
      <c r="C92" s="50" t="str">
        <f t="shared" si="7"/>
        <v>201859</v>
      </c>
      <c r="D92" s="49">
        <v>3.7149999999999999</v>
      </c>
      <c r="E92" s="50"/>
      <c r="F92" s="52"/>
      <c r="H92" s="44">
        <v>43749</v>
      </c>
      <c r="I92" s="6">
        <v>9666.58</v>
      </c>
      <c r="J92">
        <f t="shared" si="10"/>
        <v>3.1629999999999998</v>
      </c>
      <c r="K92">
        <f t="shared" si="9"/>
        <v>24.368779086964327</v>
      </c>
    </row>
    <row r="93" spans="1:12" x14ac:dyDescent="0.25">
      <c r="A93" s="44">
        <v>43230</v>
      </c>
      <c r="B93" s="49">
        <v>3.7210000000000001</v>
      </c>
      <c r="C93" s="50" t="str">
        <f t="shared" si="7"/>
        <v>2018510</v>
      </c>
      <c r="D93" s="49">
        <v>3.7210000000000001</v>
      </c>
      <c r="E93" s="50"/>
      <c r="F93" s="52"/>
      <c r="H93" s="44">
        <v>43756</v>
      </c>
      <c r="I93" s="6">
        <v>9533.51</v>
      </c>
      <c r="J93">
        <f t="shared" si="10"/>
        <v>3.1930000000000001</v>
      </c>
      <c r="K93">
        <f t="shared" si="9"/>
        <v>24.033318827689346</v>
      </c>
    </row>
    <row r="94" spans="1:12" x14ac:dyDescent="0.25">
      <c r="A94" s="44">
        <v>43231</v>
      </c>
      <c r="B94" s="53">
        <v>3.71</v>
      </c>
      <c r="C94" s="50" t="str">
        <f t="shared" si="7"/>
        <v>2018511</v>
      </c>
      <c r="D94" s="53">
        <v>3.71</v>
      </c>
      <c r="E94" s="50"/>
      <c r="F94" s="52"/>
      <c r="H94" s="44">
        <v>43763</v>
      </c>
      <c r="I94" s="6">
        <v>9660.44</v>
      </c>
      <c r="J94">
        <f t="shared" si="10"/>
        <v>3.2549999999999999</v>
      </c>
      <c r="K94">
        <f t="shared" si="9"/>
        <v>24.353300571957579</v>
      </c>
    </row>
    <row r="95" spans="1:12" x14ac:dyDescent="0.25">
      <c r="A95" s="44">
        <v>43234</v>
      </c>
      <c r="B95" s="49">
        <v>3.7130000000000001</v>
      </c>
      <c r="C95" s="50" t="str">
        <f t="shared" si="7"/>
        <v>2018514</v>
      </c>
      <c r="D95" s="49">
        <v>3.7130000000000001</v>
      </c>
      <c r="E95" s="50"/>
      <c r="F95" s="52"/>
      <c r="H95" s="44">
        <v>43770</v>
      </c>
      <c r="I95" s="6">
        <v>9802.33</v>
      </c>
      <c r="J95">
        <f t="shared" si="10"/>
        <v>3.2829999999999999</v>
      </c>
      <c r="K95">
        <f t="shared" si="9"/>
        <v>24.582139089725075</v>
      </c>
    </row>
    <row r="96" spans="1:12" x14ac:dyDescent="0.25">
      <c r="A96" s="44">
        <v>43235</v>
      </c>
      <c r="B96" s="49">
        <v>3.7229999999999999</v>
      </c>
      <c r="C96" s="50" t="str">
        <f t="shared" si="7"/>
        <v>2018515</v>
      </c>
      <c r="D96" s="49">
        <v>3.7229999999999999</v>
      </c>
      <c r="E96" s="50"/>
      <c r="F96" s="52"/>
      <c r="H96" s="44">
        <v>43777</v>
      </c>
      <c r="I96" s="6">
        <v>9895.34</v>
      </c>
      <c r="J96">
        <f t="shared" si="10"/>
        <v>3.29</v>
      </c>
      <c r="K96">
        <f t="shared" si="9"/>
        <v>24.815388200572734</v>
      </c>
    </row>
    <row r="97" spans="1:11" x14ac:dyDescent="0.25">
      <c r="A97" s="44">
        <v>43236</v>
      </c>
      <c r="B97" s="53">
        <v>3.7229999999999999</v>
      </c>
      <c r="C97" s="50" t="str">
        <f t="shared" si="7"/>
        <v>2018516</v>
      </c>
      <c r="D97" s="53">
        <v>3.7229999999999999</v>
      </c>
      <c r="E97" s="50"/>
      <c r="F97" s="52"/>
      <c r="H97" s="44">
        <v>43784</v>
      </c>
      <c r="I97" s="6">
        <v>9647.99</v>
      </c>
      <c r="J97">
        <f t="shared" si="10"/>
        <v>3.2629999999999999</v>
      </c>
      <c r="K97">
        <f t="shared" si="9"/>
        <v>24.195087506365997</v>
      </c>
    </row>
    <row r="98" spans="1:11" x14ac:dyDescent="0.25">
      <c r="A98" s="44">
        <v>43237</v>
      </c>
      <c r="B98" s="49">
        <v>3.7309999999999999</v>
      </c>
      <c r="C98" s="50" t="str">
        <f t="shared" si="7"/>
        <v>2018517</v>
      </c>
      <c r="D98" s="49">
        <v>3.7309999999999999</v>
      </c>
      <c r="E98" s="50"/>
      <c r="F98" s="52"/>
      <c r="H98" s="44">
        <v>43791</v>
      </c>
      <c r="I98" s="6">
        <v>9626.9</v>
      </c>
      <c r="J98">
        <f t="shared" si="10"/>
        <v>3.1880000000000002</v>
      </c>
      <c r="K98">
        <f t="shared" si="9"/>
        <v>24.142198314367533</v>
      </c>
    </row>
    <row r="99" spans="1:11" x14ac:dyDescent="0.25">
      <c r="A99" s="44">
        <v>43238</v>
      </c>
      <c r="B99" s="53">
        <v>3.722</v>
      </c>
      <c r="C99" s="50" t="str">
        <f t="shared" si="7"/>
        <v>2018518</v>
      </c>
      <c r="D99" s="53">
        <v>3.722</v>
      </c>
      <c r="E99" s="50"/>
      <c r="F99" s="52"/>
      <c r="H99" s="44">
        <v>43798</v>
      </c>
      <c r="I99" s="6">
        <v>9582.16</v>
      </c>
      <c r="J99">
        <f t="shared" si="10"/>
        <v>3.1920000000000002</v>
      </c>
      <c r="K99">
        <f t="shared" si="9"/>
        <v>24.03</v>
      </c>
    </row>
    <row r="100" spans="1:11" x14ac:dyDescent="0.25">
      <c r="A100" s="44">
        <v>43240</v>
      </c>
      <c r="B100" s="53">
        <v>3.722</v>
      </c>
      <c r="C100" s="50" t="str">
        <f t="shared" ref="C100:C163" si="11">YEAR(A100)&amp;MONTH(A100)&amp;DAY(A100)</f>
        <v>2018520</v>
      </c>
      <c r="D100" s="53">
        <v>3.722</v>
      </c>
      <c r="E100" s="50"/>
      <c r="F100" s="52"/>
      <c r="H100" s="44">
        <v>43805</v>
      </c>
      <c r="I100" s="6">
        <v>9878.6200000000008</v>
      </c>
      <c r="J100">
        <f t="shared" si="10"/>
        <v>3.2120000000000002</v>
      </c>
      <c r="K100">
        <f t="shared" si="9"/>
        <v>24.774011986462252</v>
      </c>
    </row>
    <row r="101" spans="1:11" x14ac:dyDescent="0.25">
      <c r="A101" s="44">
        <v>43241</v>
      </c>
      <c r="B101" s="53">
        <v>3.722</v>
      </c>
      <c r="C101" s="50" t="str">
        <f t="shared" si="11"/>
        <v>2018521</v>
      </c>
      <c r="D101" s="53">
        <v>3.722</v>
      </c>
      <c r="E101" s="50"/>
      <c r="F101" s="52"/>
      <c r="H101" s="44">
        <v>43812</v>
      </c>
      <c r="I101" s="6">
        <v>10004.620000000001</v>
      </c>
      <c r="J101">
        <f t="shared" si="10"/>
        <v>3.22</v>
      </c>
      <c r="K101">
        <f t="shared" si="9"/>
        <v>25.089999999999996</v>
      </c>
    </row>
    <row r="102" spans="1:11" x14ac:dyDescent="0.25">
      <c r="A102" s="44">
        <v>43242</v>
      </c>
      <c r="B102" s="53">
        <v>3.7050000000000001</v>
      </c>
      <c r="C102" s="50" t="str">
        <f t="shared" si="11"/>
        <v>2018522</v>
      </c>
      <c r="D102" s="53">
        <v>3.7050000000000001</v>
      </c>
      <c r="E102" s="50"/>
      <c r="F102" s="52"/>
    </row>
    <row r="103" spans="1:11" x14ac:dyDescent="0.25">
      <c r="A103" s="44">
        <v>43243</v>
      </c>
      <c r="B103" s="53">
        <v>3.702</v>
      </c>
      <c r="C103" s="50" t="str">
        <f t="shared" si="11"/>
        <v>2018523</v>
      </c>
      <c r="D103" s="53">
        <v>3.702</v>
      </c>
      <c r="E103" s="50"/>
      <c r="F103" s="52"/>
    </row>
    <row r="104" spans="1:11" x14ac:dyDescent="0.25">
      <c r="A104" s="44">
        <v>43244</v>
      </c>
      <c r="B104" s="53">
        <v>3.673</v>
      </c>
      <c r="C104" s="50" t="str">
        <f t="shared" si="11"/>
        <v>2018524</v>
      </c>
      <c r="D104" s="53">
        <v>3.673</v>
      </c>
      <c r="E104" s="50"/>
      <c r="F104" s="52"/>
    </row>
    <row r="105" spans="1:11" x14ac:dyDescent="0.25">
      <c r="A105" s="44">
        <v>43245</v>
      </c>
      <c r="B105" s="49">
        <v>3.6850000000000001</v>
      </c>
      <c r="C105" s="50" t="str">
        <f t="shared" si="11"/>
        <v>2018525</v>
      </c>
      <c r="D105" s="49">
        <v>3.6850000000000001</v>
      </c>
      <c r="E105" s="50"/>
      <c r="F105" s="52"/>
    </row>
    <row r="106" spans="1:11" x14ac:dyDescent="0.25">
      <c r="A106" s="44">
        <v>43248</v>
      </c>
      <c r="B106" s="53">
        <v>3.6429999999999998</v>
      </c>
      <c r="C106" s="50" t="str">
        <f t="shared" si="11"/>
        <v>2018528</v>
      </c>
      <c r="D106" s="53">
        <v>3.6429999999999998</v>
      </c>
      <c r="E106" s="50"/>
      <c r="F106" s="52"/>
    </row>
    <row r="107" spans="1:11" x14ac:dyDescent="0.25">
      <c r="A107" s="44">
        <v>43249</v>
      </c>
      <c r="B107" s="53">
        <v>3.64</v>
      </c>
      <c r="C107" s="50" t="str">
        <f t="shared" si="11"/>
        <v>2018529</v>
      </c>
      <c r="D107" s="53">
        <v>3.64</v>
      </c>
      <c r="E107" s="50"/>
      <c r="F107" s="52"/>
    </row>
    <row r="108" spans="1:11" x14ac:dyDescent="0.25">
      <c r="A108" s="44">
        <v>43250</v>
      </c>
      <c r="B108" s="53">
        <v>3.621</v>
      </c>
      <c r="C108" s="50" t="str">
        <f t="shared" si="11"/>
        <v>2018530</v>
      </c>
      <c r="D108" s="53">
        <v>3.621</v>
      </c>
      <c r="E108" s="50"/>
      <c r="F108" s="52"/>
    </row>
    <row r="109" spans="1:11" x14ac:dyDescent="0.25">
      <c r="A109" s="44">
        <v>43251</v>
      </c>
      <c r="B109" s="49">
        <v>3.6459999999999999</v>
      </c>
      <c r="C109" s="50" t="str">
        <f t="shared" si="11"/>
        <v>2018531</v>
      </c>
      <c r="D109" s="49">
        <v>3.6459999999999999</v>
      </c>
      <c r="E109" s="50"/>
      <c r="F109" s="52"/>
    </row>
    <row r="110" spans="1:11" x14ac:dyDescent="0.25">
      <c r="A110" s="44">
        <v>43252</v>
      </c>
      <c r="B110" s="49">
        <v>3.6480000000000001</v>
      </c>
      <c r="C110" s="50" t="str">
        <f t="shared" si="11"/>
        <v>201861</v>
      </c>
      <c r="D110" s="49">
        <v>3.6480000000000001</v>
      </c>
      <c r="E110" s="50"/>
      <c r="F110" s="52"/>
    </row>
    <row r="111" spans="1:11" x14ac:dyDescent="0.25">
      <c r="A111" s="44">
        <v>43255</v>
      </c>
      <c r="B111" s="49">
        <v>3.6669999999999998</v>
      </c>
      <c r="C111" s="50" t="str">
        <f t="shared" si="11"/>
        <v>201864</v>
      </c>
      <c r="D111" s="49">
        <v>3.6669999999999998</v>
      </c>
      <c r="E111" s="50"/>
      <c r="F111" s="52"/>
    </row>
    <row r="112" spans="1:11" x14ac:dyDescent="0.25">
      <c r="A112" s="44">
        <v>43256</v>
      </c>
      <c r="B112" s="49">
        <v>3.6829999999999998</v>
      </c>
      <c r="C112" s="50" t="str">
        <f t="shared" si="11"/>
        <v>201865</v>
      </c>
      <c r="D112" s="49">
        <v>3.6829999999999998</v>
      </c>
      <c r="E112" s="50"/>
      <c r="F112" s="52"/>
    </row>
    <row r="113" spans="1:6" x14ac:dyDescent="0.25">
      <c r="A113" s="44">
        <v>43257</v>
      </c>
      <c r="B113" s="49">
        <v>3.6930000000000001</v>
      </c>
      <c r="C113" s="50" t="str">
        <f t="shared" si="11"/>
        <v>201866</v>
      </c>
      <c r="D113" s="49">
        <v>3.6930000000000001</v>
      </c>
      <c r="E113" s="50"/>
      <c r="F113" s="52"/>
    </row>
    <row r="114" spans="1:6" x14ac:dyDescent="0.25">
      <c r="A114" s="44">
        <v>43258</v>
      </c>
      <c r="B114" s="53">
        <v>3.6930000000000001</v>
      </c>
      <c r="C114" s="50" t="str">
        <f t="shared" si="11"/>
        <v>201867</v>
      </c>
      <c r="D114" s="53">
        <v>3.6930000000000001</v>
      </c>
      <c r="E114" s="50"/>
      <c r="F114" s="52"/>
    </row>
    <row r="115" spans="1:6" x14ac:dyDescent="0.25">
      <c r="A115" s="44">
        <v>43259</v>
      </c>
      <c r="B115" s="53">
        <v>3.6880000000000002</v>
      </c>
      <c r="C115" s="50" t="str">
        <f t="shared" si="11"/>
        <v>201868</v>
      </c>
      <c r="D115" s="53">
        <v>3.6880000000000002</v>
      </c>
      <c r="E115" s="50"/>
      <c r="F115" s="52"/>
    </row>
    <row r="116" spans="1:6" x14ac:dyDescent="0.25">
      <c r="A116" s="44">
        <v>43262</v>
      </c>
      <c r="B116" s="53">
        <v>3.67</v>
      </c>
      <c r="C116" s="50" t="str">
        <f t="shared" si="11"/>
        <v>2018611</v>
      </c>
      <c r="D116" s="53">
        <v>3.67</v>
      </c>
      <c r="E116" s="50"/>
      <c r="F116" s="52"/>
    </row>
    <row r="117" spans="1:6" x14ac:dyDescent="0.25">
      <c r="A117" s="44">
        <v>43263</v>
      </c>
      <c r="B117" s="49">
        <v>3.6880000000000002</v>
      </c>
      <c r="C117" s="50" t="str">
        <f t="shared" si="11"/>
        <v>2018612</v>
      </c>
      <c r="D117" s="49">
        <v>3.6880000000000002</v>
      </c>
      <c r="E117" s="50"/>
      <c r="F117" s="52"/>
    </row>
    <row r="118" spans="1:6" x14ac:dyDescent="0.25">
      <c r="A118" s="44">
        <v>43264</v>
      </c>
      <c r="B118" s="49">
        <v>3.7120000000000002</v>
      </c>
      <c r="C118" s="50" t="str">
        <f t="shared" si="11"/>
        <v>2018613</v>
      </c>
      <c r="D118" s="49">
        <v>3.7120000000000002</v>
      </c>
      <c r="E118" s="50"/>
      <c r="F118" s="52"/>
    </row>
    <row r="119" spans="1:6" x14ac:dyDescent="0.25">
      <c r="A119" s="44">
        <v>43265</v>
      </c>
      <c r="B119" s="53">
        <v>3.68</v>
      </c>
      <c r="C119" s="50" t="str">
        <f t="shared" si="11"/>
        <v>2018614</v>
      </c>
      <c r="D119" s="53">
        <v>3.68</v>
      </c>
      <c r="E119" s="50"/>
      <c r="F119" s="52"/>
    </row>
    <row r="120" spans="1:6" x14ac:dyDescent="0.25">
      <c r="A120" s="44">
        <v>43266</v>
      </c>
      <c r="B120" s="53">
        <v>3.6469999999999998</v>
      </c>
      <c r="C120" s="50" t="str">
        <f t="shared" si="11"/>
        <v>2018615</v>
      </c>
      <c r="D120" s="53">
        <v>3.6469999999999998</v>
      </c>
      <c r="E120" s="50"/>
      <c r="F120" s="52"/>
    </row>
    <row r="121" spans="1:6" x14ac:dyDescent="0.25">
      <c r="A121" s="44">
        <v>43270</v>
      </c>
      <c r="B121" s="53">
        <v>3.61</v>
      </c>
      <c r="C121" s="50" t="str">
        <f t="shared" si="11"/>
        <v>2018619</v>
      </c>
      <c r="D121" s="53">
        <v>3.61</v>
      </c>
      <c r="E121" s="50"/>
      <c r="F121" s="52"/>
    </row>
    <row r="122" spans="1:6" x14ac:dyDescent="0.25">
      <c r="A122" s="44">
        <v>43271</v>
      </c>
      <c r="B122" s="49">
        <v>3.6150000000000002</v>
      </c>
      <c r="C122" s="50" t="str">
        <f t="shared" si="11"/>
        <v>2018620</v>
      </c>
      <c r="D122" s="49">
        <v>3.6150000000000002</v>
      </c>
      <c r="E122" s="50"/>
      <c r="F122" s="52"/>
    </row>
    <row r="123" spans="1:6" x14ac:dyDescent="0.25">
      <c r="A123" s="44">
        <v>43272</v>
      </c>
      <c r="B123" s="53">
        <v>3.6030000000000002</v>
      </c>
      <c r="C123" s="50" t="str">
        <f t="shared" si="11"/>
        <v>2018621</v>
      </c>
      <c r="D123" s="53">
        <v>3.6030000000000002</v>
      </c>
      <c r="E123" s="50"/>
      <c r="F123" s="52"/>
    </row>
    <row r="124" spans="1:6" x14ac:dyDescent="0.25">
      <c r="A124" s="44">
        <v>43273</v>
      </c>
      <c r="B124" s="53">
        <v>3.6030000000000002</v>
      </c>
      <c r="C124" s="50" t="str">
        <f t="shared" si="11"/>
        <v>2018622</v>
      </c>
      <c r="D124" s="53">
        <v>3.6030000000000002</v>
      </c>
      <c r="E124" s="50"/>
      <c r="F124" s="52"/>
    </row>
    <row r="125" spans="1:6" x14ac:dyDescent="0.25">
      <c r="A125" s="44">
        <v>43276</v>
      </c>
      <c r="B125" s="49">
        <v>3.605</v>
      </c>
      <c r="C125" s="50" t="str">
        <f t="shared" si="11"/>
        <v>2018625</v>
      </c>
      <c r="D125" s="49">
        <v>3.605</v>
      </c>
      <c r="E125" s="50"/>
      <c r="F125" s="52"/>
    </row>
    <row r="126" spans="1:6" x14ac:dyDescent="0.25">
      <c r="A126" s="44">
        <v>43277</v>
      </c>
      <c r="B126" s="53">
        <v>3.6030000000000002</v>
      </c>
      <c r="C126" s="50" t="str">
        <f t="shared" si="11"/>
        <v>2018626</v>
      </c>
      <c r="D126" s="53">
        <v>3.6030000000000002</v>
      </c>
      <c r="E126" s="50"/>
      <c r="F126" s="52"/>
    </row>
    <row r="127" spans="1:6" x14ac:dyDescent="0.25">
      <c r="A127" s="44">
        <v>43278</v>
      </c>
      <c r="B127" s="53">
        <v>3.585</v>
      </c>
      <c r="C127" s="50" t="str">
        <f t="shared" si="11"/>
        <v>2018627</v>
      </c>
      <c r="D127" s="53">
        <v>3.585</v>
      </c>
      <c r="E127" s="50"/>
      <c r="F127" s="52"/>
    </row>
    <row r="128" spans="1:6" x14ac:dyDescent="0.25">
      <c r="A128" s="44">
        <v>43279</v>
      </c>
      <c r="B128" s="53">
        <v>3.5659999999999998</v>
      </c>
      <c r="C128" s="50" t="str">
        <f t="shared" si="11"/>
        <v>2018628</v>
      </c>
      <c r="D128" s="53">
        <v>3.5659999999999998</v>
      </c>
      <c r="E128" s="50"/>
      <c r="F128" s="52"/>
    </row>
    <row r="129" spans="1:6" x14ac:dyDescent="0.25">
      <c r="A129" s="44">
        <v>43280</v>
      </c>
      <c r="B129" s="53">
        <v>3.5430000000000001</v>
      </c>
      <c r="C129" s="50" t="str">
        <f t="shared" si="11"/>
        <v>2018629</v>
      </c>
      <c r="D129" s="53">
        <v>3.5430000000000001</v>
      </c>
      <c r="E129" s="50"/>
      <c r="F129" s="52"/>
    </row>
    <row r="130" spans="1:6" x14ac:dyDescent="0.25">
      <c r="A130" s="44">
        <v>43283</v>
      </c>
      <c r="B130" s="53">
        <v>3.488</v>
      </c>
      <c r="C130" s="50" t="str">
        <f t="shared" si="11"/>
        <v>201872</v>
      </c>
      <c r="D130" s="53">
        <v>3.488</v>
      </c>
      <c r="E130" s="50"/>
      <c r="F130" s="52"/>
    </row>
    <row r="131" spans="1:6" x14ac:dyDescent="0.25">
      <c r="A131" s="44">
        <v>43284</v>
      </c>
      <c r="B131" s="49">
        <v>3.5110000000000001</v>
      </c>
      <c r="C131" s="50" t="str">
        <f t="shared" si="11"/>
        <v>201873</v>
      </c>
      <c r="D131" s="49">
        <v>3.5110000000000001</v>
      </c>
      <c r="E131" s="50"/>
      <c r="F131" s="52"/>
    </row>
    <row r="132" spans="1:6" x14ac:dyDescent="0.25">
      <c r="A132" s="44">
        <v>43285</v>
      </c>
      <c r="B132" s="49">
        <v>3.5219999999999998</v>
      </c>
      <c r="C132" s="50" t="str">
        <f t="shared" si="11"/>
        <v>201874</v>
      </c>
      <c r="D132" s="49">
        <v>3.5219999999999998</v>
      </c>
      <c r="E132" s="50"/>
      <c r="F132" s="52"/>
    </row>
    <row r="133" spans="1:6" x14ac:dyDescent="0.25">
      <c r="A133" s="44">
        <v>43286</v>
      </c>
      <c r="B133" s="53">
        <v>3.52</v>
      </c>
      <c r="C133" s="50" t="str">
        <f t="shared" si="11"/>
        <v>201875</v>
      </c>
      <c r="D133" s="53">
        <v>3.52</v>
      </c>
      <c r="E133" s="50"/>
      <c r="F133" s="52"/>
    </row>
    <row r="134" spans="1:6" x14ac:dyDescent="0.25">
      <c r="A134" s="44">
        <v>43287</v>
      </c>
      <c r="B134" s="49">
        <v>3.54</v>
      </c>
      <c r="C134" s="50" t="str">
        <f t="shared" si="11"/>
        <v>201876</v>
      </c>
      <c r="D134" s="49">
        <v>3.54</v>
      </c>
      <c r="E134" s="50"/>
      <c r="F134" s="52"/>
    </row>
    <row r="135" spans="1:6" x14ac:dyDescent="0.25">
      <c r="A135" s="44">
        <v>43290</v>
      </c>
      <c r="B135" s="49">
        <v>3.548</v>
      </c>
      <c r="C135" s="50" t="str">
        <f t="shared" si="11"/>
        <v>201879</v>
      </c>
      <c r="D135" s="49">
        <v>3.548</v>
      </c>
      <c r="E135" s="50"/>
      <c r="F135" s="52"/>
    </row>
    <row r="136" spans="1:6" x14ac:dyDescent="0.25">
      <c r="A136" s="44">
        <v>43291</v>
      </c>
      <c r="B136" s="49">
        <v>3.556</v>
      </c>
      <c r="C136" s="50" t="str">
        <f t="shared" si="11"/>
        <v>2018710</v>
      </c>
      <c r="D136" s="49">
        <v>3.556</v>
      </c>
      <c r="E136" s="50"/>
      <c r="F136" s="52"/>
    </row>
    <row r="137" spans="1:6" x14ac:dyDescent="0.25">
      <c r="A137" s="44">
        <v>43292</v>
      </c>
      <c r="B137" s="53">
        <v>3.5430000000000001</v>
      </c>
      <c r="C137" s="50" t="str">
        <f t="shared" si="11"/>
        <v>2018711</v>
      </c>
      <c r="D137" s="53">
        <v>3.5430000000000001</v>
      </c>
      <c r="E137" s="50"/>
      <c r="F137" s="52"/>
    </row>
    <row r="138" spans="1:6" x14ac:dyDescent="0.25">
      <c r="A138" s="44">
        <v>43293</v>
      </c>
      <c r="B138" s="53">
        <v>3.5350000000000001</v>
      </c>
      <c r="C138" s="50" t="str">
        <f t="shared" si="11"/>
        <v>2018712</v>
      </c>
      <c r="D138" s="53">
        <v>3.5350000000000001</v>
      </c>
      <c r="E138" s="50"/>
      <c r="F138" s="52"/>
    </row>
    <row r="139" spans="1:6" x14ac:dyDescent="0.25">
      <c r="A139" s="44">
        <v>43294</v>
      </c>
      <c r="B139" s="53">
        <v>3.516</v>
      </c>
      <c r="C139" s="50" t="str">
        <f t="shared" si="11"/>
        <v>2018713</v>
      </c>
      <c r="D139" s="53">
        <v>3.516</v>
      </c>
      <c r="E139" s="50"/>
      <c r="F139" s="52"/>
    </row>
    <row r="140" spans="1:6" x14ac:dyDescent="0.25">
      <c r="A140" s="44">
        <v>43297</v>
      </c>
      <c r="B140" s="53">
        <v>3.5110000000000001</v>
      </c>
      <c r="C140" s="50" t="str">
        <f t="shared" si="11"/>
        <v>2018716</v>
      </c>
      <c r="D140" s="53">
        <v>3.5110000000000001</v>
      </c>
      <c r="E140" s="50"/>
      <c r="F140" s="52"/>
    </row>
    <row r="141" spans="1:6" x14ac:dyDescent="0.25">
      <c r="A141" s="44">
        <v>43298</v>
      </c>
      <c r="B141" s="53">
        <v>3.5009999999999999</v>
      </c>
      <c r="C141" s="50" t="str">
        <f t="shared" si="11"/>
        <v>2018717</v>
      </c>
      <c r="D141" s="53">
        <v>3.5009999999999999</v>
      </c>
      <c r="E141" s="50"/>
      <c r="F141" s="52"/>
    </row>
    <row r="142" spans="1:6" x14ac:dyDescent="0.25">
      <c r="A142" s="44">
        <v>43299</v>
      </c>
      <c r="B142" s="53">
        <v>3.4990000000000001</v>
      </c>
      <c r="C142" s="50" t="str">
        <f t="shared" si="11"/>
        <v>2018718</v>
      </c>
      <c r="D142" s="53">
        <v>3.4990000000000001</v>
      </c>
      <c r="E142" s="50"/>
      <c r="F142" s="52"/>
    </row>
    <row r="143" spans="1:6" x14ac:dyDescent="0.25">
      <c r="A143" s="44">
        <v>43300</v>
      </c>
      <c r="B143" s="53">
        <v>3.496</v>
      </c>
      <c r="C143" s="50" t="str">
        <f t="shared" si="11"/>
        <v>2018719</v>
      </c>
      <c r="D143" s="53">
        <v>3.496</v>
      </c>
      <c r="E143" s="50"/>
      <c r="F143" s="52"/>
    </row>
    <row r="144" spans="1:6" x14ac:dyDescent="0.25">
      <c r="A144" s="44">
        <v>43301</v>
      </c>
      <c r="B144" s="49">
        <v>3.508</v>
      </c>
      <c r="C144" s="50" t="str">
        <f t="shared" si="11"/>
        <v>2018720</v>
      </c>
      <c r="D144" s="49">
        <v>3.508</v>
      </c>
      <c r="E144" s="50"/>
      <c r="F144" s="52"/>
    </row>
    <row r="145" spans="1:6" x14ac:dyDescent="0.25">
      <c r="A145" s="44">
        <v>43304</v>
      </c>
      <c r="B145" s="49">
        <v>3.5329999999999999</v>
      </c>
      <c r="C145" s="50" t="str">
        <f t="shared" si="11"/>
        <v>2018723</v>
      </c>
      <c r="D145" s="49">
        <v>3.5329999999999999</v>
      </c>
      <c r="E145" s="50"/>
      <c r="F145" s="52"/>
    </row>
    <row r="146" spans="1:6" x14ac:dyDescent="0.25">
      <c r="A146" s="44">
        <v>43305</v>
      </c>
      <c r="B146" s="49">
        <v>3.5609999999999999</v>
      </c>
      <c r="C146" s="50" t="str">
        <f t="shared" si="11"/>
        <v>2018724</v>
      </c>
      <c r="D146" s="49">
        <v>3.5609999999999999</v>
      </c>
      <c r="E146" s="50"/>
      <c r="F146" s="52"/>
    </row>
    <row r="147" spans="1:6" x14ac:dyDescent="0.25">
      <c r="A147" s="44">
        <v>43306</v>
      </c>
      <c r="B147" s="49">
        <v>3.573</v>
      </c>
      <c r="C147" s="50" t="str">
        <f t="shared" si="11"/>
        <v>2018725</v>
      </c>
      <c r="D147" s="49">
        <v>3.573</v>
      </c>
      <c r="E147" s="50"/>
      <c r="F147" s="52"/>
    </row>
    <row r="148" spans="1:6" x14ac:dyDescent="0.25">
      <c r="A148" s="44">
        <v>43307</v>
      </c>
      <c r="B148" s="53">
        <v>3.5569999999999999</v>
      </c>
      <c r="C148" s="50" t="str">
        <f t="shared" si="11"/>
        <v>2018726</v>
      </c>
      <c r="D148" s="53">
        <v>3.5569999999999999</v>
      </c>
      <c r="E148" s="50"/>
      <c r="F148" s="52"/>
    </row>
    <row r="149" spans="1:6" x14ac:dyDescent="0.25">
      <c r="A149" s="44">
        <v>43308</v>
      </c>
      <c r="B149" s="53">
        <v>3.5569999999999999</v>
      </c>
      <c r="C149" s="50" t="str">
        <f t="shared" si="11"/>
        <v>2018727</v>
      </c>
      <c r="D149" s="53">
        <v>3.5569999999999999</v>
      </c>
      <c r="E149" s="50"/>
      <c r="F149" s="52"/>
    </row>
    <row r="150" spans="1:6" x14ac:dyDescent="0.25">
      <c r="A150" s="44">
        <v>43311</v>
      </c>
      <c r="B150" s="53">
        <v>3.5350000000000001</v>
      </c>
      <c r="C150" s="50" t="str">
        <f t="shared" si="11"/>
        <v>2018730</v>
      </c>
      <c r="D150" s="53">
        <v>3.5350000000000001</v>
      </c>
      <c r="E150" s="50"/>
      <c r="F150" s="52"/>
    </row>
    <row r="151" spans="1:6" x14ac:dyDescent="0.25">
      <c r="A151" s="44">
        <v>43312</v>
      </c>
      <c r="B151" s="53">
        <v>3.5329999999999999</v>
      </c>
      <c r="C151" s="50" t="str">
        <f t="shared" si="11"/>
        <v>2018731</v>
      </c>
      <c r="D151" s="53">
        <v>3.5329999999999999</v>
      </c>
      <c r="E151" s="50"/>
      <c r="F151" s="52"/>
    </row>
    <row r="152" spans="1:6" x14ac:dyDescent="0.25">
      <c r="A152" s="44">
        <v>43313</v>
      </c>
      <c r="B152" s="53">
        <v>3.5019999999999998</v>
      </c>
      <c r="C152" s="50" t="str">
        <f t="shared" si="11"/>
        <v>201881</v>
      </c>
      <c r="D152" s="53">
        <v>3.5019999999999998</v>
      </c>
      <c r="E152" s="50"/>
      <c r="F152" s="52"/>
    </row>
    <row r="153" spans="1:6" x14ac:dyDescent="0.25">
      <c r="A153" s="44">
        <v>43314</v>
      </c>
      <c r="B153" s="53">
        <v>3.4870000000000001</v>
      </c>
      <c r="C153" s="50" t="str">
        <f t="shared" si="11"/>
        <v>201882</v>
      </c>
      <c r="D153" s="53">
        <v>3.4870000000000001</v>
      </c>
      <c r="E153" s="50"/>
      <c r="F153" s="52"/>
    </row>
    <row r="154" spans="1:6" x14ac:dyDescent="0.25">
      <c r="A154" s="44">
        <v>43315</v>
      </c>
      <c r="B154" s="49">
        <v>3.49</v>
      </c>
      <c r="C154" s="50" t="str">
        <f t="shared" si="11"/>
        <v>201883</v>
      </c>
      <c r="D154" s="49">
        <v>3.49</v>
      </c>
      <c r="E154" s="50"/>
      <c r="F154" s="52"/>
    </row>
    <row r="155" spans="1:6" x14ac:dyDescent="0.25">
      <c r="A155" s="44">
        <v>43318</v>
      </c>
      <c r="B155" s="53">
        <v>3.472</v>
      </c>
      <c r="C155" s="50" t="str">
        <f t="shared" si="11"/>
        <v>201886</v>
      </c>
      <c r="D155" s="53">
        <v>3.472</v>
      </c>
      <c r="E155" s="50"/>
      <c r="F155" s="52"/>
    </row>
    <row r="156" spans="1:6" x14ac:dyDescent="0.25">
      <c r="A156" s="44">
        <v>43319</v>
      </c>
      <c r="B156" s="49">
        <v>3.4950000000000001</v>
      </c>
      <c r="C156" s="50" t="str">
        <f t="shared" si="11"/>
        <v>201887</v>
      </c>
      <c r="D156" s="49">
        <v>3.4950000000000001</v>
      </c>
      <c r="E156" s="50"/>
      <c r="F156" s="52"/>
    </row>
    <row r="157" spans="1:6" x14ac:dyDescent="0.25">
      <c r="A157" s="44">
        <v>43320</v>
      </c>
      <c r="B157" s="49">
        <v>3.5259999999999998</v>
      </c>
      <c r="C157" s="50" t="str">
        <f t="shared" si="11"/>
        <v>201888</v>
      </c>
      <c r="D157" s="49">
        <v>3.5259999999999998</v>
      </c>
      <c r="E157" s="50"/>
      <c r="F157" s="52"/>
    </row>
    <row r="158" spans="1:6" x14ac:dyDescent="0.25">
      <c r="A158" s="44">
        <v>43321</v>
      </c>
      <c r="B158" s="49">
        <v>3.5550000000000002</v>
      </c>
      <c r="C158" s="50" t="str">
        <f t="shared" si="11"/>
        <v>201889</v>
      </c>
      <c r="D158" s="49">
        <v>3.5550000000000002</v>
      </c>
      <c r="E158" s="50"/>
      <c r="F158" s="52"/>
    </row>
    <row r="159" spans="1:6" x14ac:dyDescent="0.25">
      <c r="A159" s="44">
        <v>43322</v>
      </c>
      <c r="B159" s="49">
        <v>3.5739999999999998</v>
      </c>
      <c r="C159" s="50" t="str">
        <f t="shared" si="11"/>
        <v>2018810</v>
      </c>
      <c r="D159" s="49">
        <v>3.5739999999999998</v>
      </c>
      <c r="E159" s="50"/>
      <c r="F159" s="52"/>
    </row>
    <row r="160" spans="1:6" x14ac:dyDescent="0.25">
      <c r="A160" s="44">
        <v>43325</v>
      </c>
      <c r="B160" s="49">
        <v>3.5960000000000001</v>
      </c>
      <c r="C160" s="50" t="str">
        <f t="shared" si="11"/>
        <v>2018813</v>
      </c>
      <c r="D160" s="49">
        <v>3.5960000000000001</v>
      </c>
      <c r="E160" s="50"/>
      <c r="F160" s="52"/>
    </row>
    <row r="161" spans="1:6" x14ac:dyDescent="0.25">
      <c r="A161" s="44">
        <v>43326</v>
      </c>
      <c r="B161" s="53">
        <v>3.577</v>
      </c>
      <c r="C161" s="50" t="str">
        <f t="shared" si="11"/>
        <v>2018814</v>
      </c>
      <c r="D161" s="53">
        <v>3.577</v>
      </c>
      <c r="E161" s="50"/>
      <c r="F161" s="52"/>
    </row>
    <row r="162" spans="1:6" x14ac:dyDescent="0.25">
      <c r="A162" s="44">
        <v>43327</v>
      </c>
      <c r="B162" s="49">
        <v>3.589</v>
      </c>
      <c r="C162" s="50" t="str">
        <f t="shared" si="11"/>
        <v>2018815</v>
      </c>
      <c r="D162" s="49">
        <v>3.589</v>
      </c>
      <c r="E162" s="50"/>
      <c r="F162" s="52"/>
    </row>
    <row r="163" spans="1:6" x14ac:dyDescent="0.25">
      <c r="A163" s="44">
        <v>43328</v>
      </c>
      <c r="B163" s="49">
        <v>3.6139999999999999</v>
      </c>
      <c r="C163" s="50" t="str">
        <f t="shared" si="11"/>
        <v>2018816</v>
      </c>
      <c r="D163" s="49">
        <v>3.6139999999999999</v>
      </c>
      <c r="E163" s="50"/>
      <c r="F163" s="52"/>
    </row>
    <row r="164" spans="1:6" x14ac:dyDescent="0.25">
      <c r="A164" s="44">
        <v>43329</v>
      </c>
      <c r="B164" s="49">
        <v>3.6560000000000001</v>
      </c>
      <c r="C164" s="50" t="str">
        <f t="shared" ref="C164:C227" si="12">YEAR(A164)&amp;MONTH(A164)&amp;DAY(A164)</f>
        <v>2018817</v>
      </c>
      <c r="D164" s="49">
        <v>3.6560000000000001</v>
      </c>
      <c r="E164" s="50"/>
      <c r="F164" s="52"/>
    </row>
    <row r="165" spans="1:6" x14ac:dyDescent="0.25">
      <c r="A165" s="44">
        <v>43332</v>
      </c>
      <c r="B165" s="49">
        <v>3.6680000000000001</v>
      </c>
      <c r="C165" s="50" t="str">
        <f t="shared" si="12"/>
        <v>2018820</v>
      </c>
      <c r="D165" s="49">
        <v>3.6680000000000001</v>
      </c>
      <c r="E165" s="50"/>
      <c r="F165" s="52"/>
    </row>
    <row r="166" spans="1:6" x14ac:dyDescent="0.25">
      <c r="A166" s="44">
        <v>43333</v>
      </c>
      <c r="B166" s="49">
        <v>3.6739999999999999</v>
      </c>
      <c r="C166" s="50" t="str">
        <f t="shared" si="12"/>
        <v>2018821</v>
      </c>
      <c r="D166" s="49">
        <v>3.6739999999999999</v>
      </c>
      <c r="E166" s="50"/>
      <c r="F166" s="52"/>
    </row>
    <row r="167" spans="1:6" x14ac:dyDescent="0.25">
      <c r="A167" s="44">
        <v>43334</v>
      </c>
      <c r="B167" s="53">
        <v>3.6459999999999999</v>
      </c>
      <c r="C167" s="50" t="str">
        <f t="shared" si="12"/>
        <v>2018822</v>
      </c>
      <c r="D167" s="53">
        <v>3.6459999999999999</v>
      </c>
      <c r="E167" s="50"/>
      <c r="F167" s="52"/>
    </row>
    <row r="168" spans="1:6" x14ac:dyDescent="0.25">
      <c r="A168" s="44">
        <v>43335</v>
      </c>
      <c r="B168" s="53">
        <v>3.6240000000000001</v>
      </c>
      <c r="C168" s="50" t="str">
        <f t="shared" si="12"/>
        <v>2018823</v>
      </c>
      <c r="D168" s="53">
        <v>3.6240000000000001</v>
      </c>
      <c r="E168" s="50"/>
      <c r="F168" s="52"/>
    </row>
    <row r="169" spans="1:6" x14ac:dyDescent="0.25">
      <c r="A169" s="44">
        <v>43336</v>
      </c>
      <c r="B169" s="49">
        <v>3.6379999999999999</v>
      </c>
      <c r="C169" s="50" t="str">
        <f t="shared" si="12"/>
        <v>2018824</v>
      </c>
      <c r="D169" s="49">
        <v>3.6379999999999999</v>
      </c>
      <c r="E169" s="50"/>
      <c r="F169" s="52"/>
    </row>
    <row r="170" spans="1:6" x14ac:dyDescent="0.25">
      <c r="A170" s="44">
        <v>43339</v>
      </c>
      <c r="B170" s="49">
        <v>3.6480000000000001</v>
      </c>
      <c r="C170" s="50" t="str">
        <f t="shared" si="12"/>
        <v>2018827</v>
      </c>
      <c r="D170" s="49">
        <v>3.6480000000000001</v>
      </c>
      <c r="E170" s="50"/>
      <c r="F170" s="52"/>
    </row>
    <row r="171" spans="1:6" x14ac:dyDescent="0.25">
      <c r="A171" s="44">
        <v>43340</v>
      </c>
      <c r="B171" s="53">
        <v>3.645</v>
      </c>
      <c r="C171" s="50" t="str">
        <f t="shared" si="12"/>
        <v>2018828</v>
      </c>
      <c r="D171" s="53">
        <v>3.645</v>
      </c>
      <c r="E171" s="50"/>
      <c r="F171" s="52"/>
    </row>
    <row r="172" spans="1:6" x14ac:dyDescent="0.25">
      <c r="A172" s="44">
        <v>43341</v>
      </c>
      <c r="B172" s="53">
        <v>3.6320000000000001</v>
      </c>
      <c r="C172" s="50" t="str">
        <f t="shared" si="12"/>
        <v>2018829</v>
      </c>
      <c r="D172" s="53">
        <v>3.6320000000000001</v>
      </c>
      <c r="E172" s="50"/>
      <c r="F172" s="52"/>
    </row>
    <row r="173" spans="1:6" x14ac:dyDescent="0.25">
      <c r="A173" s="44">
        <v>43342</v>
      </c>
      <c r="B173" s="49">
        <v>3.6429999999999998</v>
      </c>
      <c r="C173" s="50" t="str">
        <f t="shared" si="12"/>
        <v>2018830</v>
      </c>
      <c r="D173" s="49">
        <v>3.6429999999999998</v>
      </c>
      <c r="E173" s="50"/>
      <c r="F173" s="52"/>
    </row>
    <row r="174" spans="1:6" x14ac:dyDescent="0.25">
      <c r="A174" s="44">
        <v>43343</v>
      </c>
      <c r="B174" s="53">
        <v>3.6</v>
      </c>
      <c r="C174" s="50" t="str">
        <f t="shared" si="12"/>
        <v>2018831</v>
      </c>
      <c r="D174" s="53">
        <v>3.6</v>
      </c>
      <c r="E174" s="50"/>
      <c r="F174" s="52"/>
    </row>
    <row r="175" spans="1:6" x14ac:dyDescent="0.25">
      <c r="A175" s="44">
        <v>43346</v>
      </c>
      <c r="B175" s="49">
        <v>3.613</v>
      </c>
      <c r="C175" s="50" t="str">
        <f t="shared" si="12"/>
        <v>201893</v>
      </c>
      <c r="D175" s="49">
        <v>3.613</v>
      </c>
      <c r="E175" s="50"/>
      <c r="F175" s="52"/>
    </row>
    <row r="176" spans="1:6" x14ac:dyDescent="0.25">
      <c r="A176" s="44">
        <v>43347</v>
      </c>
      <c r="B176" s="49">
        <v>3.629</v>
      </c>
      <c r="C176" s="50" t="str">
        <f t="shared" si="12"/>
        <v>201894</v>
      </c>
      <c r="D176" s="49">
        <v>3.629</v>
      </c>
      <c r="E176" s="50"/>
      <c r="F176" s="52"/>
    </row>
    <row r="177" spans="1:6" x14ac:dyDescent="0.25">
      <c r="A177" s="44">
        <v>43348</v>
      </c>
      <c r="B177" s="49">
        <v>3.6389999999999998</v>
      </c>
      <c r="C177" s="50" t="str">
        <f t="shared" si="12"/>
        <v>201895</v>
      </c>
      <c r="D177" s="49">
        <v>3.6389999999999998</v>
      </c>
      <c r="E177" s="50"/>
      <c r="F177" s="52"/>
    </row>
    <row r="178" spans="1:6" x14ac:dyDescent="0.25">
      <c r="A178" s="44">
        <v>43349</v>
      </c>
      <c r="B178" s="53">
        <v>3.6309999999999998</v>
      </c>
      <c r="C178" s="50" t="str">
        <f t="shared" si="12"/>
        <v>201896</v>
      </c>
      <c r="D178" s="53">
        <v>3.6309999999999998</v>
      </c>
      <c r="E178" s="50"/>
      <c r="F178" s="52"/>
    </row>
    <row r="179" spans="1:6" x14ac:dyDescent="0.25">
      <c r="A179" s="44">
        <v>43350</v>
      </c>
      <c r="B179" s="49">
        <v>3.653</v>
      </c>
      <c r="C179" s="50" t="str">
        <f t="shared" si="12"/>
        <v>201897</v>
      </c>
      <c r="D179" s="49">
        <v>3.653</v>
      </c>
      <c r="E179" s="50"/>
      <c r="F179" s="52"/>
    </row>
    <row r="180" spans="1:6" x14ac:dyDescent="0.25">
      <c r="A180" s="44">
        <v>43353</v>
      </c>
      <c r="B180" s="49">
        <v>3.67</v>
      </c>
      <c r="C180" s="50" t="str">
        <f t="shared" si="12"/>
        <v>2018910</v>
      </c>
      <c r="D180" s="49">
        <v>3.67</v>
      </c>
      <c r="E180" s="50"/>
      <c r="F180" s="52"/>
    </row>
    <row r="181" spans="1:6" x14ac:dyDescent="0.25">
      <c r="A181" s="44">
        <v>43354</v>
      </c>
      <c r="B181" s="49">
        <v>3.6880000000000002</v>
      </c>
      <c r="C181" s="50" t="str">
        <f t="shared" si="12"/>
        <v>2018911</v>
      </c>
      <c r="D181" s="49">
        <v>3.6880000000000002</v>
      </c>
      <c r="E181" s="50"/>
      <c r="F181" s="52"/>
    </row>
    <row r="182" spans="1:6" x14ac:dyDescent="0.25">
      <c r="A182" s="44">
        <v>43355</v>
      </c>
      <c r="B182" s="49">
        <v>3.6960000000000002</v>
      </c>
      <c r="C182" s="50" t="str">
        <f t="shared" si="12"/>
        <v>2018912</v>
      </c>
      <c r="D182" s="49">
        <v>3.6960000000000002</v>
      </c>
      <c r="E182" s="50"/>
      <c r="F182" s="52"/>
    </row>
    <row r="183" spans="1:6" x14ac:dyDescent="0.25">
      <c r="A183" s="44">
        <v>43356</v>
      </c>
      <c r="B183" s="53">
        <v>3.6829999999999998</v>
      </c>
      <c r="C183" s="50" t="str">
        <f t="shared" si="12"/>
        <v>2018913</v>
      </c>
      <c r="D183" s="53">
        <v>3.6829999999999998</v>
      </c>
      <c r="E183" s="50"/>
      <c r="F183" s="52"/>
    </row>
    <row r="184" spans="1:6" x14ac:dyDescent="0.25">
      <c r="A184" s="44">
        <v>43357</v>
      </c>
      <c r="B184" s="53">
        <v>3.6749999999999998</v>
      </c>
      <c r="C184" s="50" t="str">
        <f t="shared" si="12"/>
        <v>2018914</v>
      </c>
      <c r="D184" s="53">
        <v>3.6749999999999998</v>
      </c>
      <c r="E184" s="50"/>
      <c r="F184" s="52"/>
    </row>
    <row r="185" spans="1:6" x14ac:dyDescent="0.25">
      <c r="A185" s="44">
        <v>43360</v>
      </c>
      <c r="B185" s="53">
        <v>3.6629999999999998</v>
      </c>
      <c r="C185" s="50" t="str">
        <f t="shared" si="12"/>
        <v>2018917</v>
      </c>
      <c r="D185" s="53">
        <v>3.6629999999999998</v>
      </c>
      <c r="E185" s="50"/>
      <c r="F185" s="52"/>
    </row>
    <row r="186" spans="1:6" x14ac:dyDescent="0.25">
      <c r="A186" s="44">
        <v>43361</v>
      </c>
      <c r="B186" s="49">
        <v>3.6669999999999998</v>
      </c>
      <c r="C186" s="50" t="str">
        <f t="shared" si="12"/>
        <v>2018918</v>
      </c>
      <c r="D186" s="49">
        <v>3.6669999999999998</v>
      </c>
      <c r="E186" s="50"/>
      <c r="F186" s="52"/>
    </row>
    <row r="187" spans="1:6" x14ac:dyDescent="0.25">
      <c r="A187" s="44">
        <v>43362</v>
      </c>
      <c r="B187" s="49">
        <v>3.6890000000000001</v>
      </c>
      <c r="C187" s="50" t="str">
        <f t="shared" si="12"/>
        <v>2018919</v>
      </c>
      <c r="D187" s="49">
        <v>3.6890000000000001</v>
      </c>
      <c r="E187" s="50"/>
      <c r="F187" s="52"/>
    </row>
    <row r="188" spans="1:6" x14ac:dyDescent="0.25">
      <c r="A188" s="44">
        <v>43363</v>
      </c>
      <c r="B188" s="49">
        <v>3.694</v>
      </c>
      <c r="C188" s="50" t="str">
        <f t="shared" si="12"/>
        <v>2018920</v>
      </c>
      <c r="D188" s="49">
        <v>3.694</v>
      </c>
      <c r="E188" s="50"/>
      <c r="F188" s="52"/>
    </row>
    <row r="189" spans="1:6" x14ac:dyDescent="0.25">
      <c r="A189" s="44">
        <v>43364</v>
      </c>
      <c r="B189" s="49">
        <v>3.7130000000000001</v>
      </c>
      <c r="C189" s="50" t="str">
        <f t="shared" si="12"/>
        <v>2018921</v>
      </c>
      <c r="D189" s="49">
        <v>3.7130000000000001</v>
      </c>
      <c r="E189" s="50"/>
      <c r="F189" s="52"/>
    </row>
    <row r="190" spans="1:6" x14ac:dyDescent="0.25">
      <c r="A190" s="44">
        <v>43368</v>
      </c>
      <c r="B190" s="53">
        <v>3.6960000000000002</v>
      </c>
      <c r="C190" s="50" t="str">
        <f t="shared" si="12"/>
        <v>2018925</v>
      </c>
      <c r="D190" s="53">
        <v>3.6960000000000002</v>
      </c>
      <c r="E190" s="50"/>
      <c r="F190" s="52"/>
    </row>
    <row r="191" spans="1:6" x14ac:dyDescent="0.25">
      <c r="A191" s="44">
        <v>43369</v>
      </c>
      <c r="B191" s="53">
        <v>3.681</v>
      </c>
      <c r="C191" s="50" t="str">
        <f t="shared" si="12"/>
        <v>2018926</v>
      </c>
      <c r="D191" s="53">
        <v>3.681</v>
      </c>
      <c r="E191" s="50"/>
      <c r="F191" s="52"/>
    </row>
    <row r="192" spans="1:6" x14ac:dyDescent="0.25">
      <c r="A192" s="44">
        <v>43370</v>
      </c>
      <c r="B192" s="53">
        <v>3.6619999999999999</v>
      </c>
      <c r="C192" s="50" t="str">
        <f t="shared" si="12"/>
        <v>2018927</v>
      </c>
      <c r="D192" s="53">
        <v>3.6619999999999999</v>
      </c>
      <c r="E192" s="50"/>
      <c r="F192" s="52"/>
    </row>
    <row r="193" spans="1:6" x14ac:dyDescent="0.25">
      <c r="A193" s="44">
        <v>43371</v>
      </c>
      <c r="B193" s="53">
        <v>3.653</v>
      </c>
      <c r="C193" s="50" t="str">
        <f t="shared" si="12"/>
        <v>2018928</v>
      </c>
      <c r="D193" s="53">
        <v>3.653</v>
      </c>
      <c r="E193" s="50"/>
      <c r="F193" s="52"/>
    </row>
    <row r="194" spans="1:6" x14ac:dyDescent="0.25">
      <c r="A194" s="44">
        <v>43372</v>
      </c>
      <c r="B194" s="53">
        <v>3.645</v>
      </c>
      <c r="C194" s="50" t="str">
        <f t="shared" si="12"/>
        <v>2018929</v>
      </c>
      <c r="D194" s="53">
        <v>3.645</v>
      </c>
      <c r="E194" s="50"/>
      <c r="F194" s="52"/>
    </row>
    <row r="195" spans="1:6" x14ac:dyDescent="0.25">
      <c r="A195" s="44">
        <v>43373</v>
      </c>
      <c r="B195" s="49">
        <v>3.6549999999999998</v>
      </c>
      <c r="C195" s="50" t="str">
        <f t="shared" si="12"/>
        <v>2018930</v>
      </c>
      <c r="D195" s="49">
        <v>3.6549999999999998</v>
      </c>
      <c r="E195" s="50"/>
      <c r="F195" s="52"/>
    </row>
    <row r="196" spans="1:6" x14ac:dyDescent="0.25">
      <c r="A196" s="44">
        <v>43381</v>
      </c>
      <c r="B196" s="53">
        <v>3.6269999999999998</v>
      </c>
      <c r="C196" s="50" t="str">
        <f t="shared" si="12"/>
        <v>2018108</v>
      </c>
      <c r="D196" s="53">
        <v>3.6269999999999998</v>
      </c>
      <c r="E196" s="50"/>
      <c r="F196" s="52"/>
    </row>
    <row r="197" spans="1:6" x14ac:dyDescent="0.25">
      <c r="A197" s="44">
        <v>43382</v>
      </c>
      <c r="B197" s="49">
        <v>3.6480000000000001</v>
      </c>
      <c r="C197" s="50" t="str">
        <f t="shared" si="12"/>
        <v>2018109</v>
      </c>
      <c r="D197" s="49">
        <v>3.6480000000000001</v>
      </c>
      <c r="E197" s="50"/>
      <c r="F197" s="52"/>
    </row>
    <row r="198" spans="1:6" x14ac:dyDescent="0.25">
      <c r="A198" s="44">
        <v>43383</v>
      </c>
      <c r="B198" s="53">
        <v>3.6280000000000001</v>
      </c>
      <c r="C198" s="50" t="str">
        <f t="shared" si="12"/>
        <v>20181010</v>
      </c>
      <c r="D198" s="53">
        <v>3.6280000000000001</v>
      </c>
      <c r="E198" s="50"/>
      <c r="F198" s="52"/>
    </row>
    <row r="199" spans="1:6" x14ac:dyDescent="0.25">
      <c r="A199" s="44">
        <v>43384</v>
      </c>
      <c r="B199" s="53">
        <v>3.62</v>
      </c>
      <c r="C199" s="50" t="str">
        <f t="shared" si="12"/>
        <v>20181011</v>
      </c>
      <c r="D199" s="53">
        <v>3.62</v>
      </c>
      <c r="E199" s="50"/>
      <c r="F199" s="52"/>
    </row>
    <row r="200" spans="1:6" x14ac:dyDescent="0.25">
      <c r="A200" s="44">
        <v>43385</v>
      </c>
      <c r="B200" s="53">
        <v>3.605</v>
      </c>
      <c r="C200" s="50" t="str">
        <f t="shared" si="12"/>
        <v>20181012</v>
      </c>
      <c r="D200" s="53">
        <v>3.605</v>
      </c>
      <c r="E200" s="50"/>
      <c r="F200" s="52"/>
    </row>
    <row r="201" spans="1:6" x14ac:dyDescent="0.25">
      <c r="A201" s="44">
        <v>43388</v>
      </c>
      <c r="B201" s="49">
        <v>3.617</v>
      </c>
      <c r="C201" s="50" t="str">
        <f t="shared" si="12"/>
        <v>20181015</v>
      </c>
      <c r="D201" s="49">
        <v>3.617</v>
      </c>
      <c r="E201" s="50"/>
      <c r="F201" s="52"/>
    </row>
    <row r="202" spans="1:6" x14ac:dyDescent="0.25">
      <c r="A202" s="44">
        <v>43389</v>
      </c>
      <c r="B202" s="53">
        <v>3.6070000000000002</v>
      </c>
      <c r="C202" s="50" t="str">
        <f t="shared" si="12"/>
        <v>20181016</v>
      </c>
      <c r="D202" s="53">
        <v>3.6070000000000002</v>
      </c>
      <c r="E202" s="50"/>
      <c r="F202" s="52"/>
    </row>
    <row r="203" spans="1:6" x14ac:dyDescent="0.25">
      <c r="A203" s="44">
        <v>43390</v>
      </c>
      <c r="B203" s="53">
        <v>3.5960000000000001</v>
      </c>
      <c r="C203" s="50" t="str">
        <f t="shared" si="12"/>
        <v>20181017</v>
      </c>
      <c r="D203" s="53">
        <v>3.5960000000000001</v>
      </c>
      <c r="E203" s="50"/>
      <c r="F203" s="52"/>
    </row>
    <row r="204" spans="1:6" x14ac:dyDescent="0.25">
      <c r="A204" s="44">
        <v>43391</v>
      </c>
      <c r="B204" s="53">
        <v>3.5779999999999998</v>
      </c>
      <c r="C204" s="50" t="str">
        <f t="shared" si="12"/>
        <v>20181018</v>
      </c>
      <c r="D204" s="53">
        <v>3.5779999999999998</v>
      </c>
      <c r="E204" s="50"/>
      <c r="F204" s="52"/>
    </row>
    <row r="205" spans="1:6" x14ac:dyDescent="0.25">
      <c r="A205" s="44">
        <v>43392</v>
      </c>
      <c r="B205" s="49">
        <v>3.5830000000000002</v>
      </c>
      <c r="C205" s="50" t="str">
        <f t="shared" si="12"/>
        <v>20181019</v>
      </c>
      <c r="D205" s="49">
        <v>3.5830000000000002</v>
      </c>
      <c r="E205" s="50"/>
      <c r="F205" s="52"/>
    </row>
    <row r="206" spans="1:6" x14ac:dyDescent="0.25">
      <c r="A206" s="44">
        <v>43395</v>
      </c>
      <c r="B206" s="49">
        <v>3.593</v>
      </c>
      <c r="C206" s="50" t="str">
        <f t="shared" si="12"/>
        <v>20181022</v>
      </c>
      <c r="D206" s="49">
        <v>3.593</v>
      </c>
      <c r="E206" s="50"/>
      <c r="F206" s="52"/>
    </row>
    <row r="207" spans="1:6" x14ac:dyDescent="0.25">
      <c r="A207" s="44">
        <v>43396</v>
      </c>
      <c r="B207" s="49">
        <v>3.601</v>
      </c>
      <c r="C207" s="50" t="str">
        <f t="shared" si="12"/>
        <v>20181023</v>
      </c>
      <c r="D207" s="49">
        <v>3.601</v>
      </c>
      <c r="E207" s="50"/>
      <c r="F207" s="52"/>
    </row>
    <row r="208" spans="1:6" x14ac:dyDescent="0.25">
      <c r="A208" s="44">
        <v>43397</v>
      </c>
      <c r="B208" s="53">
        <v>3.57</v>
      </c>
      <c r="C208" s="50" t="str">
        <f t="shared" si="12"/>
        <v>20181024</v>
      </c>
      <c r="D208" s="53">
        <v>3.57</v>
      </c>
      <c r="E208" s="50"/>
      <c r="F208" s="52"/>
    </row>
    <row r="209" spans="1:6" x14ac:dyDescent="0.25">
      <c r="A209" s="44">
        <v>43398</v>
      </c>
      <c r="B209" s="53">
        <v>3.5670000000000002</v>
      </c>
      <c r="C209" s="50" t="str">
        <f t="shared" si="12"/>
        <v>20181025</v>
      </c>
      <c r="D209" s="53">
        <v>3.5670000000000002</v>
      </c>
      <c r="E209" s="50"/>
      <c r="F209" s="52"/>
    </row>
    <row r="210" spans="1:6" x14ac:dyDescent="0.25">
      <c r="A210" s="44">
        <v>43399</v>
      </c>
      <c r="B210" s="53">
        <v>3.552</v>
      </c>
      <c r="C210" s="50" t="str">
        <f t="shared" si="12"/>
        <v>20181026</v>
      </c>
      <c r="D210" s="53">
        <v>3.552</v>
      </c>
      <c r="E210" s="50"/>
      <c r="F210" s="52"/>
    </row>
    <row r="211" spans="1:6" x14ac:dyDescent="0.25">
      <c r="A211" s="44">
        <v>43402</v>
      </c>
      <c r="B211" s="53">
        <v>3.54</v>
      </c>
      <c r="C211" s="50" t="str">
        <f t="shared" si="12"/>
        <v>20181029</v>
      </c>
      <c r="D211" s="53">
        <v>3.54</v>
      </c>
      <c r="E211" s="50"/>
      <c r="F211" s="52"/>
    </row>
    <row r="212" spans="1:6" x14ac:dyDescent="0.25">
      <c r="A212" s="44">
        <v>43403</v>
      </c>
      <c r="B212" s="49">
        <v>3.544</v>
      </c>
      <c r="C212" s="50" t="str">
        <f t="shared" si="12"/>
        <v>20181030</v>
      </c>
      <c r="D212" s="49">
        <v>3.544</v>
      </c>
      <c r="E212" s="50"/>
      <c r="F212" s="52"/>
    </row>
    <row r="213" spans="1:6" x14ac:dyDescent="0.25">
      <c r="A213" s="44">
        <v>43404</v>
      </c>
      <c r="B213" s="53">
        <v>3.5329999999999999</v>
      </c>
      <c r="C213" s="50" t="str">
        <f t="shared" si="12"/>
        <v>20181031</v>
      </c>
      <c r="D213" s="53">
        <v>3.5329999999999999</v>
      </c>
      <c r="E213" s="50"/>
      <c r="F213" s="52"/>
    </row>
    <row r="214" spans="1:6" x14ac:dyDescent="0.25">
      <c r="A214" s="44">
        <v>43405</v>
      </c>
      <c r="B214" s="53">
        <v>3.5219999999999998</v>
      </c>
      <c r="C214" s="50" t="str">
        <f t="shared" si="12"/>
        <v>2018111</v>
      </c>
      <c r="D214" s="53">
        <v>3.5219999999999998</v>
      </c>
      <c r="E214" s="50"/>
      <c r="F214" s="52"/>
    </row>
    <row r="215" spans="1:6" x14ac:dyDescent="0.25">
      <c r="A215" s="44">
        <v>43406</v>
      </c>
      <c r="B215" s="49">
        <v>3.5510000000000002</v>
      </c>
      <c r="C215" s="50" t="str">
        <f t="shared" si="12"/>
        <v>2018112</v>
      </c>
      <c r="D215" s="49">
        <v>3.5510000000000002</v>
      </c>
      <c r="E215" s="50"/>
      <c r="F215" s="52"/>
    </row>
    <row r="216" spans="1:6" x14ac:dyDescent="0.25">
      <c r="A216" s="44">
        <v>43409</v>
      </c>
      <c r="B216" s="49">
        <v>3.5579999999999998</v>
      </c>
      <c r="C216" s="50" t="str">
        <f t="shared" si="12"/>
        <v>2018115</v>
      </c>
      <c r="D216" s="49">
        <v>3.5579999999999998</v>
      </c>
      <c r="E216" s="50"/>
      <c r="F216" s="52"/>
    </row>
    <row r="217" spans="1:6" x14ac:dyDescent="0.25">
      <c r="A217" s="44">
        <v>43410</v>
      </c>
      <c r="B217" s="53">
        <v>3.5419999999999998</v>
      </c>
      <c r="C217" s="50" t="str">
        <f t="shared" si="12"/>
        <v>2018116</v>
      </c>
      <c r="D217" s="53">
        <v>3.5419999999999998</v>
      </c>
      <c r="E217" s="50"/>
      <c r="F217" s="52"/>
    </row>
    <row r="218" spans="1:6" x14ac:dyDescent="0.25">
      <c r="A218" s="44">
        <v>43411</v>
      </c>
      <c r="B218" s="53">
        <v>3.5209999999999999</v>
      </c>
      <c r="C218" s="50" t="str">
        <f t="shared" si="12"/>
        <v>2018117</v>
      </c>
      <c r="D218" s="53">
        <v>3.5209999999999999</v>
      </c>
      <c r="E218" s="50"/>
      <c r="F218" s="52"/>
    </row>
    <row r="219" spans="1:6" x14ac:dyDescent="0.25">
      <c r="A219" s="44">
        <v>43412</v>
      </c>
      <c r="B219" s="53">
        <v>3.51</v>
      </c>
      <c r="C219" s="50" t="str">
        <f t="shared" si="12"/>
        <v>2018118</v>
      </c>
      <c r="D219" s="53">
        <v>3.51</v>
      </c>
      <c r="E219" s="50"/>
      <c r="F219" s="52"/>
    </row>
    <row r="220" spans="1:6" x14ac:dyDescent="0.25">
      <c r="A220" s="44">
        <v>43413</v>
      </c>
      <c r="B220" s="53">
        <v>3.5</v>
      </c>
      <c r="C220" s="50" t="str">
        <f t="shared" si="12"/>
        <v>2018119</v>
      </c>
      <c r="D220" s="53">
        <v>3.5</v>
      </c>
      <c r="E220" s="50"/>
      <c r="F220" s="52"/>
    </row>
    <row r="221" spans="1:6" x14ac:dyDescent="0.25">
      <c r="A221" s="44">
        <v>43416</v>
      </c>
      <c r="B221" s="53">
        <v>3.496</v>
      </c>
      <c r="C221" s="50" t="str">
        <f t="shared" si="12"/>
        <v>20181112</v>
      </c>
      <c r="D221" s="53">
        <v>3.496</v>
      </c>
      <c r="E221" s="50"/>
      <c r="F221" s="52"/>
    </row>
    <row r="222" spans="1:6" x14ac:dyDescent="0.25">
      <c r="A222" s="44">
        <v>43417</v>
      </c>
      <c r="B222" s="49">
        <v>3.5019999999999998</v>
      </c>
      <c r="C222" s="50" t="str">
        <f t="shared" si="12"/>
        <v>20181113</v>
      </c>
      <c r="D222" s="49">
        <v>3.5019999999999998</v>
      </c>
      <c r="E222" s="50"/>
      <c r="F222" s="52"/>
    </row>
    <row r="223" spans="1:6" x14ac:dyDescent="0.25">
      <c r="A223" s="44">
        <v>43418</v>
      </c>
      <c r="B223" s="53">
        <v>3.4569999999999999</v>
      </c>
      <c r="C223" s="50" t="str">
        <f t="shared" si="12"/>
        <v>20181114</v>
      </c>
      <c r="D223" s="53">
        <v>3.4569999999999999</v>
      </c>
      <c r="E223" s="50"/>
      <c r="F223" s="52"/>
    </row>
    <row r="224" spans="1:6" x14ac:dyDescent="0.25">
      <c r="A224" s="44">
        <v>43419</v>
      </c>
      <c r="B224" s="53">
        <v>3.427</v>
      </c>
      <c r="C224" s="50" t="str">
        <f t="shared" si="12"/>
        <v>20181115</v>
      </c>
      <c r="D224" s="53">
        <v>3.427</v>
      </c>
      <c r="E224" s="50"/>
      <c r="F224" s="52"/>
    </row>
    <row r="225" spans="1:6" x14ac:dyDescent="0.25">
      <c r="A225" s="44">
        <v>43420</v>
      </c>
      <c r="B225" s="53">
        <v>3.3660000000000001</v>
      </c>
      <c r="C225" s="50" t="str">
        <f t="shared" si="12"/>
        <v>20181116</v>
      </c>
      <c r="D225" s="53">
        <v>3.3660000000000001</v>
      </c>
      <c r="E225" s="50"/>
      <c r="F225" s="52"/>
    </row>
    <row r="226" spans="1:6" x14ac:dyDescent="0.25">
      <c r="A226" s="44">
        <v>43421</v>
      </c>
      <c r="B226" s="53">
        <v>3.3639999999999999</v>
      </c>
      <c r="C226" s="50" t="str">
        <f t="shared" si="12"/>
        <v>20181117</v>
      </c>
      <c r="D226" s="53">
        <v>3.3639999999999999</v>
      </c>
      <c r="E226" s="50"/>
      <c r="F226" s="52"/>
    </row>
    <row r="227" spans="1:6" x14ac:dyDescent="0.25">
      <c r="A227" s="44">
        <v>43422</v>
      </c>
      <c r="B227" s="49">
        <v>3.3650000000000002</v>
      </c>
      <c r="C227" s="50" t="str">
        <f t="shared" si="12"/>
        <v>20181118</v>
      </c>
      <c r="D227" s="49">
        <v>3.3650000000000002</v>
      </c>
      <c r="E227" s="50"/>
      <c r="F227" s="52"/>
    </row>
    <row r="228" spans="1:6" x14ac:dyDescent="0.25">
      <c r="A228" s="44">
        <v>43423</v>
      </c>
      <c r="B228" s="49">
        <v>3.383</v>
      </c>
      <c r="C228" s="50" t="str">
        <f t="shared" ref="C228:C291" si="13">YEAR(A228)&amp;MONTH(A228)&amp;DAY(A228)</f>
        <v>20181119</v>
      </c>
      <c r="D228" s="49">
        <v>3.383</v>
      </c>
      <c r="E228" s="50"/>
      <c r="F228" s="52"/>
    </row>
    <row r="229" spans="1:6" x14ac:dyDescent="0.25">
      <c r="A229" s="44">
        <v>43424</v>
      </c>
      <c r="B229" s="49">
        <v>3.3940000000000001</v>
      </c>
      <c r="C229" s="50" t="str">
        <f t="shared" si="13"/>
        <v>20181120</v>
      </c>
      <c r="D229" s="49">
        <v>3.3940000000000001</v>
      </c>
      <c r="E229" s="50"/>
      <c r="F229" s="52"/>
    </row>
    <row r="230" spans="1:6" x14ac:dyDescent="0.25">
      <c r="A230" s="44">
        <v>43425</v>
      </c>
      <c r="B230" s="49">
        <v>3.3959999999999999</v>
      </c>
      <c r="C230" s="50" t="str">
        <f t="shared" si="13"/>
        <v>20181121</v>
      </c>
      <c r="D230" s="49">
        <v>3.3959999999999999</v>
      </c>
      <c r="E230" s="50"/>
      <c r="F230" s="52"/>
    </row>
    <row r="231" spans="1:6" x14ac:dyDescent="0.25">
      <c r="A231" s="44">
        <v>43426</v>
      </c>
      <c r="B231" s="49">
        <v>3.403</v>
      </c>
      <c r="C231" s="50" t="str">
        <f t="shared" si="13"/>
        <v>20181122</v>
      </c>
      <c r="D231" s="49">
        <v>3.403</v>
      </c>
      <c r="E231" s="50"/>
      <c r="F231" s="52"/>
    </row>
    <row r="232" spans="1:6" x14ac:dyDescent="0.25">
      <c r="A232" s="44">
        <v>43427</v>
      </c>
      <c r="B232" s="49">
        <v>3.42</v>
      </c>
      <c r="C232" s="50" t="str">
        <f t="shared" si="13"/>
        <v>20181123</v>
      </c>
      <c r="D232" s="49">
        <v>3.42</v>
      </c>
      <c r="E232" s="50"/>
      <c r="F232" s="52"/>
    </row>
    <row r="233" spans="1:6" x14ac:dyDescent="0.25">
      <c r="A233" s="44">
        <v>43430</v>
      </c>
      <c r="B233" s="49">
        <v>3.4249999999999998</v>
      </c>
      <c r="C233" s="50" t="str">
        <f t="shared" si="13"/>
        <v>20181126</v>
      </c>
      <c r="D233" s="49">
        <v>3.4249999999999998</v>
      </c>
      <c r="E233" s="50"/>
      <c r="F233" s="52"/>
    </row>
    <row r="234" spans="1:6" x14ac:dyDescent="0.25">
      <c r="A234" s="44">
        <v>43431</v>
      </c>
      <c r="B234" s="49">
        <v>3.4420000000000002</v>
      </c>
      <c r="C234" s="50" t="str">
        <f t="shared" si="13"/>
        <v>20181127</v>
      </c>
      <c r="D234" s="49">
        <v>3.4420000000000002</v>
      </c>
      <c r="E234" s="50"/>
      <c r="F234" s="52"/>
    </row>
    <row r="235" spans="1:6" x14ac:dyDescent="0.25">
      <c r="A235" s="44">
        <v>43432</v>
      </c>
      <c r="B235" s="53">
        <v>3.4079999999999999</v>
      </c>
      <c r="C235" s="50" t="str">
        <f t="shared" si="13"/>
        <v>20181128</v>
      </c>
      <c r="D235" s="53">
        <v>3.4079999999999999</v>
      </c>
      <c r="E235" s="50"/>
      <c r="F235" s="52"/>
    </row>
    <row r="236" spans="1:6" x14ac:dyDescent="0.25">
      <c r="A236" s="44">
        <v>43433</v>
      </c>
      <c r="B236" s="53">
        <v>3.403</v>
      </c>
      <c r="C236" s="50" t="str">
        <f t="shared" si="13"/>
        <v>20181129</v>
      </c>
      <c r="D236" s="53">
        <v>3.403</v>
      </c>
      <c r="E236" s="50"/>
      <c r="F236" s="52"/>
    </row>
    <row r="237" spans="1:6" x14ac:dyDescent="0.25">
      <c r="A237" s="44">
        <v>43434</v>
      </c>
      <c r="B237" s="53">
        <v>3.3980000000000001</v>
      </c>
      <c r="C237" s="50" t="str">
        <f t="shared" si="13"/>
        <v>20181130</v>
      </c>
      <c r="D237" s="53">
        <v>3.3980000000000001</v>
      </c>
      <c r="E237" s="50"/>
      <c r="F237" s="52"/>
    </row>
    <row r="238" spans="1:6" x14ac:dyDescent="0.25">
      <c r="A238" s="44">
        <v>43435</v>
      </c>
      <c r="B238" s="49">
        <v>3.4049999999999998</v>
      </c>
      <c r="C238" s="50" t="str">
        <f t="shared" si="13"/>
        <v>2018121</v>
      </c>
      <c r="D238" s="49">
        <v>3.4049999999999998</v>
      </c>
      <c r="E238" s="50"/>
      <c r="F238" s="52"/>
    </row>
    <row r="239" spans="1:6" x14ac:dyDescent="0.25">
      <c r="A239" s="44">
        <v>43436</v>
      </c>
      <c r="B239" s="53">
        <v>3.38</v>
      </c>
      <c r="C239" s="50" t="str">
        <f t="shared" si="13"/>
        <v>2018122</v>
      </c>
      <c r="D239" s="53">
        <v>3.38</v>
      </c>
      <c r="E239" s="50"/>
      <c r="F239" s="52"/>
    </row>
    <row r="240" spans="1:6" x14ac:dyDescent="0.25">
      <c r="A240" s="44">
        <v>43437</v>
      </c>
      <c r="B240" s="49">
        <v>3.3969999999999998</v>
      </c>
      <c r="C240" s="50" t="str">
        <f t="shared" si="13"/>
        <v>2018123</v>
      </c>
      <c r="D240" s="49">
        <v>3.3969999999999998</v>
      </c>
      <c r="E240" s="50"/>
      <c r="F240" s="52"/>
    </row>
    <row r="241" spans="1:6" x14ac:dyDescent="0.25">
      <c r="A241" s="44">
        <v>43438</v>
      </c>
      <c r="B241" s="53">
        <v>3.3450000000000002</v>
      </c>
      <c r="C241" s="50" t="str">
        <f t="shared" si="13"/>
        <v>2018124</v>
      </c>
      <c r="D241" s="53">
        <v>3.3450000000000002</v>
      </c>
      <c r="E241" s="50"/>
      <c r="F241" s="52"/>
    </row>
    <row r="242" spans="1:6" x14ac:dyDescent="0.25">
      <c r="A242" s="44">
        <v>43439</v>
      </c>
      <c r="B242" s="53">
        <v>3.3450000000000002</v>
      </c>
      <c r="C242" s="50" t="str">
        <f t="shared" si="13"/>
        <v>2018125</v>
      </c>
      <c r="D242" s="53">
        <v>3.3450000000000002</v>
      </c>
      <c r="E242" s="50"/>
      <c r="F242" s="52"/>
    </row>
    <row r="243" spans="1:6" x14ac:dyDescent="0.25">
      <c r="A243" s="44">
        <v>43440</v>
      </c>
      <c r="B243" s="53">
        <v>3.3290000000000002</v>
      </c>
      <c r="C243" s="50" t="str">
        <f t="shared" si="13"/>
        <v>2018126</v>
      </c>
      <c r="D243" s="53">
        <v>3.3290000000000002</v>
      </c>
      <c r="E243" s="50"/>
      <c r="F243" s="52"/>
    </row>
    <row r="244" spans="1:6" x14ac:dyDescent="0.25">
      <c r="A244" s="44">
        <v>43441</v>
      </c>
      <c r="B244" s="53">
        <v>3.3140000000000001</v>
      </c>
      <c r="C244" s="50" t="str">
        <f t="shared" si="13"/>
        <v>2018127</v>
      </c>
      <c r="D244" s="53">
        <v>3.3140000000000001</v>
      </c>
      <c r="E244" s="50"/>
      <c r="F244" s="52"/>
    </row>
    <row r="245" spans="1:6" x14ac:dyDescent="0.25">
      <c r="A245" s="44">
        <v>43442</v>
      </c>
      <c r="B245" s="49">
        <v>3.3239999999999998</v>
      </c>
      <c r="C245" s="50" t="str">
        <f t="shared" si="13"/>
        <v>2018128</v>
      </c>
      <c r="D245" s="49">
        <v>3.3239999999999998</v>
      </c>
      <c r="E245" s="50"/>
      <c r="F245" s="52"/>
    </row>
    <row r="246" spans="1:6" x14ac:dyDescent="0.25">
      <c r="A246" s="44">
        <v>43444</v>
      </c>
      <c r="B246" s="53">
        <v>3.3090000000000002</v>
      </c>
      <c r="C246" s="50" t="str">
        <f t="shared" si="13"/>
        <v>20181210</v>
      </c>
      <c r="D246" s="53">
        <v>3.3090000000000002</v>
      </c>
      <c r="E246" s="50"/>
      <c r="F246" s="52"/>
    </row>
    <row r="247" spans="1:6" x14ac:dyDescent="0.25">
      <c r="A247" s="44">
        <v>43445</v>
      </c>
      <c r="B247" s="53">
        <v>3.2989999999999999</v>
      </c>
      <c r="C247" s="50" t="str">
        <f t="shared" si="13"/>
        <v>20181211</v>
      </c>
      <c r="D247" s="53">
        <v>3.2989999999999999</v>
      </c>
      <c r="E247" s="50"/>
      <c r="F247" s="52"/>
    </row>
    <row r="248" spans="1:6" x14ac:dyDescent="0.25">
      <c r="A248" s="44">
        <v>43446</v>
      </c>
      <c r="B248" s="53">
        <v>3.2959999999999998</v>
      </c>
      <c r="C248" s="50" t="str">
        <f t="shared" si="13"/>
        <v>20181212</v>
      </c>
      <c r="D248" s="53">
        <v>3.2959999999999998</v>
      </c>
      <c r="E248" s="50"/>
      <c r="F248" s="52"/>
    </row>
    <row r="249" spans="1:6" x14ac:dyDescent="0.25">
      <c r="A249" s="44">
        <v>43447</v>
      </c>
      <c r="B249" s="49">
        <v>3.34</v>
      </c>
      <c r="C249" s="50" t="str">
        <f t="shared" si="13"/>
        <v>20181213</v>
      </c>
      <c r="D249" s="49">
        <v>3.34</v>
      </c>
      <c r="E249" s="50"/>
      <c r="F249" s="52"/>
    </row>
    <row r="250" spans="1:6" x14ac:dyDescent="0.25">
      <c r="A250" s="44">
        <v>43448</v>
      </c>
      <c r="B250" s="49">
        <v>3.3690000000000002</v>
      </c>
      <c r="C250" s="50" t="str">
        <f t="shared" si="13"/>
        <v>20181214</v>
      </c>
      <c r="D250" s="49">
        <v>3.3690000000000002</v>
      </c>
      <c r="E250" s="50"/>
      <c r="F250" s="52"/>
    </row>
    <row r="251" spans="1:6" x14ac:dyDescent="0.25">
      <c r="A251" s="44">
        <v>43451</v>
      </c>
      <c r="B251" s="49">
        <v>3.4020000000000001</v>
      </c>
      <c r="C251" s="50" t="str">
        <f t="shared" si="13"/>
        <v>20181217</v>
      </c>
      <c r="D251" s="49">
        <v>3.4020000000000001</v>
      </c>
      <c r="E251" s="50"/>
      <c r="F251" s="52"/>
    </row>
    <row r="252" spans="1:6" x14ac:dyDescent="0.25">
      <c r="A252" s="44">
        <v>43452</v>
      </c>
      <c r="B252" s="49">
        <v>3.4089999999999998</v>
      </c>
      <c r="C252" s="50" t="str">
        <f t="shared" si="13"/>
        <v>20181218</v>
      </c>
      <c r="D252" s="49">
        <v>3.4089999999999998</v>
      </c>
      <c r="E252" s="50"/>
      <c r="F252" s="52"/>
    </row>
    <row r="253" spans="1:6" x14ac:dyDescent="0.25">
      <c r="A253" s="44">
        <v>43453</v>
      </c>
      <c r="B253" s="53">
        <v>3.3809999999999998</v>
      </c>
      <c r="C253" s="50" t="str">
        <f t="shared" si="13"/>
        <v>20181219</v>
      </c>
      <c r="D253" s="53">
        <v>3.3809999999999998</v>
      </c>
      <c r="E253" s="50"/>
      <c r="F253" s="52"/>
    </row>
    <row r="254" spans="1:6" x14ac:dyDescent="0.25">
      <c r="A254" s="44">
        <v>43454</v>
      </c>
      <c r="B254" s="53">
        <v>3.3420000000000001</v>
      </c>
      <c r="C254" s="50" t="str">
        <f t="shared" si="13"/>
        <v>20181220</v>
      </c>
      <c r="D254" s="53">
        <v>3.3420000000000001</v>
      </c>
      <c r="E254" s="50"/>
      <c r="F254" s="52"/>
    </row>
    <row r="255" spans="1:6" x14ac:dyDescent="0.25">
      <c r="A255" s="44">
        <v>43455</v>
      </c>
      <c r="B255" s="49">
        <v>3.355</v>
      </c>
      <c r="C255" s="50" t="str">
        <f t="shared" si="13"/>
        <v>20181221</v>
      </c>
      <c r="D255" s="49">
        <v>3.355</v>
      </c>
      <c r="E255" s="50"/>
      <c r="F255" s="52"/>
    </row>
    <row r="256" spans="1:6" x14ac:dyDescent="0.25">
      <c r="A256" s="44">
        <v>43458</v>
      </c>
      <c r="B256" s="49">
        <v>3.36</v>
      </c>
      <c r="C256" s="50" t="str">
        <f t="shared" si="13"/>
        <v>20181224</v>
      </c>
      <c r="D256" s="49">
        <v>3.36</v>
      </c>
      <c r="E256" s="50"/>
      <c r="F256" s="52"/>
    </row>
    <row r="257" spans="1:6" x14ac:dyDescent="0.25">
      <c r="A257" s="44">
        <v>43459</v>
      </c>
      <c r="B257" s="53">
        <v>3.3570000000000002</v>
      </c>
      <c r="C257" s="50" t="str">
        <f t="shared" si="13"/>
        <v>20181225</v>
      </c>
      <c r="D257" s="53">
        <v>3.3570000000000002</v>
      </c>
      <c r="E257" s="50"/>
      <c r="F257" s="52"/>
    </row>
    <row r="258" spans="1:6" x14ac:dyDescent="0.25">
      <c r="A258" s="44">
        <v>43460</v>
      </c>
      <c r="B258" s="53">
        <v>3.339</v>
      </c>
      <c r="C258" s="50" t="str">
        <f t="shared" si="13"/>
        <v>20181226</v>
      </c>
      <c r="D258" s="53">
        <v>3.339</v>
      </c>
      <c r="E258" s="50"/>
      <c r="F258" s="52"/>
    </row>
    <row r="259" spans="1:6" x14ac:dyDescent="0.25">
      <c r="A259" s="44">
        <v>43461</v>
      </c>
      <c r="B259" s="53">
        <v>3.2989999999999999</v>
      </c>
      <c r="C259" s="50" t="str">
        <f t="shared" si="13"/>
        <v>20181227</v>
      </c>
      <c r="D259" s="53">
        <v>3.2989999999999999</v>
      </c>
      <c r="E259" s="50"/>
      <c r="F259" s="52"/>
    </row>
    <row r="260" spans="1:6" x14ac:dyDescent="0.25">
      <c r="A260" s="44">
        <v>43462</v>
      </c>
      <c r="B260" s="53">
        <v>3.2730000000000001</v>
      </c>
      <c r="C260" s="50" t="str">
        <f t="shared" si="13"/>
        <v>20181228</v>
      </c>
      <c r="D260" s="53">
        <v>3.2730000000000001</v>
      </c>
      <c r="E260" s="50"/>
      <c r="F260" s="52"/>
    </row>
    <row r="261" spans="1:6" x14ac:dyDescent="0.25">
      <c r="A261" s="44">
        <v>43463</v>
      </c>
      <c r="B261" s="53">
        <v>3.27</v>
      </c>
      <c r="C261" s="50" t="str">
        <f t="shared" si="13"/>
        <v>20181229</v>
      </c>
      <c r="D261" s="53">
        <v>3.27</v>
      </c>
      <c r="E261" s="50"/>
      <c r="F261" s="52"/>
    </row>
    <row r="262" spans="1:6" x14ac:dyDescent="0.25">
      <c r="A262" s="44">
        <v>43467</v>
      </c>
      <c r="B262" s="53">
        <v>3.2029999999999998</v>
      </c>
      <c r="C262" s="50" t="str">
        <f t="shared" si="13"/>
        <v>201912</v>
      </c>
      <c r="D262" s="53">
        <v>3.2029999999999998</v>
      </c>
      <c r="E262" s="50"/>
      <c r="F262" s="52"/>
    </row>
    <row r="263" spans="1:6" x14ac:dyDescent="0.25">
      <c r="A263" s="44">
        <v>43468</v>
      </c>
      <c r="B263" s="53">
        <v>3.1909999999999998</v>
      </c>
      <c r="C263" s="50" t="str">
        <f t="shared" si="13"/>
        <v>201913</v>
      </c>
      <c r="D263" s="53">
        <v>3.1909999999999998</v>
      </c>
      <c r="E263" s="50"/>
      <c r="F263" s="52"/>
    </row>
    <row r="264" spans="1:6" x14ac:dyDescent="0.25">
      <c r="A264" s="44">
        <v>43469</v>
      </c>
      <c r="B264" s="53">
        <v>3.1760000000000002</v>
      </c>
      <c r="C264" s="50" t="str">
        <f t="shared" si="13"/>
        <v>201914</v>
      </c>
      <c r="D264" s="53">
        <v>3.1760000000000002</v>
      </c>
      <c r="E264" s="50"/>
      <c r="F264" s="52"/>
    </row>
    <row r="265" spans="1:6" x14ac:dyDescent="0.25">
      <c r="A265" s="44">
        <v>43472</v>
      </c>
      <c r="B265" s="53">
        <v>3.169</v>
      </c>
      <c r="C265" s="50" t="str">
        <f t="shared" si="13"/>
        <v>201917</v>
      </c>
      <c r="D265" s="53">
        <v>3.169</v>
      </c>
      <c r="E265" s="50"/>
      <c r="F265" s="52"/>
    </row>
    <row r="266" spans="1:6" x14ac:dyDescent="0.25">
      <c r="A266" s="44">
        <v>43473</v>
      </c>
      <c r="B266" s="53">
        <v>3.1480000000000001</v>
      </c>
      <c r="C266" s="50" t="str">
        <f t="shared" si="13"/>
        <v>201918</v>
      </c>
      <c r="D266" s="53">
        <v>3.1480000000000001</v>
      </c>
      <c r="E266" s="50"/>
      <c r="F266" s="52"/>
    </row>
    <row r="267" spans="1:6" x14ac:dyDescent="0.25">
      <c r="A267" s="44">
        <v>43474</v>
      </c>
      <c r="B267" s="53">
        <v>3.13</v>
      </c>
      <c r="C267" s="50" t="str">
        <f t="shared" si="13"/>
        <v>201919</v>
      </c>
      <c r="D267" s="53">
        <v>3.13</v>
      </c>
      <c r="E267" s="50"/>
      <c r="F267" s="52"/>
    </row>
    <row r="268" spans="1:6" x14ac:dyDescent="0.25">
      <c r="A268" s="44">
        <v>43475</v>
      </c>
      <c r="B268" s="49">
        <v>3.14</v>
      </c>
      <c r="C268" s="50" t="str">
        <f t="shared" si="13"/>
        <v>2019110</v>
      </c>
      <c r="D268" s="49">
        <v>3.14</v>
      </c>
      <c r="E268" s="50"/>
      <c r="F268" s="52"/>
    </row>
    <row r="269" spans="1:6" x14ac:dyDescent="0.25">
      <c r="A269" s="44">
        <v>43476</v>
      </c>
      <c r="B269" s="53">
        <v>3.1379999999999999</v>
      </c>
      <c r="C269" s="50" t="str">
        <f t="shared" si="13"/>
        <v>2019111</v>
      </c>
      <c r="D269" s="53">
        <v>3.1379999999999999</v>
      </c>
      <c r="E269" s="50"/>
      <c r="F269" s="52"/>
    </row>
    <row r="270" spans="1:6" x14ac:dyDescent="0.25">
      <c r="A270" s="44">
        <v>43479</v>
      </c>
      <c r="B270" s="49">
        <v>3.1419999999999999</v>
      </c>
      <c r="C270" s="50" t="str">
        <f t="shared" si="13"/>
        <v>2019114</v>
      </c>
      <c r="D270" s="49">
        <v>3.1419999999999999</v>
      </c>
      <c r="E270" s="50"/>
      <c r="F270" s="52"/>
    </row>
    <row r="271" spans="1:6" x14ac:dyDescent="0.25">
      <c r="A271" s="44">
        <v>43480</v>
      </c>
      <c r="B271" s="49">
        <v>3.1509999999999998</v>
      </c>
      <c r="C271" s="50" t="str">
        <f t="shared" si="13"/>
        <v>2019115</v>
      </c>
      <c r="D271" s="49">
        <v>3.1509999999999998</v>
      </c>
      <c r="E271" s="50"/>
      <c r="F271" s="52"/>
    </row>
    <row r="272" spans="1:6" x14ac:dyDescent="0.25">
      <c r="A272" s="44">
        <v>43481</v>
      </c>
      <c r="B272" s="53">
        <v>3.113</v>
      </c>
      <c r="C272" s="50" t="str">
        <f t="shared" si="13"/>
        <v>2019116</v>
      </c>
      <c r="D272" s="53">
        <v>3.113</v>
      </c>
      <c r="E272" s="50"/>
      <c r="F272" s="52"/>
    </row>
    <row r="273" spans="1:6" x14ac:dyDescent="0.25">
      <c r="A273" s="44">
        <v>43482</v>
      </c>
      <c r="B273" s="53">
        <v>3.0910000000000002</v>
      </c>
      <c r="C273" s="50" t="str">
        <f t="shared" si="13"/>
        <v>2019117</v>
      </c>
      <c r="D273" s="53">
        <v>3.0910000000000002</v>
      </c>
      <c r="E273" s="50"/>
      <c r="F273" s="52"/>
    </row>
    <row r="274" spans="1:6" x14ac:dyDescent="0.25">
      <c r="A274" s="44">
        <v>43483</v>
      </c>
      <c r="B274" s="49">
        <v>3.1179999999999999</v>
      </c>
      <c r="C274" s="50" t="str">
        <f t="shared" si="13"/>
        <v>2019118</v>
      </c>
      <c r="D274" s="49">
        <v>3.1179999999999999</v>
      </c>
      <c r="E274" s="50"/>
      <c r="F274" s="52"/>
    </row>
    <row r="275" spans="1:6" x14ac:dyDescent="0.25">
      <c r="A275" s="44">
        <v>43486</v>
      </c>
      <c r="B275" s="53">
        <v>3.11</v>
      </c>
      <c r="C275" s="50" t="str">
        <f t="shared" si="13"/>
        <v>2019121</v>
      </c>
      <c r="D275" s="53">
        <v>3.11</v>
      </c>
      <c r="E275" s="50"/>
      <c r="F275" s="52"/>
    </row>
    <row r="276" spans="1:6" x14ac:dyDescent="0.25">
      <c r="A276" s="44">
        <v>43487</v>
      </c>
      <c r="B276" s="49">
        <v>3.13</v>
      </c>
      <c r="C276" s="50" t="str">
        <f t="shared" si="13"/>
        <v>2019122</v>
      </c>
      <c r="D276" s="49">
        <v>3.13</v>
      </c>
      <c r="E276" s="50"/>
      <c r="F276" s="52"/>
    </row>
    <row r="277" spans="1:6" x14ac:dyDescent="0.25">
      <c r="A277" s="44">
        <v>43488</v>
      </c>
      <c r="B277" s="49">
        <v>3.1480000000000001</v>
      </c>
      <c r="C277" s="50" t="str">
        <f t="shared" si="13"/>
        <v>2019123</v>
      </c>
      <c r="D277" s="49">
        <v>3.1480000000000001</v>
      </c>
      <c r="E277" s="50"/>
      <c r="F277" s="52"/>
    </row>
    <row r="278" spans="1:6" x14ac:dyDescent="0.25">
      <c r="A278" s="44">
        <v>43489</v>
      </c>
      <c r="B278" s="53">
        <v>3.1459999999999999</v>
      </c>
      <c r="C278" s="50" t="str">
        <f t="shared" si="13"/>
        <v>2019124</v>
      </c>
      <c r="D278" s="53">
        <v>3.1459999999999999</v>
      </c>
      <c r="E278" s="50"/>
      <c r="F278" s="52"/>
    </row>
    <row r="279" spans="1:6" x14ac:dyDescent="0.25">
      <c r="A279" s="44">
        <v>43490</v>
      </c>
      <c r="B279" s="49">
        <v>3.157</v>
      </c>
      <c r="C279" s="50" t="str">
        <f t="shared" si="13"/>
        <v>2019125</v>
      </c>
      <c r="D279" s="49">
        <v>3.157</v>
      </c>
      <c r="E279" s="50"/>
      <c r="F279" s="52"/>
    </row>
    <row r="280" spans="1:6" x14ac:dyDescent="0.25">
      <c r="A280" s="44">
        <v>43493</v>
      </c>
      <c r="B280" s="49">
        <v>3.1589999999999998</v>
      </c>
      <c r="C280" s="50" t="str">
        <f t="shared" si="13"/>
        <v>2019128</v>
      </c>
      <c r="D280" s="49">
        <v>3.1589999999999998</v>
      </c>
      <c r="E280" s="50"/>
      <c r="F280" s="52"/>
    </row>
    <row r="281" spans="1:6" x14ac:dyDescent="0.25">
      <c r="A281" s="44">
        <v>43494</v>
      </c>
      <c r="B281" s="53">
        <v>3.1560000000000001</v>
      </c>
      <c r="C281" s="50" t="str">
        <f t="shared" si="13"/>
        <v>2019129</v>
      </c>
      <c r="D281" s="53">
        <v>3.1560000000000001</v>
      </c>
      <c r="E281" s="50"/>
      <c r="F281" s="52"/>
    </row>
    <row r="282" spans="1:6" x14ac:dyDescent="0.25">
      <c r="A282" s="44">
        <v>43495</v>
      </c>
      <c r="B282" s="53">
        <v>3.1440000000000001</v>
      </c>
      <c r="C282" s="50" t="str">
        <f t="shared" si="13"/>
        <v>2019130</v>
      </c>
      <c r="D282" s="53">
        <v>3.1440000000000001</v>
      </c>
      <c r="E282" s="50"/>
      <c r="F282" s="52"/>
    </row>
    <row r="283" spans="1:6" x14ac:dyDescent="0.25">
      <c r="A283" s="44">
        <v>43496</v>
      </c>
      <c r="B283" s="53">
        <v>3.13</v>
      </c>
      <c r="C283" s="50" t="str">
        <f t="shared" si="13"/>
        <v>2019131</v>
      </c>
      <c r="D283" s="53">
        <v>3.13</v>
      </c>
      <c r="E283" s="50"/>
      <c r="F283" s="52"/>
    </row>
    <row r="284" spans="1:6" x14ac:dyDescent="0.25">
      <c r="A284" s="44">
        <v>43497</v>
      </c>
      <c r="B284" s="49">
        <v>3.145</v>
      </c>
      <c r="C284" s="50" t="str">
        <f t="shared" si="13"/>
        <v>201921</v>
      </c>
      <c r="D284" s="49">
        <v>3.145</v>
      </c>
      <c r="E284" s="50"/>
      <c r="F284" s="52"/>
    </row>
    <row r="285" spans="1:6" x14ac:dyDescent="0.25">
      <c r="A285" s="44">
        <v>43498</v>
      </c>
      <c r="B285" s="53">
        <v>3.1349999999999998</v>
      </c>
      <c r="C285" s="50" t="str">
        <f t="shared" si="13"/>
        <v>201922</v>
      </c>
      <c r="D285" s="53">
        <v>3.1349999999999998</v>
      </c>
      <c r="E285" s="50"/>
      <c r="F285" s="52"/>
    </row>
    <row r="286" spans="1:6" x14ac:dyDescent="0.25">
      <c r="A286" s="44">
        <v>43499</v>
      </c>
      <c r="B286" s="49">
        <v>3.15</v>
      </c>
      <c r="C286" s="50" t="str">
        <f t="shared" si="13"/>
        <v>201923</v>
      </c>
      <c r="D286" s="49">
        <v>3.15</v>
      </c>
      <c r="E286" s="50"/>
      <c r="F286" s="52"/>
    </row>
    <row r="287" spans="1:6" x14ac:dyDescent="0.25">
      <c r="A287" s="44">
        <v>43507</v>
      </c>
      <c r="B287" s="53">
        <v>3.09</v>
      </c>
      <c r="C287" s="50" t="str">
        <f t="shared" si="13"/>
        <v>2019211</v>
      </c>
      <c r="D287" s="53">
        <v>3.09</v>
      </c>
      <c r="E287" s="50"/>
      <c r="F287" s="52"/>
    </row>
    <row r="288" spans="1:6" x14ac:dyDescent="0.25">
      <c r="A288" s="44">
        <v>43508</v>
      </c>
      <c r="B288" s="49">
        <v>3.093</v>
      </c>
      <c r="C288" s="50" t="str">
        <f t="shared" si="13"/>
        <v>2019212</v>
      </c>
      <c r="D288" s="49">
        <v>3.093</v>
      </c>
      <c r="E288" s="50"/>
      <c r="F288" s="52"/>
    </row>
    <row r="289" spans="1:6" x14ac:dyDescent="0.25">
      <c r="A289" s="44">
        <v>43509</v>
      </c>
      <c r="B289" s="53">
        <v>3.093</v>
      </c>
      <c r="C289" s="50" t="str">
        <f t="shared" si="13"/>
        <v>2019213</v>
      </c>
      <c r="D289" s="53">
        <v>3.093</v>
      </c>
      <c r="E289" s="50"/>
      <c r="F289" s="52"/>
    </row>
    <row r="290" spans="1:6" x14ac:dyDescent="0.25">
      <c r="A290" s="44">
        <v>43510</v>
      </c>
      <c r="B290" s="49">
        <v>3.0950000000000002</v>
      </c>
      <c r="C290" s="50" t="str">
        <f t="shared" si="13"/>
        <v>2019214</v>
      </c>
      <c r="D290" s="49">
        <v>3.0950000000000002</v>
      </c>
      <c r="E290" s="50"/>
      <c r="F290" s="52"/>
    </row>
    <row r="291" spans="1:6" x14ac:dyDescent="0.25">
      <c r="A291" s="44">
        <v>43511</v>
      </c>
      <c r="B291" s="53">
        <v>3.09</v>
      </c>
      <c r="C291" s="50" t="str">
        <f t="shared" si="13"/>
        <v>2019215</v>
      </c>
      <c r="D291" s="53">
        <v>3.09</v>
      </c>
      <c r="E291" s="50"/>
      <c r="F291" s="52"/>
    </row>
    <row r="292" spans="1:6" x14ac:dyDescent="0.25">
      <c r="A292" s="44">
        <v>43514</v>
      </c>
      <c r="B292" s="49">
        <v>3.1150000000000002</v>
      </c>
      <c r="C292" s="50" t="str">
        <f t="shared" ref="C292:C355" si="14">YEAR(A292)&amp;MONTH(A292)&amp;DAY(A292)</f>
        <v>2019218</v>
      </c>
      <c r="D292" s="49">
        <v>3.1150000000000002</v>
      </c>
      <c r="E292" s="50"/>
      <c r="F292" s="52"/>
    </row>
    <row r="293" spans="1:6" x14ac:dyDescent="0.25">
      <c r="A293" s="44">
        <v>43515</v>
      </c>
      <c r="B293" s="49">
        <v>3.1339999999999999</v>
      </c>
      <c r="C293" s="50" t="str">
        <f t="shared" si="14"/>
        <v>2019219</v>
      </c>
      <c r="D293" s="49">
        <v>3.1339999999999999</v>
      </c>
      <c r="E293" s="50"/>
      <c r="F293" s="52"/>
    </row>
    <row r="294" spans="1:6" x14ac:dyDescent="0.25">
      <c r="A294" s="44">
        <v>43516</v>
      </c>
      <c r="B294" s="49">
        <v>3.145</v>
      </c>
      <c r="C294" s="50" t="str">
        <f t="shared" si="14"/>
        <v>2019220</v>
      </c>
      <c r="D294" s="49">
        <v>3.145</v>
      </c>
      <c r="E294" s="50"/>
      <c r="F294" s="52"/>
    </row>
    <row r="295" spans="1:6" x14ac:dyDescent="0.25">
      <c r="A295" s="44">
        <v>43517</v>
      </c>
      <c r="B295" s="53">
        <v>3.1429999999999998</v>
      </c>
      <c r="C295" s="50" t="str">
        <f t="shared" si="14"/>
        <v>2019221</v>
      </c>
      <c r="D295" s="53">
        <v>3.1429999999999998</v>
      </c>
      <c r="E295" s="50"/>
      <c r="F295" s="52"/>
    </row>
    <row r="296" spans="1:6" x14ac:dyDescent="0.25">
      <c r="A296" s="44">
        <v>43518</v>
      </c>
      <c r="B296" s="49">
        <v>3.1480000000000001</v>
      </c>
      <c r="C296" s="50" t="str">
        <f t="shared" si="14"/>
        <v>2019222</v>
      </c>
      <c r="D296" s="49">
        <v>3.1480000000000001</v>
      </c>
      <c r="E296" s="50"/>
      <c r="F296" s="52"/>
    </row>
    <row r="297" spans="1:6" x14ac:dyDescent="0.25">
      <c r="A297" s="44">
        <v>43521</v>
      </c>
      <c r="B297" s="49">
        <v>3.1779999999999999</v>
      </c>
      <c r="C297" s="50" t="str">
        <f t="shared" si="14"/>
        <v>2019225</v>
      </c>
      <c r="D297" s="49">
        <v>3.1779999999999999</v>
      </c>
      <c r="E297" s="50"/>
      <c r="F297" s="52"/>
    </row>
    <row r="298" spans="1:6" x14ac:dyDescent="0.25">
      <c r="A298" s="44">
        <v>43522</v>
      </c>
      <c r="B298" s="49">
        <v>3.21</v>
      </c>
      <c r="C298" s="50" t="str">
        <f t="shared" si="14"/>
        <v>2019226</v>
      </c>
      <c r="D298" s="49">
        <v>3.21</v>
      </c>
      <c r="E298" s="50"/>
      <c r="F298" s="52"/>
    </row>
    <row r="299" spans="1:6" x14ac:dyDescent="0.25">
      <c r="A299" s="44">
        <v>43523</v>
      </c>
      <c r="B299" s="53">
        <v>3.1869999999999998</v>
      </c>
      <c r="C299" s="50" t="str">
        <f t="shared" si="14"/>
        <v>2019227</v>
      </c>
      <c r="D299" s="53">
        <v>3.1869999999999998</v>
      </c>
      <c r="E299" s="50"/>
      <c r="F299" s="52"/>
    </row>
    <row r="300" spans="1:6" x14ac:dyDescent="0.25">
      <c r="A300" s="44">
        <v>43524</v>
      </c>
      <c r="B300" s="49">
        <v>3.2080000000000002</v>
      </c>
      <c r="C300" s="50" t="str">
        <f t="shared" si="14"/>
        <v>2019228</v>
      </c>
      <c r="D300" s="49">
        <v>3.2080000000000002</v>
      </c>
      <c r="E300" s="50"/>
      <c r="F300" s="52"/>
    </row>
    <row r="301" spans="1:6" x14ac:dyDescent="0.25">
      <c r="A301" s="44">
        <v>43525</v>
      </c>
      <c r="B301" s="53">
        <v>3.1949999999999998</v>
      </c>
      <c r="C301" s="50" t="str">
        <f t="shared" si="14"/>
        <v>201931</v>
      </c>
      <c r="D301" s="53">
        <v>3.1949999999999998</v>
      </c>
      <c r="E301" s="50"/>
      <c r="F301" s="52"/>
    </row>
    <row r="302" spans="1:6" x14ac:dyDescent="0.25">
      <c r="A302" s="44">
        <v>43528</v>
      </c>
      <c r="B302" s="49">
        <v>3.2130000000000001</v>
      </c>
      <c r="C302" s="50" t="str">
        <f t="shared" si="14"/>
        <v>201934</v>
      </c>
      <c r="D302" s="49">
        <v>3.2130000000000001</v>
      </c>
      <c r="E302" s="50"/>
      <c r="F302" s="52"/>
    </row>
    <row r="303" spans="1:6" x14ac:dyDescent="0.25">
      <c r="A303" s="44">
        <v>43529</v>
      </c>
      <c r="B303" s="49">
        <v>3.2280000000000002</v>
      </c>
      <c r="C303" s="50" t="str">
        <f t="shared" si="14"/>
        <v>201935</v>
      </c>
      <c r="D303" s="49">
        <v>3.2280000000000002</v>
      </c>
      <c r="E303" s="50"/>
      <c r="F303" s="52"/>
    </row>
    <row r="304" spans="1:6" x14ac:dyDescent="0.25">
      <c r="A304" s="44">
        <v>43530</v>
      </c>
      <c r="B304" s="53">
        <v>3.2240000000000002</v>
      </c>
      <c r="C304" s="50" t="str">
        <f t="shared" si="14"/>
        <v>201936</v>
      </c>
      <c r="D304" s="53">
        <v>3.2240000000000002</v>
      </c>
      <c r="E304" s="50"/>
      <c r="F304" s="52"/>
    </row>
    <row r="305" spans="1:6" x14ac:dyDescent="0.25">
      <c r="A305" s="44">
        <v>43531</v>
      </c>
      <c r="B305" s="53">
        <v>3.1869999999999998</v>
      </c>
      <c r="C305" s="50" t="str">
        <f t="shared" si="14"/>
        <v>201937</v>
      </c>
      <c r="D305" s="53">
        <v>3.1869999999999998</v>
      </c>
      <c r="E305" s="50"/>
      <c r="F305" s="52"/>
    </row>
    <row r="306" spans="1:6" x14ac:dyDescent="0.25">
      <c r="A306" s="44">
        <v>43532</v>
      </c>
      <c r="B306" s="53">
        <v>3.1589999999999998</v>
      </c>
      <c r="C306" s="50" t="str">
        <f t="shared" si="14"/>
        <v>201938</v>
      </c>
      <c r="D306" s="53">
        <v>3.1589999999999998</v>
      </c>
      <c r="E306" s="50"/>
      <c r="F306" s="52"/>
    </row>
    <row r="307" spans="1:6" x14ac:dyDescent="0.25">
      <c r="A307" s="44">
        <v>43535</v>
      </c>
      <c r="B307" s="49">
        <v>3.17</v>
      </c>
      <c r="C307" s="50" t="str">
        <f t="shared" si="14"/>
        <v>2019311</v>
      </c>
      <c r="D307" s="49">
        <v>3.17</v>
      </c>
      <c r="E307" s="50"/>
      <c r="F307" s="52"/>
    </row>
    <row r="308" spans="1:6" x14ac:dyDescent="0.25">
      <c r="A308" s="44">
        <v>43536</v>
      </c>
      <c r="B308" s="53">
        <v>3.1629999999999998</v>
      </c>
      <c r="C308" s="50" t="str">
        <f t="shared" si="14"/>
        <v>2019312</v>
      </c>
      <c r="D308" s="53">
        <v>3.1629999999999998</v>
      </c>
      <c r="E308" s="50"/>
      <c r="F308" s="52"/>
    </row>
    <row r="309" spans="1:6" x14ac:dyDescent="0.25">
      <c r="A309" s="44">
        <v>43537</v>
      </c>
      <c r="B309" s="53">
        <v>3.1589999999999998</v>
      </c>
      <c r="C309" s="50" t="str">
        <f t="shared" si="14"/>
        <v>2019313</v>
      </c>
      <c r="D309" s="53">
        <v>3.1589999999999998</v>
      </c>
      <c r="E309" s="50"/>
      <c r="F309" s="52"/>
    </row>
    <row r="310" spans="1:6" x14ac:dyDescent="0.25">
      <c r="A310" s="44">
        <v>43538</v>
      </c>
      <c r="B310" s="49">
        <v>3.1640000000000001</v>
      </c>
      <c r="C310" s="50" t="str">
        <f t="shared" si="14"/>
        <v>2019314</v>
      </c>
      <c r="D310" s="49">
        <v>3.1640000000000001</v>
      </c>
      <c r="E310" s="50"/>
      <c r="F310" s="52"/>
    </row>
    <row r="311" spans="1:6" x14ac:dyDescent="0.25">
      <c r="A311" s="44">
        <v>43539</v>
      </c>
      <c r="B311" s="53">
        <v>3.1549999999999998</v>
      </c>
      <c r="C311" s="50" t="str">
        <f t="shared" si="14"/>
        <v>2019315</v>
      </c>
      <c r="D311" s="53">
        <v>3.1549999999999998</v>
      </c>
      <c r="E311" s="50"/>
      <c r="F311" s="52"/>
    </row>
    <row r="312" spans="1:6" x14ac:dyDescent="0.25">
      <c r="A312" s="44">
        <v>43542</v>
      </c>
      <c r="B312" s="53">
        <v>3.153</v>
      </c>
      <c r="C312" s="50" t="str">
        <f t="shared" si="14"/>
        <v>2019318</v>
      </c>
      <c r="D312" s="53">
        <v>3.153</v>
      </c>
      <c r="E312" s="50"/>
      <c r="F312" s="52"/>
    </row>
    <row r="313" spans="1:6" x14ac:dyDescent="0.25">
      <c r="A313" s="44">
        <v>43543</v>
      </c>
      <c r="B313" s="49">
        <v>3.1579999999999999</v>
      </c>
      <c r="C313" s="50" t="str">
        <f t="shared" si="14"/>
        <v>2019319</v>
      </c>
      <c r="D313" s="49">
        <v>3.1579999999999999</v>
      </c>
      <c r="E313" s="50"/>
      <c r="F313" s="52"/>
    </row>
    <row r="314" spans="1:6" x14ac:dyDescent="0.25">
      <c r="A314" s="44">
        <v>43544</v>
      </c>
      <c r="B314" s="53">
        <v>3.1539999999999999</v>
      </c>
      <c r="C314" s="50" t="str">
        <f t="shared" si="14"/>
        <v>2019320</v>
      </c>
      <c r="D314" s="53">
        <v>3.1539999999999999</v>
      </c>
      <c r="E314" s="50"/>
      <c r="F314" s="52"/>
    </row>
    <row r="315" spans="1:6" x14ac:dyDescent="0.25">
      <c r="A315" s="44">
        <v>43545</v>
      </c>
      <c r="B315" s="49">
        <v>3.1629999999999998</v>
      </c>
      <c r="C315" s="50" t="str">
        <f t="shared" si="14"/>
        <v>2019321</v>
      </c>
      <c r="D315" s="49">
        <v>3.1629999999999998</v>
      </c>
      <c r="E315" s="50"/>
      <c r="F315" s="52"/>
    </row>
    <row r="316" spans="1:6" x14ac:dyDescent="0.25">
      <c r="A316" s="44">
        <v>43546</v>
      </c>
      <c r="B316" s="53">
        <v>3.1379999999999999</v>
      </c>
      <c r="C316" s="50" t="str">
        <f t="shared" si="14"/>
        <v>2019322</v>
      </c>
      <c r="D316" s="53">
        <v>3.1379999999999999</v>
      </c>
      <c r="E316" s="50"/>
      <c r="F316" s="52"/>
    </row>
    <row r="317" spans="1:6" x14ac:dyDescent="0.25">
      <c r="A317" s="44">
        <v>43549</v>
      </c>
      <c r="B317" s="53">
        <v>3.1139999999999999</v>
      </c>
      <c r="C317" s="50" t="str">
        <f t="shared" si="14"/>
        <v>2019325</v>
      </c>
      <c r="D317" s="53">
        <v>3.1139999999999999</v>
      </c>
      <c r="E317" s="50"/>
      <c r="F317" s="52"/>
    </row>
    <row r="318" spans="1:6" x14ac:dyDescent="0.25">
      <c r="A318" s="44">
        <v>43550</v>
      </c>
      <c r="B318" s="53">
        <v>3.0859999999999999</v>
      </c>
      <c r="C318" s="50" t="str">
        <f t="shared" si="14"/>
        <v>2019326</v>
      </c>
      <c r="D318" s="53">
        <v>3.0859999999999999</v>
      </c>
      <c r="E318" s="50"/>
      <c r="F318" s="52"/>
    </row>
    <row r="319" spans="1:6" x14ac:dyDescent="0.25">
      <c r="A319" s="44">
        <v>43551</v>
      </c>
      <c r="B319" s="49">
        <v>3.097</v>
      </c>
      <c r="C319" s="50" t="str">
        <f t="shared" si="14"/>
        <v>2019327</v>
      </c>
      <c r="D319" s="49">
        <v>3.097</v>
      </c>
      <c r="E319" s="50"/>
      <c r="F319" s="52"/>
    </row>
    <row r="320" spans="1:6" x14ac:dyDescent="0.25">
      <c r="A320" s="44">
        <v>43552</v>
      </c>
      <c r="B320" s="53">
        <v>3.089</v>
      </c>
      <c r="C320" s="50" t="str">
        <f t="shared" si="14"/>
        <v>2019328</v>
      </c>
      <c r="D320" s="53">
        <v>3.089</v>
      </c>
      <c r="E320" s="50"/>
      <c r="F320" s="52"/>
    </row>
    <row r="321" spans="1:6" x14ac:dyDescent="0.25">
      <c r="A321" s="44">
        <v>43553</v>
      </c>
      <c r="B321" s="53">
        <v>3.0750000000000002</v>
      </c>
      <c r="C321" s="50" t="str">
        <f t="shared" si="14"/>
        <v>2019329</v>
      </c>
      <c r="D321" s="53">
        <v>3.0750000000000002</v>
      </c>
      <c r="E321" s="50"/>
      <c r="F321" s="52"/>
    </row>
    <row r="322" spans="1:6" x14ac:dyDescent="0.25">
      <c r="A322" s="44">
        <v>43556</v>
      </c>
      <c r="B322" s="49">
        <v>3.1320000000000001</v>
      </c>
      <c r="C322" s="50" t="str">
        <f t="shared" si="14"/>
        <v>201941</v>
      </c>
      <c r="D322" s="49">
        <v>3.1320000000000001</v>
      </c>
      <c r="E322" s="50"/>
      <c r="F322" s="52"/>
    </row>
    <row r="323" spans="1:6" x14ac:dyDescent="0.25">
      <c r="A323" s="44">
        <v>43557</v>
      </c>
      <c r="B323" s="49">
        <v>3.1680000000000001</v>
      </c>
      <c r="C323" s="50" t="str">
        <f t="shared" si="14"/>
        <v>201942</v>
      </c>
      <c r="D323" s="49">
        <v>3.1680000000000001</v>
      </c>
      <c r="E323" s="50"/>
      <c r="F323" s="52"/>
    </row>
    <row r="324" spans="1:6" x14ac:dyDescent="0.25">
      <c r="A324" s="44">
        <v>43558</v>
      </c>
      <c r="B324" s="49">
        <v>3.242</v>
      </c>
      <c r="C324" s="50" t="str">
        <f t="shared" si="14"/>
        <v>201943</v>
      </c>
      <c r="D324" s="49">
        <v>3.242</v>
      </c>
      <c r="E324" s="50"/>
      <c r="F324" s="52"/>
    </row>
    <row r="325" spans="1:6" x14ac:dyDescent="0.25">
      <c r="A325" s="44">
        <v>43559</v>
      </c>
      <c r="B325" s="49">
        <v>3.2679999999999998</v>
      </c>
      <c r="C325" s="50" t="str">
        <f t="shared" si="14"/>
        <v>201944</v>
      </c>
      <c r="D325" s="49">
        <v>3.2679999999999998</v>
      </c>
      <c r="E325" s="50"/>
      <c r="F325" s="52"/>
    </row>
    <row r="326" spans="1:6" x14ac:dyDescent="0.25">
      <c r="A326" s="44">
        <v>43563</v>
      </c>
      <c r="B326" s="49">
        <v>3.2869999999999999</v>
      </c>
      <c r="C326" s="50" t="str">
        <f t="shared" si="14"/>
        <v>201948</v>
      </c>
      <c r="D326" s="49">
        <v>3.2869999999999999</v>
      </c>
      <c r="E326" s="50"/>
      <c r="F326" s="52"/>
    </row>
    <row r="327" spans="1:6" x14ac:dyDescent="0.25">
      <c r="A327" s="44">
        <v>43564</v>
      </c>
      <c r="B327" s="49">
        <v>3.2919999999999998</v>
      </c>
      <c r="C327" s="50" t="str">
        <f t="shared" si="14"/>
        <v>201949</v>
      </c>
      <c r="D327" s="49">
        <v>3.2919999999999998</v>
      </c>
      <c r="E327" s="50"/>
      <c r="F327" s="52"/>
    </row>
    <row r="328" spans="1:6" x14ac:dyDescent="0.25">
      <c r="A328" s="44">
        <v>43565</v>
      </c>
      <c r="B328" s="49">
        <v>3.319</v>
      </c>
      <c r="C328" s="50" t="str">
        <f t="shared" si="14"/>
        <v>2019410</v>
      </c>
      <c r="D328" s="49">
        <v>3.319</v>
      </c>
      <c r="E328" s="50"/>
      <c r="F328" s="52"/>
    </row>
    <row r="329" spans="1:6" x14ac:dyDescent="0.25">
      <c r="A329" s="44">
        <v>43566</v>
      </c>
      <c r="B329" s="53">
        <v>3.2930000000000001</v>
      </c>
      <c r="C329" s="50" t="str">
        <f t="shared" si="14"/>
        <v>2019411</v>
      </c>
      <c r="D329" s="53">
        <v>3.2930000000000001</v>
      </c>
      <c r="E329" s="50"/>
      <c r="F329" s="52"/>
    </row>
    <row r="330" spans="1:6" x14ac:dyDescent="0.25">
      <c r="A330" s="44">
        <v>43567</v>
      </c>
      <c r="B330" s="49">
        <v>3.331</v>
      </c>
      <c r="C330" s="50" t="str">
        <f t="shared" si="14"/>
        <v>2019412</v>
      </c>
      <c r="D330" s="49">
        <v>3.331</v>
      </c>
      <c r="E330" s="50"/>
      <c r="F330" s="52"/>
    </row>
    <row r="331" spans="1:6" x14ac:dyDescent="0.25">
      <c r="A331" s="44">
        <v>43570</v>
      </c>
      <c r="B331" s="49">
        <v>3.375</v>
      </c>
      <c r="C331" s="50" t="str">
        <f t="shared" si="14"/>
        <v>2019415</v>
      </c>
      <c r="D331" s="49">
        <v>3.375</v>
      </c>
      <c r="E331" s="50"/>
      <c r="F331" s="52"/>
    </row>
    <row r="332" spans="1:6" x14ac:dyDescent="0.25">
      <c r="A332" s="44">
        <v>43571</v>
      </c>
      <c r="B332" s="49">
        <v>3.4039999999999999</v>
      </c>
      <c r="C332" s="50" t="str">
        <f t="shared" si="14"/>
        <v>2019416</v>
      </c>
      <c r="D332" s="49">
        <v>3.4039999999999999</v>
      </c>
      <c r="E332" s="50"/>
      <c r="F332" s="52"/>
    </row>
    <row r="333" spans="1:6" x14ac:dyDescent="0.25">
      <c r="A333" s="44">
        <v>43572</v>
      </c>
      <c r="B333" s="49">
        <v>3.427</v>
      </c>
      <c r="C333" s="50" t="str">
        <f t="shared" si="14"/>
        <v>2019417</v>
      </c>
      <c r="D333" s="49">
        <v>3.427</v>
      </c>
      <c r="E333" s="50"/>
      <c r="F333" s="52"/>
    </row>
    <row r="334" spans="1:6" x14ac:dyDescent="0.25">
      <c r="A334" s="44">
        <v>43573</v>
      </c>
      <c r="B334" s="53">
        <v>3.3860000000000001</v>
      </c>
      <c r="C334" s="50" t="str">
        <f t="shared" si="14"/>
        <v>2019418</v>
      </c>
      <c r="D334" s="53">
        <v>3.3860000000000001</v>
      </c>
      <c r="E334" s="50"/>
      <c r="F334" s="52"/>
    </row>
    <row r="335" spans="1:6" x14ac:dyDescent="0.25">
      <c r="A335" s="44">
        <v>43574</v>
      </c>
      <c r="B335" s="49">
        <v>3.39</v>
      </c>
      <c r="C335" s="50" t="str">
        <f t="shared" si="14"/>
        <v>2019419</v>
      </c>
      <c r="D335" s="49">
        <v>3.39</v>
      </c>
      <c r="E335" s="50"/>
      <c r="F335" s="52"/>
    </row>
    <row r="336" spans="1:6" x14ac:dyDescent="0.25">
      <c r="A336" s="44">
        <v>43577</v>
      </c>
      <c r="B336" s="49">
        <v>3.419</v>
      </c>
      <c r="C336" s="50" t="str">
        <f t="shared" si="14"/>
        <v>2019422</v>
      </c>
      <c r="D336" s="49">
        <v>3.419</v>
      </c>
      <c r="E336" s="50"/>
      <c r="F336" s="52"/>
    </row>
    <row r="337" spans="1:6" x14ac:dyDescent="0.25">
      <c r="A337" s="44">
        <v>43578</v>
      </c>
      <c r="B337" s="49">
        <v>3.4340000000000002</v>
      </c>
      <c r="C337" s="50" t="str">
        <f t="shared" si="14"/>
        <v>2019423</v>
      </c>
      <c r="D337" s="49">
        <v>3.4340000000000002</v>
      </c>
      <c r="E337" s="50"/>
      <c r="F337" s="52"/>
    </row>
    <row r="338" spans="1:6" x14ac:dyDescent="0.25">
      <c r="A338" s="44">
        <v>43579</v>
      </c>
      <c r="B338" s="49">
        <v>3.4350000000000001</v>
      </c>
      <c r="C338" s="50" t="str">
        <f t="shared" si="14"/>
        <v>2019424</v>
      </c>
      <c r="D338" s="49">
        <v>3.4350000000000001</v>
      </c>
      <c r="E338" s="50"/>
      <c r="F338" s="52"/>
    </row>
    <row r="339" spans="1:6" x14ac:dyDescent="0.25">
      <c r="A339" s="44">
        <v>43580</v>
      </c>
      <c r="B339" s="53">
        <v>3.4329999999999998</v>
      </c>
      <c r="C339" s="50" t="str">
        <f t="shared" si="14"/>
        <v>2019425</v>
      </c>
      <c r="D339" s="53">
        <v>3.4329999999999998</v>
      </c>
      <c r="E339" s="50"/>
      <c r="F339" s="52"/>
    </row>
    <row r="340" spans="1:6" x14ac:dyDescent="0.25">
      <c r="A340" s="44">
        <v>43581</v>
      </c>
      <c r="B340" s="53">
        <v>3.4209999999999998</v>
      </c>
      <c r="C340" s="50" t="str">
        <f t="shared" si="14"/>
        <v>2019426</v>
      </c>
      <c r="D340" s="53">
        <v>3.4209999999999998</v>
      </c>
      <c r="E340" s="50"/>
      <c r="F340" s="52"/>
    </row>
    <row r="341" spans="1:6" x14ac:dyDescent="0.25">
      <c r="A341" s="44">
        <v>43583</v>
      </c>
      <c r="B341" s="53">
        <v>3.415</v>
      </c>
      <c r="C341" s="50" t="str">
        <f t="shared" si="14"/>
        <v>2019428</v>
      </c>
      <c r="D341" s="53">
        <v>3.415</v>
      </c>
      <c r="E341" s="50"/>
      <c r="F341" s="52"/>
    </row>
    <row r="342" spans="1:6" x14ac:dyDescent="0.25">
      <c r="A342" s="44">
        <v>43584</v>
      </c>
      <c r="B342" s="49">
        <v>3.43</v>
      </c>
      <c r="C342" s="50" t="str">
        <f t="shared" si="14"/>
        <v>2019429</v>
      </c>
      <c r="D342" s="49">
        <v>3.43</v>
      </c>
      <c r="E342" s="50"/>
      <c r="F342" s="52"/>
    </row>
    <row r="343" spans="1:6" x14ac:dyDescent="0.25">
      <c r="A343" s="44">
        <v>43585</v>
      </c>
      <c r="B343" s="53">
        <v>3.4159999999999999</v>
      </c>
      <c r="C343" s="50" t="str">
        <f t="shared" si="14"/>
        <v>2019430</v>
      </c>
      <c r="D343" s="53">
        <v>3.4159999999999999</v>
      </c>
      <c r="E343" s="50"/>
      <c r="F343" s="52"/>
    </row>
    <row r="344" spans="1:6" x14ac:dyDescent="0.25">
      <c r="A344" s="44">
        <v>43590</v>
      </c>
      <c r="B344" s="53">
        <v>3.4049999999999998</v>
      </c>
      <c r="C344" s="50" t="str">
        <f t="shared" si="14"/>
        <v>201955</v>
      </c>
      <c r="D344" s="53">
        <v>3.4049999999999998</v>
      </c>
      <c r="E344" s="50"/>
      <c r="F344" s="52"/>
    </row>
    <row r="345" spans="1:6" x14ac:dyDescent="0.25">
      <c r="A345" s="44">
        <v>43591</v>
      </c>
      <c r="B345" s="53">
        <v>3.3780000000000001</v>
      </c>
      <c r="C345" s="50" t="str">
        <f t="shared" si="14"/>
        <v>201956</v>
      </c>
      <c r="D345" s="53">
        <v>3.3780000000000001</v>
      </c>
      <c r="E345" s="50"/>
      <c r="F345" s="52"/>
    </row>
    <row r="346" spans="1:6" x14ac:dyDescent="0.25">
      <c r="A346" s="44">
        <v>43592</v>
      </c>
      <c r="B346" s="53">
        <v>3.3639999999999999</v>
      </c>
      <c r="C346" s="50" t="str">
        <f t="shared" si="14"/>
        <v>201957</v>
      </c>
      <c r="D346" s="53">
        <v>3.3639999999999999</v>
      </c>
      <c r="E346" s="50"/>
      <c r="F346" s="52"/>
    </row>
    <row r="347" spans="1:6" x14ac:dyDescent="0.25">
      <c r="A347" s="44">
        <v>43593</v>
      </c>
      <c r="B347" s="53">
        <v>3.355</v>
      </c>
      <c r="C347" s="50" t="str">
        <f t="shared" si="14"/>
        <v>201958</v>
      </c>
      <c r="D347" s="53">
        <v>3.355</v>
      </c>
      <c r="E347" s="50"/>
      <c r="F347" s="52"/>
    </row>
    <row r="348" spans="1:6" x14ac:dyDescent="0.25">
      <c r="A348" s="44">
        <v>43594</v>
      </c>
      <c r="B348" s="53">
        <v>3.33</v>
      </c>
      <c r="C348" s="50" t="str">
        <f t="shared" si="14"/>
        <v>201959</v>
      </c>
      <c r="D348" s="53">
        <v>3.33</v>
      </c>
      <c r="E348" s="50"/>
      <c r="F348" s="52"/>
    </row>
    <row r="349" spans="1:6" x14ac:dyDescent="0.25">
      <c r="A349" s="44">
        <v>43595</v>
      </c>
      <c r="B349" s="53">
        <v>3.3140000000000001</v>
      </c>
      <c r="C349" s="50" t="str">
        <f t="shared" si="14"/>
        <v>2019510</v>
      </c>
      <c r="D349" s="53">
        <v>3.3140000000000001</v>
      </c>
      <c r="E349" s="50"/>
      <c r="F349" s="52"/>
    </row>
    <row r="350" spans="1:6" x14ac:dyDescent="0.25">
      <c r="A350" s="44">
        <v>43598</v>
      </c>
      <c r="B350" s="49">
        <v>3.3149999999999999</v>
      </c>
      <c r="C350" s="50" t="str">
        <f t="shared" si="14"/>
        <v>2019513</v>
      </c>
      <c r="D350" s="49">
        <v>3.3149999999999999</v>
      </c>
      <c r="E350" s="50"/>
      <c r="F350" s="52"/>
    </row>
    <row r="351" spans="1:6" x14ac:dyDescent="0.25">
      <c r="A351" s="44">
        <v>43599</v>
      </c>
      <c r="B351" s="53">
        <v>3.2959999999999998</v>
      </c>
      <c r="C351" s="50" t="str">
        <f t="shared" si="14"/>
        <v>2019514</v>
      </c>
      <c r="D351" s="53">
        <v>3.2959999999999998</v>
      </c>
      <c r="E351" s="50"/>
      <c r="F351" s="52"/>
    </row>
    <row r="352" spans="1:6" x14ac:dyDescent="0.25">
      <c r="A352" s="44">
        <v>43600</v>
      </c>
      <c r="B352" s="49">
        <v>3.32</v>
      </c>
      <c r="C352" s="50" t="str">
        <f t="shared" si="14"/>
        <v>2019515</v>
      </c>
      <c r="D352" s="49">
        <v>3.32</v>
      </c>
      <c r="E352" s="50"/>
      <c r="F352" s="52"/>
    </row>
    <row r="353" spans="1:6" x14ac:dyDescent="0.25">
      <c r="A353" s="44">
        <v>43601</v>
      </c>
      <c r="B353" s="53">
        <v>3.2890000000000001</v>
      </c>
      <c r="C353" s="50" t="str">
        <f t="shared" si="14"/>
        <v>2019516</v>
      </c>
      <c r="D353" s="53">
        <v>3.2890000000000001</v>
      </c>
      <c r="E353" s="50"/>
      <c r="F353" s="52"/>
    </row>
    <row r="354" spans="1:6" x14ac:dyDescent="0.25">
      <c r="A354" s="44">
        <v>43602</v>
      </c>
      <c r="B354" s="53">
        <v>3.2829999999999999</v>
      </c>
      <c r="C354" s="50" t="str">
        <f t="shared" si="14"/>
        <v>2019517</v>
      </c>
      <c r="D354" s="53">
        <v>3.2829999999999999</v>
      </c>
      <c r="E354" s="50"/>
      <c r="F354" s="52"/>
    </row>
    <row r="355" spans="1:6" x14ac:dyDescent="0.25">
      <c r="A355" s="44">
        <v>43605</v>
      </c>
      <c r="B355" s="49">
        <v>3.298</v>
      </c>
      <c r="C355" s="50" t="str">
        <f t="shared" si="14"/>
        <v>2019520</v>
      </c>
      <c r="D355" s="49">
        <v>3.298</v>
      </c>
      <c r="E355" s="50"/>
      <c r="F355" s="52"/>
    </row>
    <row r="356" spans="1:6" x14ac:dyDescent="0.25">
      <c r="A356" s="44">
        <v>43606</v>
      </c>
      <c r="B356" s="49">
        <v>3.3079999999999998</v>
      </c>
      <c r="C356" s="50" t="str">
        <f t="shared" ref="C356:C419" si="15">YEAR(A356)&amp;MONTH(A356)&amp;DAY(A356)</f>
        <v>2019521</v>
      </c>
      <c r="D356" s="49">
        <v>3.3079999999999998</v>
      </c>
      <c r="E356" s="50"/>
      <c r="F356" s="52"/>
    </row>
    <row r="357" spans="1:6" x14ac:dyDescent="0.25">
      <c r="A357" s="44">
        <v>43607</v>
      </c>
      <c r="B357" s="49">
        <v>3.3170000000000002</v>
      </c>
      <c r="C357" s="50" t="str">
        <f t="shared" si="15"/>
        <v>2019522</v>
      </c>
      <c r="D357" s="49">
        <v>3.3170000000000002</v>
      </c>
      <c r="E357" s="50"/>
      <c r="F357" s="52"/>
    </row>
    <row r="358" spans="1:6" x14ac:dyDescent="0.25">
      <c r="A358" s="44">
        <v>43608</v>
      </c>
      <c r="B358" s="49">
        <v>3.339</v>
      </c>
      <c r="C358" s="50" t="str">
        <f t="shared" si="15"/>
        <v>2019523</v>
      </c>
      <c r="D358" s="49">
        <v>3.339</v>
      </c>
      <c r="E358" s="50"/>
      <c r="F358" s="52"/>
    </row>
    <row r="359" spans="1:6" x14ac:dyDescent="0.25">
      <c r="A359" s="44">
        <v>43609</v>
      </c>
      <c r="B359" s="53">
        <v>3.3330000000000002</v>
      </c>
      <c r="C359" s="50" t="str">
        <f t="shared" si="15"/>
        <v>2019524</v>
      </c>
      <c r="D359" s="53">
        <v>3.3330000000000002</v>
      </c>
      <c r="E359" s="50"/>
      <c r="F359" s="52"/>
    </row>
    <row r="360" spans="1:6" x14ac:dyDescent="0.25">
      <c r="A360" s="44">
        <v>43612</v>
      </c>
      <c r="B360" s="49">
        <v>3.35</v>
      </c>
      <c r="C360" s="50" t="str">
        <f t="shared" si="15"/>
        <v>2019527</v>
      </c>
      <c r="D360" s="49">
        <v>3.35</v>
      </c>
      <c r="E360" s="50"/>
      <c r="F360" s="52"/>
    </row>
    <row r="361" spans="1:6" x14ac:dyDescent="0.25">
      <c r="A361" s="44">
        <v>43613</v>
      </c>
      <c r="B361" s="49">
        <v>3.3580000000000001</v>
      </c>
      <c r="C361" s="50" t="str">
        <f t="shared" si="15"/>
        <v>2019528</v>
      </c>
      <c r="D361" s="49">
        <v>3.3580000000000001</v>
      </c>
      <c r="E361" s="50"/>
      <c r="F361" s="52"/>
    </row>
    <row r="362" spans="1:6" x14ac:dyDescent="0.25">
      <c r="A362" s="44">
        <v>43614</v>
      </c>
      <c r="B362" s="53">
        <v>3.3279999999999998</v>
      </c>
      <c r="C362" s="50" t="str">
        <f t="shared" si="15"/>
        <v>2019529</v>
      </c>
      <c r="D362" s="53">
        <v>3.3279999999999998</v>
      </c>
      <c r="E362" s="50"/>
      <c r="F362" s="52"/>
    </row>
    <row r="363" spans="1:6" x14ac:dyDescent="0.25">
      <c r="A363" s="44">
        <v>43615</v>
      </c>
      <c r="B363" s="53">
        <v>3.323</v>
      </c>
      <c r="C363" s="50" t="str">
        <f t="shared" si="15"/>
        <v>2019530</v>
      </c>
      <c r="D363" s="53">
        <v>3.323</v>
      </c>
      <c r="E363" s="50"/>
      <c r="F363" s="52"/>
    </row>
    <row r="364" spans="1:6" x14ac:dyDescent="0.25">
      <c r="A364" s="44">
        <v>43616</v>
      </c>
      <c r="B364" s="53">
        <v>3.2970000000000002</v>
      </c>
      <c r="C364" s="50" t="str">
        <f t="shared" si="15"/>
        <v>2019531</v>
      </c>
      <c r="D364" s="53">
        <v>3.2970000000000002</v>
      </c>
      <c r="E364" s="50"/>
      <c r="F364" s="52"/>
    </row>
    <row r="365" spans="1:6" x14ac:dyDescent="0.25">
      <c r="A365" s="44">
        <v>43619</v>
      </c>
      <c r="B365" s="53">
        <v>3.2879999999999998</v>
      </c>
      <c r="C365" s="50" t="str">
        <f t="shared" si="15"/>
        <v>201963</v>
      </c>
      <c r="D365" s="53">
        <v>3.2879999999999998</v>
      </c>
      <c r="E365" s="50"/>
      <c r="F365" s="52"/>
    </row>
    <row r="366" spans="1:6" x14ac:dyDescent="0.25">
      <c r="A366" s="44">
        <v>43620</v>
      </c>
      <c r="B366" s="53">
        <v>3.2589999999999999</v>
      </c>
      <c r="C366" s="50" t="str">
        <f t="shared" si="15"/>
        <v>201964</v>
      </c>
      <c r="D366" s="53">
        <v>3.2589999999999999</v>
      </c>
      <c r="E366" s="50"/>
      <c r="F366" s="52"/>
    </row>
    <row r="367" spans="1:6" x14ac:dyDescent="0.25">
      <c r="A367" s="44">
        <v>43621</v>
      </c>
      <c r="B367" s="53">
        <v>3.2469999999999999</v>
      </c>
      <c r="C367" s="50" t="str">
        <f t="shared" si="15"/>
        <v>201965</v>
      </c>
      <c r="D367" s="53">
        <v>3.2469999999999999</v>
      </c>
      <c r="E367" s="50"/>
      <c r="F367" s="52"/>
    </row>
    <row r="368" spans="1:6" x14ac:dyDescent="0.25">
      <c r="A368" s="44">
        <v>43622</v>
      </c>
      <c r="B368" s="49">
        <v>3.2629999999999999</v>
      </c>
      <c r="C368" s="50" t="str">
        <f t="shared" si="15"/>
        <v>201966</v>
      </c>
      <c r="D368" s="49">
        <v>3.2629999999999999</v>
      </c>
      <c r="E368" s="50"/>
      <c r="F368" s="52"/>
    </row>
    <row r="369" spans="1:6" x14ac:dyDescent="0.25">
      <c r="A369" s="44">
        <v>43626</v>
      </c>
      <c r="B369" s="49">
        <v>3.2730000000000001</v>
      </c>
      <c r="C369" s="50" t="str">
        <f t="shared" si="15"/>
        <v>2019610</v>
      </c>
      <c r="D369" s="49">
        <v>3.2730000000000001</v>
      </c>
      <c r="E369" s="50"/>
      <c r="F369" s="52"/>
    </row>
    <row r="370" spans="1:6" x14ac:dyDescent="0.25">
      <c r="A370" s="44">
        <v>43627</v>
      </c>
      <c r="B370" s="49">
        <v>3.286</v>
      </c>
      <c r="C370" s="50" t="str">
        <f t="shared" si="15"/>
        <v>2019611</v>
      </c>
      <c r="D370" s="49">
        <v>3.286</v>
      </c>
      <c r="E370" s="50"/>
      <c r="F370" s="52"/>
    </row>
    <row r="371" spans="1:6" x14ac:dyDescent="0.25">
      <c r="A371" s="44">
        <v>43628</v>
      </c>
      <c r="B371" s="49">
        <v>3.302</v>
      </c>
      <c r="C371" s="50" t="str">
        <f t="shared" si="15"/>
        <v>2019612</v>
      </c>
      <c r="D371" s="49">
        <v>3.302</v>
      </c>
      <c r="E371" s="50"/>
      <c r="F371" s="52"/>
    </row>
    <row r="372" spans="1:6" x14ac:dyDescent="0.25">
      <c r="A372" s="44">
        <v>43629</v>
      </c>
      <c r="B372" s="53">
        <v>3.29</v>
      </c>
      <c r="C372" s="50" t="str">
        <f t="shared" si="15"/>
        <v>2019613</v>
      </c>
      <c r="D372" s="53">
        <v>3.29</v>
      </c>
      <c r="E372" s="50"/>
      <c r="F372" s="52"/>
    </row>
    <row r="373" spans="1:6" x14ac:dyDescent="0.25">
      <c r="A373" s="44">
        <v>43630</v>
      </c>
      <c r="B373" s="53">
        <v>3.2789999999999999</v>
      </c>
      <c r="C373" s="50" t="str">
        <f t="shared" si="15"/>
        <v>2019614</v>
      </c>
      <c r="D373" s="53">
        <v>3.2789999999999999</v>
      </c>
      <c r="E373" s="50"/>
      <c r="F373" s="52"/>
    </row>
    <row r="374" spans="1:6" x14ac:dyDescent="0.25">
      <c r="A374" s="44">
        <v>43633</v>
      </c>
      <c r="B374" s="53">
        <v>3.2669999999999999</v>
      </c>
      <c r="C374" s="50" t="str">
        <f t="shared" si="15"/>
        <v>2019617</v>
      </c>
      <c r="D374" s="53">
        <v>3.2669999999999999</v>
      </c>
      <c r="E374" s="50"/>
      <c r="F374" s="52"/>
    </row>
    <row r="375" spans="1:6" x14ac:dyDescent="0.25">
      <c r="A375" s="44">
        <v>43634</v>
      </c>
      <c r="B375" s="53">
        <v>3.2589999999999999</v>
      </c>
      <c r="C375" s="50" t="str">
        <f t="shared" si="15"/>
        <v>2019618</v>
      </c>
      <c r="D375" s="53">
        <v>3.2589999999999999</v>
      </c>
      <c r="E375" s="50"/>
      <c r="F375" s="52"/>
    </row>
    <row r="376" spans="1:6" x14ac:dyDescent="0.25">
      <c r="A376" s="44">
        <v>43635</v>
      </c>
      <c r="B376" s="53">
        <v>3.2549999999999999</v>
      </c>
      <c r="C376" s="50" t="str">
        <f t="shared" si="15"/>
        <v>2019619</v>
      </c>
      <c r="D376" s="53">
        <v>3.2549999999999999</v>
      </c>
      <c r="E376" s="50"/>
      <c r="F376" s="52"/>
    </row>
    <row r="377" spans="1:6" x14ac:dyDescent="0.25">
      <c r="A377" s="44">
        <v>43636</v>
      </c>
      <c r="B377" s="49">
        <v>3.2770000000000001</v>
      </c>
      <c r="C377" s="50" t="str">
        <f t="shared" si="15"/>
        <v>2019620</v>
      </c>
      <c r="D377" s="49">
        <v>3.2770000000000001</v>
      </c>
      <c r="E377" s="50"/>
      <c r="F377" s="52"/>
    </row>
    <row r="378" spans="1:6" x14ac:dyDescent="0.25">
      <c r="A378" s="44">
        <v>43637</v>
      </c>
      <c r="B378" s="53">
        <v>3.25</v>
      </c>
      <c r="C378" s="50" t="str">
        <f t="shared" si="15"/>
        <v>2019621</v>
      </c>
      <c r="D378" s="53">
        <v>3.25</v>
      </c>
      <c r="E378" s="50"/>
      <c r="F378" s="52"/>
    </row>
    <row r="379" spans="1:6" x14ac:dyDescent="0.25">
      <c r="A379" s="44">
        <v>43640</v>
      </c>
      <c r="B379" s="49">
        <v>3.266</v>
      </c>
      <c r="C379" s="50" t="str">
        <f t="shared" si="15"/>
        <v>2019624</v>
      </c>
      <c r="D379" s="49">
        <v>3.266</v>
      </c>
      <c r="E379" s="50"/>
      <c r="F379" s="52"/>
    </row>
    <row r="380" spans="1:6" x14ac:dyDescent="0.25">
      <c r="A380" s="44">
        <v>43641</v>
      </c>
      <c r="B380" s="49">
        <v>3.2709999999999999</v>
      </c>
      <c r="C380" s="50" t="str">
        <f t="shared" si="15"/>
        <v>2019625</v>
      </c>
      <c r="D380" s="49">
        <v>3.2709999999999999</v>
      </c>
      <c r="E380" s="50"/>
      <c r="F380" s="52"/>
    </row>
    <row r="381" spans="1:6" x14ac:dyDescent="0.25">
      <c r="A381" s="44">
        <v>43642</v>
      </c>
      <c r="B381" s="49">
        <v>3.278</v>
      </c>
      <c r="C381" s="50" t="str">
        <f t="shared" si="15"/>
        <v>2019626</v>
      </c>
      <c r="D381" s="49">
        <v>3.278</v>
      </c>
      <c r="E381" s="50"/>
      <c r="F381" s="52"/>
    </row>
    <row r="382" spans="1:6" x14ac:dyDescent="0.25">
      <c r="A382" s="44">
        <v>43643</v>
      </c>
      <c r="B382" s="49">
        <v>3.282</v>
      </c>
      <c r="C382" s="50" t="str">
        <f t="shared" si="15"/>
        <v>2019627</v>
      </c>
      <c r="D382" s="49">
        <v>3.282</v>
      </c>
      <c r="E382" s="50"/>
      <c r="F382" s="52"/>
    </row>
    <row r="383" spans="1:6" x14ac:dyDescent="0.25">
      <c r="A383" s="44">
        <v>43644</v>
      </c>
      <c r="B383" s="53">
        <v>3.2789999999999999</v>
      </c>
      <c r="C383" s="50" t="str">
        <f t="shared" si="15"/>
        <v>2019628</v>
      </c>
      <c r="D383" s="53">
        <v>3.2789999999999999</v>
      </c>
      <c r="E383" s="50"/>
      <c r="F383" s="52"/>
    </row>
    <row r="384" spans="1:6" x14ac:dyDescent="0.25">
      <c r="A384" s="44">
        <v>43647</v>
      </c>
      <c r="B384" s="53">
        <v>3.262</v>
      </c>
      <c r="C384" s="50" t="str">
        <f t="shared" si="15"/>
        <v>201971</v>
      </c>
      <c r="D384" s="53">
        <v>3.262</v>
      </c>
      <c r="E384" s="50"/>
      <c r="F384" s="52"/>
    </row>
    <row r="385" spans="1:6" x14ac:dyDescent="0.25">
      <c r="A385" s="44">
        <v>43648</v>
      </c>
      <c r="B385" s="53">
        <v>3.2290000000000001</v>
      </c>
      <c r="C385" s="50" t="str">
        <f t="shared" si="15"/>
        <v>201972</v>
      </c>
      <c r="D385" s="53">
        <v>3.2290000000000001</v>
      </c>
      <c r="E385" s="50"/>
      <c r="F385" s="52"/>
    </row>
    <row r="386" spans="1:6" x14ac:dyDescent="0.25">
      <c r="A386" s="44">
        <v>43649</v>
      </c>
      <c r="B386" s="53">
        <v>3.1930000000000001</v>
      </c>
      <c r="C386" s="50" t="str">
        <f t="shared" si="15"/>
        <v>201973</v>
      </c>
      <c r="D386" s="53">
        <v>3.1930000000000001</v>
      </c>
      <c r="E386" s="50"/>
      <c r="F386" s="52"/>
    </row>
    <row r="387" spans="1:6" x14ac:dyDescent="0.25">
      <c r="A387" s="44">
        <v>43650</v>
      </c>
      <c r="B387" s="53">
        <v>3.1760000000000002</v>
      </c>
      <c r="C387" s="50" t="str">
        <f t="shared" si="15"/>
        <v>201974</v>
      </c>
      <c r="D387" s="53">
        <v>3.1760000000000002</v>
      </c>
      <c r="E387" s="50"/>
      <c r="F387" s="52"/>
    </row>
    <row r="388" spans="1:6" x14ac:dyDescent="0.25">
      <c r="A388" s="44">
        <v>43651</v>
      </c>
      <c r="B388" s="49">
        <v>3.1880000000000002</v>
      </c>
      <c r="C388" s="50" t="str">
        <f t="shared" si="15"/>
        <v>201975</v>
      </c>
      <c r="D388" s="49">
        <v>3.1880000000000002</v>
      </c>
      <c r="E388" s="50"/>
      <c r="F388" s="52"/>
    </row>
    <row r="389" spans="1:6" x14ac:dyDescent="0.25">
      <c r="A389" s="44">
        <v>43654</v>
      </c>
      <c r="B389" s="49">
        <v>3.1949999999999998</v>
      </c>
      <c r="C389" s="50" t="str">
        <f t="shared" si="15"/>
        <v>201978</v>
      </c>
      <c r="D389" s="49">
        <v>3.1949999999999998</v>
      </c>
      <c r="E389" s="50"/>
      <c r="F389" s="52"/>
    </row>
    <row r="390" spans="1:6" x14ac:dyDescent="0.25">
      <c r="A390" s="44">
        <v>43655</v>
      </c>
      <c r="B390" s="53">
        <v>3.1920000000000002</v>
      </c>
      <c r="C390" s="50" t="str">
        <f t="shared" si="15"/>
        <v>201979</v>
      </c>
      <c r="D390" s="53">
        <v>3.1920000000000002</v>
      </c>
      <c r="E390" s="50"/>
      <c r="F390" s="52"/>
    </row>
    <row r="391" spans="1:6" x14ac:dyDescent="0.25">
      <c r="A391" s="44">
        <v>43656</v>
      </c>
      <c r="B391" s="53">
        <v>3.1869999999999998</v>
      </c>
      <c r="C391" s="50" t="str">
        <f t="shared" si="15"/>
        <v>2019710</v>
      </c>
      <c r="D391" s="53">
        <v>3.1869999999999998</v>
      </c>
      <c r="E391" s="50"/>
      <c r="F391" s="52"/>
    </row>
    <row r="392" spans="1:6" x14ac:dyDescent="0.25">
      <c r="A392" s="44">
        <v>43657</v>
      </c>
      <c r="B392" s="53">
        <v>3.1779999999999999</v>
      </c>
      <c r="C392" s="50" t="str">
        <f t="shared" si="15"/>
        <v>2019711</v>
      </c>
      <c r="D392" s="53">
        <v>3.1779999999999999</v>
      </c>
      <c r="E392" s="50"/>
      <c r="F392" s="52"/>
    </row>
    <row r="393" spans="1:6" x14ac:dyDescent="0.25">
      <c r="A393" s="44">
        <v>43658</v>
      </c>
      <c r="B393" s="49">
        <v>3.1890000000000001</v>
      </c>
      <c r="C393" s="50" t="str">
        <f t="shared" si="15"/>
        <v>2019712</v>
      </c>
      <c r="D393" s="49">
        <v>3.1890000000000001</v>
      </c>
      <c r="E393" s="50"/>
      <c r="F393" s="52"/>
    </row>
    <row r="394" spans="1:6" x14ac:dyDescent="0.25">
      <c r="A394" s="44">
        <v>43661</v>
      </c>
      <c r="B394" s="53">
        <v>3.1869999999999998</v>
      </c>
      <c r="C394" s="50" t="str">
        <f t="shared" si="15"/>
        <v>2019715</v>
      </c>
      <c r="D394" s="53">
        <v>3.1869999999999998</v>
      </c>
      <c r="E394" s="50"/>
      <c r="F394" s="52"/>
    </row>
    <row r="395" spans="1:6" x14ac:dyDescent="0.25">
      <c r="A395" s="44">
        <v>43662</v>
      </c>
      <c r="B395" s="49">
        <v>3.1880000000000002</v>
      </c>
      <c r="C395" s="50" t="str">
        <f t="shared" si="15"/>
        <v>2019716</v>
      </c>
      <c r="D395" s="49">
        <v>3.1880000000000002</v>
      </c>
      <c r="E395" s="50"/>
      <c r="F395" s="52"/>
    </row>
    <row r="396" spans="1:6" x14ac:dyDescent="0.25">
      <c r="A396" s="44">
        <v>43663</v>
      </c>
      <c r="B396" s="49">
        <v>3.194</v>
      </c>
      <c r="C396" s="50" t="str">
        <f t="shared" si="15"/>
        <v>2019717</v>
      </c>
      <c r="D396" s="49">
        <v>3.194</v>
      </c>
      <c r="E396" s="50"/>
      <c r="F396" s="52"/>
    </row>
    <row r="397" spans="1:6" x14ac:dyDescent="0.25">
      <c r="A397" s="44">
        <v>43664</v>
      </c>
      <c r="B397" s="53">
        <v>3.1909999999999998</v>
      </c>
      <c r="C397" s="50" t="str">
        <f t="shared" si="15"/>
        <v>2019718</v>
      </c>
      <c r="D397" s="53">
        <v>3.1909999999999998</v>
      </c>
      <c r="E397" s="50"/>
      <c r="F397" s="52"/>
    </row>
    <row r="398" spans="1:6" x14ac:dyDescent="0.25">
      <c r="A398" s="44">
        <v>43665</v>
      </c>
      <c r="B398" s="53">
        <v>3.173</v>
      </c>
      <c r="C398" s="50" t="str">
        <f t="shared" si="15"/>
        <v>2019719</v>
      </c>
      <c r="D398" s="53">
        <v>3.173</v>
      </c>
      <c r="E398" s="50"/>
      <c r="F398" s="52"/>
    </row>
    <row r="399" spans="1:6" x14ac:dyDescent="0.25">
      <c r="A399" s="44">
        <v>43668</v>
      </c>
      <c r="B399" s="53">
        <v>3.157</v>
      </c>
      <c r="C399" s="50" t="str">
        <f t="shared" si="15"/>
        <v>2019722</v>
      </c>
      <c r="D399" s="53">
        <v>3.157</v>
      </c>
      <c r="E399" s="50"/>
      <c r="F399" s="52"/>
    </row>
    <row r="400" spans="1:6" x14ac:dyDescent="0.25">
      <c r="A400" s="44">
        <v>43669</v>
      </c>
      <c r="B400" s="49">
        <v>3.1619999999999999</v>
      </c>
      <c r="C400" s="50" t="str">
        <f t="shared" si="15"/>
        <v>2019723</v>
      </c>
      <c r="D400" s="49">
        <v>3.1619999999999999</v>
      </c>
      <c r="E400" s="50"/>
      <c r="F400" s="52"/>
    </row>
    <row r="401" spans="1:6" x14ac:dyDescent="0.25">
      <c r="A401" s="44">
        <v>43670</v>
      </c>
      <c r="B401" s="49">
        <v>3.1779999999999999</v>
      </c>
      <c r="C401" s="50" t="str">
        <f t="shared" si="15"/>
        <v>2019724</v>
      </c>
      <c r="D401" s="49">
        <v>3.1779999999999999</v>
      </c>
      <c r="E401" s="50"/>
      <c r="F401" s="52"/>
    </row>
    <row r="402" spans="1:6" x14ac:dyDescent="0.25">
      <c r="A402" s="44">
        <v>43671</v>
      </c>
      <c r="B402" s="49">
        <v>3.1819999999999999</v>
      </c>
      <c r="C402" s="50" t="str">
        <f t="shared" si="15"/>
        <v>2019725</v>
      </c>
      <c r="D402" s="49">
        <v>3.1819999999999999</v>
      </c>
      <c r="E402" s="50"/>
      <c r="F402" s="52"/>
    </row>
    <row r="403" spans="1:6" x14ac:dyDescent="0.25">
      <c r="A403" s="44">
        <v>43672</v>
      </c>
      <c r="B403" s="53">
        <v>3.1749999999999998</v>
      </c>
      <c r="C403" s="50" t="str">
        <f t="shared" si="15"/>
        <v>2019726</v>
      </c>
      <c r="D403" s="53">
        <v>3.1749999999999998</v>
      </c>
      <c r="E403" s="50"/>
      <c r="F403" s="52"/>
    </row>
    <row r="404" spans="1:6" x14ac:dyDescent="0.25">
      <c r="A404" s="44">
        <v>43675</v>
      </c>
      <c r="B404" s="49">
        <v>3.2050000000000001</v>
      </c>
      <c r="C404" s="50" t="str">
        <f t="shared" si="15"/>
        <v>2019729</v>
      </c>
      <c r="D404" s="49">
        <v>3.2050000000000001</v>
      </c>
      <c r="E404" s="50"/>
      <c r="F404" s="52"/>
    </row>
    <row r="405" spans="1:6" x14ac:dyDescent="0.25">
      <c r="A405" s="44">
        <v>43676</v>
      </c>
      <c r="B405" s="53">
        <v>3.1960000000000002</v>
      </c>
      <c r="C405" s="50" t="str">
        <f t="shared" si="15"/>
        <v>2019730</v>
      </c>
      <c r="D405" s="53">
        <v>3.1960000000000002</v>
      </c>
      <c r="E405" s="50"/>
      <c r="F405" s="52"/>
    </row>
    <row r="406" spans="1:6" x14ac:dyDescent="0.25">
      <c r="A406" s="44">
        <v>43677</v>
      </c>
      <c r="B406" s="53">
        <v>3.1829999999999998</v>
      </c>
      <c r="C406" s="50" t="str">
        <f t="shared" si="15"/>
        <v>2019731</v>
      </c>
      <c r="D406" s="53">
        <v>3.1829999999999998</v>
      </c>
      <c r="E406" s="50"/>
      <c r="F406" s="52"/>
    </row>
    <row r="407" spans="1:6" x14ac:dyDescent="0.25">
      <c r="A407" s="44">
        <v>43678</v>
      </c>
      <c r="B407" s="53">
        <v>3.1680000000000001</v>
      </c>
      <c r="C407" s="50" t="str">
        <f t="shared" si="15"/>
        <v>201981</v>
      </c>
      <c r="D407" s="53">
        <v>3.1680000000000001</v>
      </c>
      <c r="E407" s="50"/>
      <c r="F407" s="52"/>
    </row>
    <row r="408" spans="1:6" x14ac:dyDescent="0.25">
      <c r="A408" s="44">
        <v>43679</v>
      </c>
      <c r="B408" s="53">
        <v>3.1389999999999998</v>
      </c>
      <c r="C408" s="50" t="str">
        <f t="shared" si="15"/>
        <v>201982</v>
      </c>
      <c r="D408" s="53">
        <v>3.1389999999999998</v>
      </c>
      <c r="E408" s="50"/>
      <c r="F408" s="52"/>
    </row>
    <row r="409" spans="1:6" x14ac:dyDescent="0.25">
      <c r="A409" s="44">
        <v>43680</v>
      </c>
      <c r="B409" s="53">
        <v>3.1</v>
      </c>
      <c r="C409" s="50" t="str">
        <f t="shared" si="15"/>
        <v>201983</v>
      </c>
      <c r="D409" s="53">
        <v>3.1</v>
      </c>
      <c r="E409" s="50"/>
      <c r="F409" s="52"/>
    </row>
    <row r="410" spans="1:6" x14ac:dyDescent="0.25">
      <c r="A410" s="44">
        <v>43682</v>
      </c>
      <c r="B410" s="53">
        <v>3.0659999999999998</v>
      </c>
      <c r="C410" s="50" t="str">
        <f t="shared" si="15"/>
        <v>201985</v>
      </c>
      <c r="D410" s="53">
        <v>3.0659999999999998</v>
      </c>
      <c r="E410" s="50"/>
      <c r="F410" s="52"/>
    </row>
    <row r="411" spans="1:6" x14ac:dyDescent="0.25">
      <c r="A411" s="44">
        <v>43683</v>
      </c>
      <c r="B411" s="49">
        <v>3.0779999999999998</v>
      </c>
      <c r="C411" s="50" t="str">
        <f t="shared" si="15"/>
        <v>201986</v>
      </c>
      <c r="D411" s="49">
        <v>3.0779999999999998</v>
      </c>
      <c r="E411" s="50"/>
      <c r="F411" s="52"/>
    </row>
    <row r="412" spans="1:6" x14ac:dyDescent="0.25">
      <c r="A412" s="44">
        <v>43684</v>
      </c>
      <c r="B412" s="53">
        <v>3.073</v>
      </c>
      <c r="C412" s="50" t="str">
        <f t="shared" si="15"/>
        <v>201987</v>
      </c>
      <c r="D412" s="53">
        <v>3.073</v>
      </c>
      <c r="E412" s="50"/>
      <c r="F412" s="52"/>
    </row>
    <row r="413" spans="1:6" x14ac:dyDescent="0.25">
      <c r="A413" s="44">
        <v>43685</v>
      </c>
      <c r="B413" s="53">
        <v>3.0510000000000002</v>
      </c>
      <c r="C413" s="50" t="str">
        <f t="shared" si="15"/>
        <v>201988</v>
      </c>
      <c r="D413" s="53">
        <v>3.0510000000000002</v>
      </c>
      <c r="E413" s="50"/>
      <c r="F413" s="52"/>
    </row>
    <row r="414" spans="1:6" x14ac:dyDescent="0.25">
      <c r="A414" s="44">
        <v>43686</v>
      </c>
      <c r="B414" s="53">
        <v>3.0390000000000001</v>
      </c>
      <c r="C414" s="50" t="str">
        <f t="shared" si="15"/>
        <v>201989</v>
      </c>
      <c r="D414" s="53">
        <v>3.0390000000000001</v>
      </c>
      <c r="E414" s="50"/>
      <c r="F414" s="52"/>
    </row>
    <row r="415" spans="1:6" x14ac:dyDescent="0.25">
      <c r="A415" s="44">
        <v>43689</v>
      </c>
      <c r="B415" s="49">
        <v>3.0470000000000002</v>
      </c>
      <c r="C415" s="50" t="str">
        <f t="shared" si="15"/>
        <v>2019812</v>
      </c>
      <c r="D415" s="49">
        <v>3.0470000000000002</v>
      </c>
      <c r="E415" s="50"/>
      <c r="F415" s="52"/>
    </row>
    <row r="416" spans="1:6" x14ac:dyDescent="0.25">
      <c r="A416" s="44">
        <v>43690</v>
      </c>
      <c r="B416" s="53">
        <v>3.0230000000000001</v>
      </c>
      <c r="C416" s="50" t="str">
        <f t="shared" si="15"/>
        <v>2019813</v>
      </c>
      <c r="D416" s="53">
        <v>3.0230000000000001</v>
      </c>
      <c r="E416" s="50"/>
      <c r="F416" s="52"/>
    </row>
    <row r="417" spans="1:6" x14ac:dyDescent="0.25">
      <c r="A417" s="44">
        <v>43691</v>
      </c>
      <c r="B417" s="49">
        <v>3.028</v>
      </c>
      <c r="C417" s="50" t="str">
        <f t="shared" si="15"/>
        <v>2019814</v>
      </c>
      <c r="D417" s="49">
        <v>3.028</v>
      </c>
      <c r="E417" s="50"/>
      <c r="F417" s="52"/>
    </row>
    <row r="418" spans="1:6" x14ac:dyDescent="0.25">
      <c r="A418" s="44">
        <v>43692</v>
      </c>
      <c r="B418" s="53">
        <v>3.0270000000000001</v>
      </c>
      <c r="C418" s="50" t="str">
        <f t="shared" si="15"/>
        <v>2019815</v>
      </c>
      <c r="D418" s="53">
        <v>3.0270000000000001</v>
      </c>
      <c r="E418" s="50"/>
      <c r="F418" s="52"/>
    </row>
    <row r="419" spans="1:6" x14ac:dyDescent="0.25">
      <c r="A419" s="44">
        <v>43693</v>
      </c>
      <c r="B419" s="49">
        <v>3.03</v>
      </c>
      <c r="C419" s="50" t="str">
        <f t="shared" si="15"/>
        <v>2019816</v>
      </c>
      <c r="D419" s="49">
        <v>3.03</v>
      </c>
      <c r="E419" s="50"/>
      <c r="F419" s="52"/>
    </row>
    <row r="420" spans="1:6" x14ac:dyDescent="0.25">
      <c r="A420" s="44">
        <v>43696</v>
      </c>
      <c r="B420" s="49">
        <v>3.0409999999999999</v>
      </c>
      <c r="C420" s="50" t="str">
        <f t="shared" ref="C420:C483" si="16">YEAR(A420)&amp;MONTH(A420)&amp;DAY(A420)</f>
        <v>2019819</v>
      </c>
      <c r="D420" s="49">
        <v>3.0409999999999999</v>
      </c>
      <c r="E420" s="50"/>
      <c r="F420" s="52"/>
    </row>
    <row r="421" spans="1:6" x14ac:dyDescent="0.25">
      <c r="A421" s="44">
        <v>43697</v>
      </c>
      <c r="B421" s="53">
        <v>3.0379999999999998</v>
      </c>
      <c r="C421" s="50" t="str">
        <f t="shared" si="16"/>
        <v>2019820</v>
      </c>
      <c r="D421" s="53">
        <v>3.0379999999999998</v>
      </c>
      <c r="E421" s="50"/>
      <c r="F421" s="52"/>
    </row>
    <row r="422" spans="1:6" x14ac:dyDescent="0.25">
      <c r="A422" s="44">
        <v>43698</v>
      </c>
      <c r="B422" s="49">
        <v>3.0619999999999998</v>
      </c>
      <c r="C422" s="50" t="str">
        <f t="shared" si="16"/>
        <v>2019821</v>
      </c>
      <c r="D422" s="49">
        <v>3.0619999999999998</v>
      </c>
      <c r="E422" s="50"/>
      <c r="F422" s="52"/>
    </row>
    <row r="423" spans="1:6" x14ac:dyDescent="0.25">
      <c r="A423" s="44">
        <v>43699</v>
      </c>
      <c r="B423" s="49">
        <v>3.077</v>
      </c>
      <c r="C423" s="50" t="str">
        <f t="shared" si="16"/>
        <v>2019822</v>
      </c>
      <c r="D423" s="49">
        <v>3.077</v>
      </c>
      <c r="E423" s="50"/>
      <c r="F423" s="52"/>
    </row>
    <row r="424" spans="1:6" x14ac:dyDescent="0.25">
      <c r="A424" s="44">
        <v>43700</v>
      </c>
      <c r="B424" s="53">
        <v>3.07</v>
      </c>
      <c r="C424" s="50" t="str">
        <f t="shared" si="16"/>
        <v>2019823</v>
      </c>
      <c r="D424" s="53">
        <v>3.07</v>
      </c>
      <c r="E424" s="50"/>
      <c r="F424" s="52"/>
    </row>
    <row r="425" spans="1:6" x14ac:dyDescent="0.25">
      <c r="A425" s="44">
        <v>43703</v>
      </c>
      <c r="B425" s="49">
        <v>3.081</v>
      </c>
      <c r="C425" s="50" t="str">
        <f t="shared" si="16"/>
        <v>2019826</v>
      </c>
      <c r="D425" s="49">
        <v>3.081</v>
      </c>
      <c r="E425" s="50"/>
      <c r="F425" s="52"/>
    </row>
    <row r="426" spans="1:6" x14ac:dyDescent="0.25">
      <c r="A426" s="44">
        <v>43704</v>
      </c>
      <c r="B426" s="53">
        <v>3.0750000000000002</v>
      </c>
      <c r="C426" s="50" t="str">
        <f t="shared" si="16"/>
        <v>2019827</v>
      </c>
      <c r="D426" s="53">
        <v>3.0750000000000002</v>
      </c>
      <c r="E426" s="50"/>
      <c r="F426" s="52"/>
    </row>
    <row r="427" spans="1:6" x14ac:dyDescent="0.25">
      <c r="A427" s="44">
        <v>43705</v>
      </c>
      <c r="B427" s="53">
        <v>3.07</v>
      </c>
      <c r="C427" s="50" t="str">
        <f t="shared" si="16"/>
        <v>2019828</v>
      </c>
      <c r="D427" s="53">
        <v>3.07</v>
      </c>
      <c r="E427" s="50"/>
      <c r="F427" s="52"/>
    </row>
    <row r="428" spans="1:6" x14ac:dyDescent="0.25">
      <c r="A428" s="44">
        <v>43706</v>
      </c>
      <c r="B428" s="53">
        <v>3.0489999999999999</v>
      </c>
      <c r="C428" s="50" t="str">
        <f t="shared" si="16"/>
        <v>2019829</v>
      </c>
      <c r="D428" s="53">
        <v>3.0489999999999999</v>
      </c>
      <c r="E428" s="50"/>
      <c r="F428" s="52"/>
    </row>
    <row r="429" spans="1:6" x14ac:dyDescent="0.25">
      <c r="A429" s="44">
        <v>43707</v>
      </c>
      <c r="B429" s="49">
        <v>3.0680000000000001</v>
      </c>
      <c r="C429" s="50" t="str">
        <f t="shared" si="16"/>
        <v>2019830</v>
      </c>
      <c r="D429" s="49">
        <v>3.0680000000000001</v>
      </c>
      <c r="E429" s="50"/>
      <c r="F429" s="52"/>
    </row>
    <row r="430" spans="1:6" x14ac:dyDescent="0.25">
      <c r="A430" s="44">
        <v>43710</v>
      </c>
      <c r="B430" s="49">
        <v>3.0779999999999998</v>
      </c>
      <c r="C430" s="50" t="str">
        <f t="shared" si="16"/>
        <v>201992</v>
      </c>
      <c r="D430" s="49">
        <v>3.0779999999999998</v>
      </c>
      <c r="E430" s="50"/>
      <c r="F430" s="52"/>
    </row>
    <row r="431" spans="1:6" x14ac:dyDescent="0.25">
      <c r="A431" s="44">
        <v>43711</v>
      </c>
      <c r="B431" s="53">
        <v>3.077</v>
      </c>
      <c r="C431" s="50" t="str">
        <f t="shared" si="16"/>
        <v>201993</v>
      </c>
      <c r="D431" s="53">
        <v>3.077</v>
      </c>
      <c r="E431" s="50"/>
      <c r="F431" s="52"/>
    </row>
    <row r="432" spans="1:6" x14ac:dyDescent="0.25">
      <c r="A432" s="44">
        <v>43712</v>
      </c>
      <c r="B432" s="49">
        <v>3.081</v>
      </c>
      <c r="C432" s="50" t="str">
        <f t="shared" si="16"/>
        <v>201994</v>
      </c>
      <c r="D432" s="49">
        <v>3.081</v>
      </c>
      <c r="E432" s="50"/>
      <c r="F432" s="52"/>
    </row>
    <row r="433" spans="1:6" x14ac:dyDescent="0.25">
      <c r="A433" s="44">
        <v>43713</v>
      </c>
      <c r="B433" s="53">
        <v>3.0470000000000002</v>
      </c>
      <c r="C433" s="50" t="str">
        <f t="shared" si="16"/>
        <v>201995</v>
      </c>
      <c r="D433" s="53">
        <v>3.0470000000000002</v>
      </c>
      <c r="E433" s="50"/>
      <c r="F433" s="52"/>
    </row>
    <row r="434" spans="1:6" x14ac:dyDescent="0.25">
      <c r="A434" s="44">
        <v>43714</v>
      </c>
      <c r="B434" s="53">
        <v>3.0230000000000001</v>
      </c>
      <c r="C434" s="50" t="str">
        <f t="shared" si="16"/>
        <v>201996</v>
      </c>
      <c r="D434" s="53">
        <v>3.0230000000000001</v>
      </c>
      <c r="E434" s="50"/>
      <c r="F434" s="52"/>
    </row>
    <row r="435" spans="1:6" x14ac:dyDescent="0.25">
      <c r="A435" s="44">
        <v>43717</v>
      </c>
      <c r="B435" s="49">
        <v>3.0369999999999999</v>
      </c>
      <c r="C435" s="50" t="str">
        <f t="shared" si="16"/>
        <v>201999</v>
      </c>
      <c r="D435" s="49">
        <v>3.0369999999999999</v>
      </c>
      <c r="E435" s="50"/>
      <c r="F435" s="52"/>
    </row>
    <row r="436" spans="1:6" x14ac:dyDescent="0.25">
      <c r="A436" s="44">
        <v>43718</v>
      </c>
      <c r="B436" s="49">
        <v>3.052</v>
      </c>
      <c r="C436" s="50" t="str">
        <f t="shared" si="16"/>
        <v>2019910</v>
      </c>
      <c r="D436" s="49">
        <v>3.052</v>
      </c>
      <c r="E436" s="50"/>
      <c r="F436" s="52"/>
    </row>
    <row r="437" spans="1:6" x14ac:dyDescent="0.25">
      <c r="A437" s="44">
        <v>43719</v>
      </c>
      <c r="B437" s="49">
        <v>3.06</v>
      </c>
      <c r="C437" s="50" t="str">
        <f t="shared" si="16"/>
        <v>2019911</v>
      </c>
      <c r="D437" s="49">
        <v>3.06</v>
      </c>
      <c r="E437" s="50"/>
      <c r="F437" s="52"/>
    </row>
    <row r="438" spans="1:6" x14ac:dyDescent="0.25">
      <c r="A438" s="44">
        <v>43720</v>
      </c>
      <c r="B438" s="49">
        <v>3.0939999999999999</v>
      </c>
      <c r="C438" s="50" t="str">
        <f t="shared" si="16"/>
        <v>2019912</v>
      </c>
      <c r="D438" s="49">
        <v>3.0939999999999999</v>
      </c>
      <c r="E438" s="50"/>
      <c r="F438" s="52"/>
    </row>
    <row r="439" spans="1:6" x14ac:dyDescent="0.25">
      <c r="A439" s="44">
        <v>43724</v>
      </c>
      <c r="B439" s="49">
        <v>3.1080000000000001</v>
      </c>
      <c r="C439" s="50" t="str">
        <f t="shared" si="16"/>
        <v>2019916</v>
      </c>
      <c r="D439" s="49">
        <v>3.1080000000000001</v>
      </c>
      <c r="E439" s="50"/>
      <c r="F439" s="52"/>
    </row>
    <row r="440" spans="1:6" x14ac:dyDescent="0.25">
      <c r="A440" s="44">
        <v>43725</v>
      </c>
      <c r="B440" s="49">
        <v>3.117</v>
      </c>
      <c r="C440" s="50" t="str">
        <f t="shared" si="16"/>
        <v>2019917</v>
      </c>
      <c r="D440" s="49">
        <v>3.117</v>
      </c>
      <c r="E440" s="50"/>
      <c r="F440" s="52"/>
    </row>
    <row r="441" spans="1:6" x14ac:dyDescent="0.25">
      <c r="A441" s="44">
        <v>43726</v>
      </c>
      <c r="B441" s="49">
        <v>3.1360000000000001</v>
      </c>
      <c r="C441" s="50" t="str">
        <f t="shared" si="16"/>
        <v>2019918</v>
      </c>
      <c r="D441" s="49">
        <v>3.1360000000000001</v>
      </c>
      <c r="E441" s="50"/>
      <c r="F441" s="52"/>
    </row>
    <row r="442" spans="1:6" x14ac:dyDescent="0.25">
      <c r="A442" s="44">
        <v>43727</v>
      </c>
      <c r="B442" s="49">
        <v>3.137</v>
      </c>
      <c r="C442" s="50" t="str">
        <f t="shared" si="16"/>
        <v>2019919</v>
      </c>
      <c r="D442" s="49">
        <v>3.137</v>
      </c>
      <c r="E442" s="50"/>
      <c r="F442" s="52"/>
    </row>
    <row r="443" spans="1:6" x14ac:dyDescent="0.25">
      <c r="A443" s="44">
        <v>43728</v>
      </c>
      <c r="B443" s="53">
        <v>3.1179999999999999</v>
      </c>
      <c r="C443" s="50" t="str">
        <f t="shared" si="16"/>
        <v>2019920</v>
      </c>
      <c r="D443" s="53">
        <v>3.1179999999999999</v>
      </c>
      <c r="E443" s="50"/>
      <c r="F443" s="52"/>
    </row>
    <row r="444" spans="1:6" x14ac:dyDescent="0.25">
      <c r="A444" s="44">
        <v>43729</v>
      </c>
      <c r="B444" s="53">
        <v>3.1179999999999999</v>
      </c>
      <c r="C444" s="50" t="str">
        <f t="shared" si="16"/>
        <v>2019921</v>
      </c>
      <c r="D444" s="53">
        <v>3.1179999999999999</v>
      </c>
      <c r="E444" s="50"/>
      <c r="F444" s="52"/>
    </row>
    <row r="445" spans="1:6" x14ac:dyDescent="0.25">
      <c r="A445" s="44">
        <v>43731</v>
      </c>
      <c r="B445" s="53">
        <v>3.1120000000000001</v>
      </c>
      <c r="C445" s="50" t="str">
        <f t="shared" si="16"/>
        <v>2019923</v>
      </c>
      <c r="D445" s="53">
        <v>3.1120000000000001</v>
      </c>
      <c r="E445" s="50"/>
      <c r="F445" s="52"/>
    </row>
    <row r="446" spans="1:6" x14ac:dyDescent="0.25">
      <c r="A446" s="44">
        <v>43732</v>
      </c>
      <c r="B446" s="49">
        <v>3.1269999999999998</v>
      </c>
      <c r="C446" s="50" t="str">
        <f t="shared" si="16"/>
        <v>2019924</v>
      </c>
      <c r="D446" s="49">
        <v>3.1269999999999998</v>
      </c>
      <c r="E446" s="50"/>
      <c r="F446" s="52"/>
    </row>
    <row r="447" spans="1:6" x14ac:dyDescent="0.25">
      <c r="A447" s="44">
        <v>43733</v>
      </c>
      <c r="B447" s="49">
        <v>3.141</v>
      </c>
      <c r="C447" s="50" t="str">
        <f t="shared" si="16"/>
        <v>2019925</v>
      </c>
      <c r="D447" s="49">
        <v>3.141</v>
      </c>
      <c r="E447" s="50"/>
      <c r="F447" s="52"/>
    </row>
    <row r="448" spans="1:6" x14ac:dyDescent="0.25">
      <c r="A448" s="44">
        <v>43734</v>
      </c>
      <c r="B448" s="49">
        <v>3.145</v>
      </c>
      <c r="C448" s="50" t="str">
        <f t="shared" si="16"/>
        <v>2019926</v>
      </c>
      <c r="D448" s="49">
        <v>3.145</v>
      </c>
      <c r="E448" s="50"/>
      <c r="F448" s="52"/>
    </row>
    <row r="449" spans="1:6" x14ac:dyDescent="0.25">
      <c r="A449" s="44">
        <v>43735</v>
      </c>
      <c r="B449" s="49">
        <v>3.1579999999999999</v>
      </c>
      <c r="C449" s="50" t="str">
        <f t="shared" si="16"/>
        <v>2019927</v>
      </c>
      <c r="D449" s="49">
        <v>3.1579999999999999</v>
      </c>
      <c r="E449" s="50"/>
      <c r="F449" s="52"/>
    </row>
    <row r="450" spans="1:6" x14ac:dyDescent="0.25">
      <c r="A450" s="44">
        <v>43737</v>
      </c>
      <c r="B450" s="49">
        <v>3.1629999999999998</v>
      </c>
      <c r="C450" s="50" t="str">
        <f t="shared" si="16"/>
        <v>2019929</v>
      </c>
      <c r="D450" s="49">
        <v>3.1629999999999998</v>
      </c>
      <c r="E450" s="50"/>
      <c r="F450" s="52"/>
    </row>
    <row r="451" spans="1:6" x14ac:dyDescent="0.25">
      <c r="A451" s="44">
        <v>43738</v>
      </c>
      <c r="B451" s="53">
        <v>3.1549999999999998</v>
      </c>
      <c r="C451" s="50" t="str">
        <f t="shared" si="16"/>
        <v>2019930</v>
      </c>
      <c r="D451" s="53">
        <v>3.1549999999999998</v>
      </c>
      <c r="E451" s="50"/>
      <c r="F451" s="52"/>
    </row>
    <row r="452" spans="1:6" x14ac:dyDescent="0.25">
      <c r="A452" s="44">
        <v>43746</v>
      </c>
      <c r="B452" s="53">
        <v>3.1389999999999998</v>
      </c>
      <c r="C452" s="50" t="str">
        <f t="shared" si="16"/>
        <v>2019108</v>
      </c>
      <c r="D452" s="53">
        <v>3.1389999999999998</v>
      </c>
      <c r="E452" s="50"/>
      <c r="F452" s="52"/>
    </row>
    <row r="453" spans="1:6" x14ac:dyDescent="0.25">
      <c r="A453" s="44">
        <v>43747</v>
      </c>
      <c r="B453" s="53">
        <v>3.1190000000000002</v>
      </c>
      <c r="C453" s="50" t="str">
        <f t="shared" si="16"/>
        <v>2019109</v>
      </c>
      <c r="D453" s="53">
        <v>3.1190000000000002</v>
      </c>
      <c r="E453" s="50"/>
      <c r="F453" s="52"/>
    </row>
    <row r="454" spans="1:6" x14ac:dyDescent="0.25">
      <c r="A454" s="44">
        <v>43748</v>
      </c>
      <c r="B454" s="49">
        <v>3.141</v>
      </c>
      <c r="C454" s="50" t="str">
        <f t="shared" si="16"/>
        <v>20191010</v>
      </c>
      <c r="D454" s="49">
        <v>3.141</v>
      </c>
      <c r="E454" s="50"/>
      <c r="F454" s="52"/>
    </row>
    <row r="455" spans="1:6" x14ac:dyDescent="0.25">
      <c r="A455" s="44">
        <v>43749</v>
      </c>
      <c r="B455" s="49">
        <v>3.1629999999999998</v>
      </c>
      <c r="C455" s="50" t="str">
        <f t="shared" si="16"/>
        <v>20191011</v>
      </c>
      <c r="D455" s="49">
        <v>3.1629999999999998</v>
      </c>
      <c r="E455" s="50"/>
      <c r="F455" s="52"/>
    </row>
    <row r="456" spans="1:6" x14ac:dyDescent="0.25">
      <c r="A456" s="44">
        <v>43750</v>
      </c>
      <c r="B456" s="49">
        <v>3.173</v>
      </c>
      <c r="C456" s="50" t="str">
        <f t="shared" si="16"/>
        <v>20191012</v>
      </c>
      <c r="D456" s="49">
        <v>3.173</v>
      </c>
      <c r="E456" s="50"/>
      <c r="F456" s="52"/>
    </row>
    <row r="457" spans="1:6" x14ac:dyDescent="0.25">
      <c r="A457" s="44">
        <v>43752</v>
      </c>
      <c r="B457" s="49">
        <v>3.194</v>
      </c>
      <c r="C457" s="50" t="str">
        <f t="shared" si="16"/>
        <v>20191014</v>
      </c>
      <c r="D457" s="49">
        <v>3.194</v>
      </c>
      <c r="E457" s="50"/>
      <c r="F457" s="52"/>
    </row>
    <row r="458" spans="1:6" x14ac:dyDescent="0.25">
      <c r="A458" s="44">
        <v>43753</v>
      </c>
      <c r="B458" s="53">
        <v>3.181</v>
      </c>
      <c r="C458" s="50" t="str">
        <f t="shared" si="16"/>
        <v>20191015</v>
      </c>
      <c r="D458" s="53">
        <v>3.181</v>
      </c>
      <c r="E458" s="50"/>
      <c r="F458" s="52"/>
    </row>
    <row r="459" spans="1:6" x14ac:dyDescent="0.25">
      <c r="A459" s="44">
        <v>43754</v>
      </c>
      <c r="B459" s="49">
        <v>3.1890000000000001</v>
      </c>
      <c r="C459" s="50" t="str">
        <f t="shared" si="16"/>
        <v>20191016</v>
      </c>
      <c r="D459" s="49">
        <v>3.1890000000000001</v>
      </c>
      <c r="E459" s="50"/>
      <c r="F459" s="52"/>
    </row>
    <row r="460" spans="1:6" x14ac:dyDescent="0.25">
      <c r="A460" s="44">
        <v>43755</v>
      </c>
      <c r="B460" s="53">
        <v>3.1890000000000001</v>
      </c>
      <c r="C460" s="50" t="str">
        <f t="shared" si="16"/>
        <v>20191017</v>
      </c>
      <c r="D460" s="53">
        <v>3.1890000000000001</v>
      </c>
      <c r="E460" s="50"/>
      <c r="F460" s="52"/>
    </row>
    <row r="461" spans="1:6" x14ac:dyDescent="0.25">
      <c r="A461" s="44">
        <v>43756</v>
      </c>
      <c r="B461" s="49">
        <v>3.1930000000000001</v>
      </c>
      <c r="C461" s="50" t="str">
        <f t="shared" si="16"/>
        <v>20191018</v>
      </c>
      <c r="D461" s="49">
        <v>3.1930000000000001</v>
      </c>
      <c r="E461" s="50"/>
      <c r="F461" s="52"/>
    </row>
    <row r="462" spans="1:6" x14ac:dyDescent="0.25">
      <c r="A462" s="44">
        <v>43759</v>
      </c>
      <c r="B462" s="49">
        <v>3.2149999999999999</v>
      </c>
      <c r="C462" s="50" t="str">
        <f t="shared" si="16"/>
        <v>20191021</v>
      </c>
      <c r="D462" s="49">
        <v>3.2149999999999999</v>
      </c>
      <c r="E462" s="50"/>
      <c r="F462" s="52"/>
    </row>
    <row r="463" spans="1:6" x14ac:dyDescent="0.25">
      <c r="A463" s="44">
        <v>43760</v>
      </c>
      <c r="B463" s="49">
        <v>3.2330000000000001</v>
      </c>
      <c r="C463" s="50" t="str">
        <f t="shared" si="16"/>
        <v>20191022</v>
      </c>
      <c r="D463" s="49">
        <v>3.2330000000000001</v>
      </c>
      <c r="E463" s="50"/>
      <c r="F463" s="52"/>
    </row>
    <row r="464" spans="1:6" x14ac:dyDescent="0.25">
      <c r="A464" s="44">
        <v>43761</v>
      </c>
      <c r="B464" s="49">
        <v>3.234</v>
      </c>
      <c r="C464" s="50" t="str">
        <f t="shared" si="16"/>
        <v>20191023</v>
      </c>
      <c r="D464" s="49">
        <v>3.234</v>
      </c>
      <c r="E464" s="50"/>
      <c r="F464" s="52"/>
    </row>
    <row r="465" spans="1:6" x14ac:dyDescent="0.25">
      <c r="A465" s="44">
        <v>43762</v>
      </c>
      <c r="B465" s="53">
        <v>3.234</v>
      </c>
      <c r="C465" s="50" t="str">
        <f t="shared" si="16"/>
        <v>20191024</v>
      </c>
      <c r="D465" s="53">
        <v>3.234</v>
      </c>
      <c r="E465" s="50"/>
      <c r="F465" s="52"/>
    </row>
    <row r="466" spans="1:6" x14ac:dyDescent="0.25">
      <c r="A466" s="44">
        <v>43763</v>
      </c>
      <c r="B466" s="49">
        <v>3.2549999999999999</v>
      </c>
      <c r="C466" s="50" t="str">
        <f t="shared" si="16"/>
        <v>20191025</v>
      </c>
      <c r="D466" s="49">
        <v>3.2549999999999999</v>
      </c>
      <c r="E466" s="50"/>
      <c r="F466" s="52"/>
    </row>
    <row r="467" spans="1:6" x14ac:dyDescent="0.25">
      <c r="A467" s="44">
        <v>43766</v>
      </c>
      <c r="B467" s="49">
        <v>3.2869999999999999</v>
      </c>
      <c r="C467" s="50" t="str">
        <f t="shared" si="16"/>
        <v>20191028</v>
      </c>
      <c r="D467" s="49">
        <v>3.2869999999999999</v>
      </c>
      <c r="E467" s="50"/>
      <c r="F467" s="52"/>
    </row>
    <row r="468" spans="1:6" x14ac:dyDescent="0.25">
      <c r="A468" s="44">
        <v>43767</v>
      </c>
      <c r="B468" s="49">
        <v>3.3170000000000002</v>
      </c>
      <c r="C468" s="50" t="str">
        <f t="shared" si="16"/>
        <v>20191029</v>
      </c>
      <c r="D468" s="49">
        <v>3.3170000000000002</v>
      </c>
      <c r="E468" s="50"/>
      <c r="F468" s="52"/>
    </row>
    <row r="469" spans="1:6" x14ac:dyDescent="0.25">
      <c r="A469" s="44">
        <v>43768</v>
      </c>
      <c r="B469" s="49">
        <v>3.3250000000000002</v>
      </c>
      <c r="C469" s="50" t="str">
        <f t="shared" si="16"/>
        <v>20191030</v>
      </c>
      <c r="D469" s="49">
        <v>3.3250000000000002</v>
      </c>
      <c r="E469" s="50"/>
      <c r="F469" s="52"/>
    </row>
    <row r="470" spans="1:6" x14ac:dyDescent="0.25">
      <c r="A470" s="44">
        <v>43769</v>
      </c>
      <c r="B470" s="53">
        <v>3.2810000000000001</v>
      </c>
      <c r="C470" s="50" t="str">
        <f t="shared" si="16"/>
        <v>20191031</v>
      </c>
      <c r="D470" s="53">
        <v>3.2810000000000001</v>
      </c>
      <c r="E470" s="50"/>
      <c r="F470" s="52"/>
    </row>
    <row r="471" spans="1:6" x14ac:dyDescent="0.25">
      <c r="A471" s="44">
        <v>43770</v>
      </c>
      <c r="B471" s="49">
        <v>3.2829999999999999</v>
      </c>
      <c r="C471" s="50" t="str">
        <f t="shared" si="16"/>
        <v>2019111</v>
      </c>
      <c r="D471" s="49">
        <v>3.2829999999999999</v>
      </c>
      <c r="E471" s="50"/>
      <c r="F471" s="52"/>
    </row>
    <row r="472" spans="1:6" x14ac:dyDescent="0.25">
      <c r="A472" s="44">
        <v>43773</v>
      </c>
      <c r="B472" s="49">
        <v>3.2989999999999999</v>
      </c>
      <c r="C472" s="50" t="str">
        <f t="shared" si="16"/>
        <v>2019114</v>
      </c>
      <c r="D472" s="49">
        <v>3.2989999999999999</v>
      </c>
      <c r="E472" s="50"/>
      <c r="F472" s="52"/>
    </row>
    <row r="473" spans="1:6" x14ac:dyDescent="0.25">
      <c r="A473" s="44">
        <v>43774</v>
      </c>
      <c r="B473" s="53">
        <v>3.2829999999999999</v>
      </c>
      <c r="C473" s="50" t="str">
        <f t="shared" si="16"/>
        <v>2019115</v>
      </c>
      <c r="D473" s="53">
        <v>3.2829999999999999</v>
      </c>
      <c r="E473" s="50"/>
      <c r="F473" s="52"/>
    </row>
    <row r="474" spans="1:6" x14ac:dyDescent="0.25">
      <c r="A474" s="44">
        <v>43775</v>
      </c>
      <c r="B474" s="53">
        <v>3.2690000000000001</v>
      </c>
      <c r="C474" s="50" t="str">
        <f t="shared" si="16"/>
        <v>2019116</v>
      </c>
      <c r="D474" s="53">
        <v>3.2690000000000001</v>
      </c>
      <c r="E474" s="50"/>
      <c r="F474" s="52"/>
    </row>
    <row r="475" spans="1:6" x14ac:dyDescent="0.25">
      <c r="A475" s="44">
        <v>43776</v>
      </c>
      <c r="B475" s="49">
        <v>3.278</v>
      </c>
      <c r="C475" s="50" t="str">
        <f t="shared" si="16"/>
        <v>2019117</v>
      </c>
      <c r="D475" s="49">
        <v>3.278</v>
      </c>
      <c r="E475" s="50"/>
      <c r="F475" s="52"/>
    </row>
    <row r="476" spans="1:6" x14ac:dyDescent="0.25">
      <c r="A476" s="44">
        <v>43777</v>
      </c>
      <c r="B476" s="49">
        <v>3.29</v>
      </c>
      <c r="C476" s="50" t="str">
        <f t="shared" si="16"/>
        <v>2019118</v>
      </c>
      <c r="D476" s="49">
        <v>3.29</v>
      </c>
      <c r="E476" s="50"/>
      <c r="F476" s="52"/>
    </row>
    <row r="477" spans="1:6" x14ac:dyDescent="0.25">
      <c r="A477" s="44">
        <v>43780</v>
      </c>
      <c r="B477" s="53">
        <v>3.254</v>
      </c>
      <c r="C477" s="50" t="str">
        <f t="shared" si="16"/>
        <v>20191111</v>
      </c>
      <c r="D477" s="53">
        <v>3.254</v>
      </c>
      <c r="E477" s="50"/>
      <c r="F477" s="52"/>
    </row>
    <row r="478" spans="1:6" x14ac:dyDescent="0.25">
      <c r="A478" s="44">
        <v>43781</v>
      </c>
      <c r="B478" s="49">
        <v>3.2570000000000001</v>
      </c>
      <c r="C478" s="50" t="str">
        <f t="shared" si="16"/>
        <v>20191112</v>
      </c>
      <c r="D478" s="49">
        <v>3.2570000000000001</v>
      </c>
      <c r="E478" s="50"/>
      <c r="F478" s="52"/>
    </row>
    <row r="479" spans="1:6" x14ac:dyDescent="0.25">
      <c r="A479" s="44">
        <v>43782</v>
      </c>
      <c r="B479" s="49">
        <v>3.2610000000000001</v>
      </c>
      <c r="C479" s="50" t="str">
        <f t="shared" si="16"/>
        <v>20191113</v>
      </c>
      <c r="D479" s="49">
        <v>3.2610000000000001</v>
      </c>
      <c r="E479" s="50"/>
      <c r="F479" s="52"/>
    </row>
    <row r="480" spans="1:6" x14ac:dyDescent="0.25">
      <c r="A480" s="44">
        <v>43783</v>
      </c>
      <c r="B480" s="49">
        <v>3.2650000000000001</v>
      </c>
      <c r="C480" s="50" t="str">
        <f t="shared" si="16"/>
        <v>20191114</v>
      </c>
      <c r="D480" s="49">
        <v>3.2650000000000001</v>
      </c>
      <c r="E480" s="50"/>
      <c r="F480" s="52"/>
    </row>
    <row r="481" spans="1:6" x14ac:dyDescent="0.25">
      <c r="A481" s="44">
        <v>43784</v>
      </c>
      <c r="B481" s="53">
        <v>3.2629999999999999</v>
      </c>
      <c r="C481" s="50" t="str">
        <f t="shared" si="16"/>
        <v>20191115</v>
      </c>
      <c r="D481" s="53">
        <v>3.2629999999999999</v>
      </c>
      <c r="E481" s="50"/>
      <c r="F481" s="52"/>
    </row>
    <row r="482" spans="1:6" x14ac:dyDescent="0.25">
      <c r="A482" s="44">
        <v>43787</v>
      </c>
      <c r="B482" s="53">
        <v>3.2229999999999999</v>
      </c>
      <c r="C482" s="50" t="str">
        <f t="shared" si="16"/>
        <v>20191118</v>
      </c>
      <c r="D482" s="53">
        <v>3.2229999999999999</v>
      </c>
      <c r="E482" s="50"/>
      <c r="F482" s="52"/>
    </row>
    <row r="483" spans="1:6" x14ac:dyDescent="0.25">
      <c r="A483" s="44">
        <v>43788</v>
      </c>
      <c r="B483" s="49">
        <v>3.2309999999999999</v>
      </c>
      <c r="C483" s="50" t="str">
        <f t="shared" si="16"/>
        <v>20191119</v>
      </c>
      <c r="D483" s="49">
        <v>3.2309999999999999</v>
      </c>
      <c r="E483" s="50"/>
      <c r="F483" s="52"/>
    </row>
    <row r="484" spans="1:6" x14ac:dyDescent="0.25">
      <c r="A484" s="44">
        <v>43789</v>
      </c>
      <c r="B484" s="53">
        <v>3.1989999999999998</v>
      </c>
      <c r="C484" s="50" t="str">
        <f t="shared" ref="C484:C547" si="17">YEAR(A484)&amp;MONTH(A484)&amp;DAY(A484)</f>
        <v>20191120</v>
      </c>
      <c r="D484" s="53">
        <v>3.1989999999999998</v>
      </c>
      <c r="E484" s="50"/>
      <c r="F484" s="52"/>
    </row>
    <row r="485" spans="1:6" x14ac:dyDescent="0.25">
      <c r="A485" s="44">
        <v>43790</v>
      </c>
      <c r="B485" s="53">
        <v>3.173</v>
      </c>
      <c r="C485" s="50" t="str">
        <f t="shared" si="17"/>
        <v>20191121</v>
      </c>
      <c r="D485" s="53">
        <v>3.173</v>
      </c>
      <c r="E485" s="50"/>
      <c r="F485" s="52"/>
    </row>
    <row r="486" spans="1:6" x14ac:dyDescent="0.25">
      <c r="A486" s="44">
        <v>43791</v>
      </c>
      <c r="B486" s="49">
        <v>3.1880000000000002</v>
      </c>
      <c r="C486" s="50" t="str">
        <f t="shared" si="17"/>
        <v>20191122</v>
      </c>
      <c r="D486" s="49">
        <v>3.1880000000000002</v>
      </c>
      <c r="E486" s="50"/>
      <c r="F486" s="52"/>
    </row>
    <row r="487" spans="1:6" x14ac:dyDescent="0.25">
      <c r="A487" s="44">
        <v>43794</v>
      </c>
      <c r="B487" s="49">
        <v>3.2040000000000002</v>
      </c>
      <c r="C487" s="50" t="str">
        <f t="shared" si="17"/>
        <v>20191125</v>
      </c>
      <c r="D487" s="49">
        <v>3.2040000000000002</v>
      </c>
      <c r="E487" s="50"/>
      <c r="F487" s="52"/>
    </row>
    <row r="488" spans="1:6" x14ac:dyDescent="0.25">
      <c r="A488" s="44">
        <v>43795</v>
      </c>
      <c r="B488" s="49">
        <v>3.2080000000000002</v>
      </c>
      <c r="C488" s="50" t="str">
        <f t="shared" si="17"/>
        <v>20191126</v>
      </c>
      <c r="D488" s="49">
        <v>3.2080000000000002</v>
      </c>
      <c r="E488" s="50"/>
      <c r="F488" s="52"/>
    </row>
    <row r="489" spans="1:6" x14ac:dyDescent="0.25">
      <c r="A489" s="44">
        <v>43796</v>
      </c>
      <c r="B489" s="53">
        <v>3.206</v>
      </c>
      <c r="C489" s="50" t="str">
        <f t="shared" si="17"/>
        <v>20191127</v>
      </c>
      <c r="D489" s="53">
        <v>3.206</v>
      </c>
      <c r="E489" s="50"/>
      <c r="F489" s="52"/>
    </row>
    <row r="490" spans="1:6" x14ac:dyDescent="0.25">
      <c r="A490" s="44">
        <v>43797</v>
      </c>
      <c r="B490" s="53">
        <v>3.2010000000000001</v>
      </c>
      <c r="C490" s="50" t="str">
        <f t="shared" si="17"/>
        <v>20191128</v>
      </c>
      <c r="D490" s="53">
        <v>3.2010000000000001</v>
      </c>
      <c r="E490" s="50"/>
      <c r="F490" s="52"/>
    </row>
    <row r="491" spans="1:6" x14ac:dyDescent="0.25">
      <c r="A491" s="44">
        <v>43798</v>
      </c>
      <c r="B491" s="53">
        <v>3.1920000000000002</v>
      </c>
      <c r="C491" s="50" t="str">
        <f t="shared" si="17"/>
        <v>20191129</v>
      </c>
      <c r="D491" s="53">
        <v>3.1920000000000002</v>
      </c>
      <c r="E491" s="50"/>
      <c r="F491" s="52"/>
    </row>
    <row r="492" spans="1:6" x14ac:dyDescent="0.25">
      <c r="A492" s="44">
        <v>43801</v>
      </c>
      <c r="B492" s="49">
        <v>3.2160000000000002</v>
      </c>
      <c r="C492" s="50" t="str">
        <f t="shared" si="17"/>
        <v>2019122</v>
      </c>
      <c r="D492" s="49">
        <v>3.2160000000000002</v>
      </c>
      <c r="E492" s="50"/>
      <c r="F492" s="52"/>
    </row>
    <row r="493" spans="1:6" x14ac:dyDescent="0.25">
      <c r="A493" s="44">
        <v>43802</v>
      </c>
      <c r="B493" s="49">
        <v>3.2429999999999999</v>
      </c>
      <c r="C493" s="50" t="str">
        <f t="shared" si="17"/>
        <v>2019123</v>
      </c>
      <c r="D493" s="49">
        <v>3.2429999999999999</v>
      </c>
      <c r="E493" s="50"/>
      <c r="F493" s="52"/>
    </row>
    <row r="494" spans="1:6" x14ac:dyDescent="0.25">
      <c r="A494" s="44">
        <v>43803</v>
      </c>
      <c r="B494" s="53">
        <v>3.198</v>
      </c>
      <c r="C494" s="50" t="str">
        <f t="shared" si="17"/>
        <v>2019124</v>
      </c>
      <c r="D494" s="53">
        <v>3.198</v>
      </c>
      <c r="E494" s="50"/>
      <c r="F494" s="52"/>
    </row>
    <row r="495" spans="1:6" x14ac:dyDescent="0.25">
      <c r="A495" s="44">
        <v>43804</v>
      </c>
      <c r="B495" s="49">
        <v>3.2069999999999999</v>
      </c>
      <c r="C495" s="50" t="str">
        <f t="shared" si="17"/>
        <v>2019125</v>
      </c>
      <c r="D495" s="49">
        <v>3.2069999999999999</v>
      </c>
      <c r="E495" s="50"/>
      <c r="F495" s="52"/>
    </row>
    <row r="496" spans="1:6" x14ac:dyDescent="0.25">
      <c r="A496" s="44">
        <v>43805</v>
      </c>
      <c r="B496" s="49">
        <v>3.2120000000000002</v>
      </c>
      <c r="C496" s="50" t="str">
        <f t="shared" si="17"/>
        <v>2019126</v>
      </c>
      <c r="D496" s="49">
        <v>3.2120000000000002</v>
      </c>
      <c r="E496" s="50"/>
      <c r="F496" s="52"/>
    </row>
    <row r="497" spans="1:6" x14ac:dyDescent="0.25">
      <c r="A497" s="44">
        <v>43808</v>
      </c>
      <c r="B497" s="53">
        <v>3.2080000000000002</v>
      </c>
      <c r="C497" s="50" t="str">
        <f t="shared" si="17"/>
        <v>2019129</v>
      </c>
      <c r="D497" s="53">
        <v>3.2080000000000002</v>
      </c>
      <c r="E497" s="50"/>
      <c r="F497" s="52"/>
    </row>
    <row r="498" spans="1:6" x14ac:dyDescent="0.25">
      <c r="A498" s="44">
        <v>43809</v>
      </c>
      <c r="B498" s="49">
        <v>3.2229999999999999</v>
      </c>
      <c r="C498" s="50" t="str">
        <f t="shared" si="17"/>
        <v>20191210</v>
      </c>
      <c r="D498" s="49">
        <v>3.2229999999999999</v>
      </c>
      <c r="E498" s="50"/>
      <c r="F498" s="52"/>
    </row>
    <row r="499" spans="1:6" x14ac:dyDescent="0.25">
      <c r="A499" s="44">
        <v>43810</v>
      </c>
      <c r="B499" s="53">
        <v>3.2080000000000002</v>
      </c>
      <c r="C499" s="50" t="str">
        <f t="shared" si="17"/>
        <v>20191211</v>
      </c>
      <c r="D499" s="53">
        <v>3.2080000000000002</v>
      </c>
      <c r="E499" s="50"/>
      <c r="F499" s="52"/>
    </row>
    <row r="500" spans="1:6" x14ac:dyDescent="0.25">
      <c r="A500" s="44">
        <v>43811</v>
      </c>
      <c r="B500" s="53">
        <v>3.194</v>
      </c>
      <c r="C500" s="50" t="str">
        <f t="shared" si="17"/>
        <v>20191212</v>
      </c>
      <c r="D500" s="53">
        <v>3.194</v>
      </c>
      <c r="E500" s="50"/>
      <c r="F500" s="52"/>
    </row>
    <row r="501" spans="1:6" x14ac:dyDescent="0.25">
      <c r="A501" s="44">
        <v>43812</v>
      </c>
      <c r="B501" s="49">
        <v>3.22</v>
      </c>
      <c r="C501" s="50" t="str">
        <f t="shared" si="17"/>
        <v>20191213</v>
      </c>
      <c r="D501" s="49">
        <v>3.22</v>
      </c>
    </row>
    <row r="502" spans="1:6" x14ac:dyDescent="0.25">
      <c r="C502" s="50" t="str">
        <f t="shared" si="17"/>
        <v>190010</v>
      </c>
    </row>
    <row r="503" spans="1:6" x14ac:dyDescent="0.25">
      <c r="C503" s="50" t="str">
        <f t="shared" si="17"/>
        <v>190010</v>
      </c>
    </row>
    <row r="504" spans="1:6" x14ac:dyDescent="0.25">
      <c r="C504" s="50" t="str">
        <f t="shared" si="17"/>
        <v>190010</v>
      </c>
    </row>
    <row r="505" spans="1:6" x14ac:dyDescent="0.25">
      <c r="C505" s="50" t="str">
        <f t="shared" si="17"/>
        <v>190010</v>
      </c>
    </row>
    <row r="506" spans="1:6" x14ac:dyDescent="0.25">
      <c r="C506" s="50" t="str">
        <f t="shared" si="17"/>
        <v>190010</v>
      </c>
    </row>
    <row r="507" spans="1:6" x14ac:dyDescent="0.25">
      <c r="C507" s="50" t="str">
        <f t="shared" si="17"/>
        <v>190010</v>
      </c>
    </row>
    <row r="508" spans="1:6" x14ac:dyDescent="0.25">
      <c r="C508" s="50" t="str">
        <f t="shared" si="17"/>
        <v>190010</v>
      </c>
    </row>
    <row r="509" spans="1:6" x14ac:dyDescent="0.25">
      <c r="C509" s="50" t="str">
        <f t="shared" si="17"/>
        <v>190010</v>
      </c>
    </row>
    <row r="510" spans="1:6" x14ac:dyDescent="0.25">
      <c r="C510" s="50" t="str">
        <f t="shared" si="17"/>
        <v>190010</v>
      </c>
    </row>
    <row r="511" spans="1:6" x14ac:dyDescent="0.25">
      <c r="C511" s="50" t="str">
        <f t="shared" si="17"/>
        <v>190010</v>
      </c>
    </row>
    <row r="512" spans="1:6" x14ac:dyDescent="0.25">
      <c r="C512" s="50" t="str">
        <f t="shared" si="17"/>
        <v>190010</v>
      </c>
    </row>
    <row r="513" spans="3:3" x14ac:dyDescent="0.25">
      <c r="C513" s="50" t="str">
        <f t="shared" si="17"/>
        <v>190010</v>
      </c>
    </row>
    <row r="514" spans="3:3" x14ac:dyDescent="0.25">
      <c r="C514" s="50" t="str">
        <f t="shared" si="17"/>
        <v>190010</v>
      </c>
    </row>
    <row r="515" spans="3:3" x14ac:dyDescent="0.25">
      <c r="C515" s="50" t="str">
        <f t="shared" si="17"/>
        <v>190010</v>
      </c>
    </row>
    <row r="516" spans="3:3" x14ac:dyDescent="0.25">
      <c r="C516" s="50" t="str">
        <f t="shared" si="17"/>
        <v>190010</v>
      </c>
    </row>
    <row r="517" spans="3:3" x14ac:dyDescent="0.25">
      <c r="C517" s="50" t="str">
        <f t="shared" si="17"/>
        <v>190010</v>
      </c>
    </row>
    <row r="518" spans="3:3" x14ac:dyDescent="0.25">
      <c r="C518" s="50" t="str">
        <f t="shared" si="17"/>
        <v>190010</v>
      </c>
    </row>
    <row r="519" spans="3:3" x14ac:dyDescent="0.25">
      <c r="C519" s="50" t="str">
        <f t="shared" si="17"/>
        <v>190010</v>
      </c>
    </row>
    <row r="520" spans="3:3" x14ac:dyDescent="0.25">
      <c r="C520" s="50" t="str">
        <f t="shared" si="17"/>
        <v>190010</v>
      </c>
    </row>
    <row r="521" spans="3:3" x14ac:dyDescent="0.25">
      <c r="C521" s="50" t="str">
        <f t="shared" si="17"/>
        <v>190010</v>
      </c>
    </row>
    <row r="522" spans="3:3" x14ac:dyDescent="0.25">
      <c r="C522" s="50" t="str">
        <f t="shared" si="17"/>
        <v>190010</v>
      </c>
    </row>
    <row r="523" spans="3:3" x14ac:dyDescent="0.25">
      <c r="C523" s="50" t="str">
        <f t="shared" si="17"/>
        <v>190010</v>
      </c>
    </row>
    <row r="524" spans="3:3" x14ac:dyDescent="0.25">
      <c r="C524" s="50" t="str">
        <f t="shared" si="17"/>
        <v>190010</v>
      </c>
    </row>
    <row r="525" spans="3:3" x14ac:dyDescent="0.25">
      <c r="C525" s="50" t="str">
        <f t="shared" si="17"/>
        <v>190010</v>
      </c>
    </row>
    <row r="526" spans="3:3" x14ac:dyDescent="0.25">
      <c r="C526" s="50" t="str">
        <f t="shared" si="17"/>
        <v>190010</v>
      </c>
    </row>
    <row r="527" spans="3:3" x14ac:dyDescent="0.25">
      <c r="C527" s="50" t="str">
        <f t="shared" si="17"/>
        <v>190010</v>
      </c>
    </row>
    <row r="528" spans="3:3" x14ac:dyDescent="0.25">
      <c r="C528" s="50" t="str">
        <f t="shared" si="17"/>
        <v>190010</v>
      </c>
    </row>
    <row r="529" spans="3:3" x14ac:dyDescent="0.25">
      <c r="C529" s="50" t="str">
        <f t="shared" si="17"/>
        <v>190010</v>
      </c>
    </row>
    <row r="530" spans="3:3" x14ac:dyDescent="0.25">
      <c r="C530" s="50" t="str">
        <f t="shared" si="17"/>
        <v>190010</v>
      </c>
    </row>
    <row r="531" spans="3:3" x14ac:dyDescent="0.25">
      <c r="C531" s="50" t="str">
        <f t="shared" si="17"/>
        <v>190010</v>
      </c>
    </row>
    <row r="532" spans="3:3" x14ac:dyDescent="0.25">
      <c r="C532" s="50" t="str">
        <f t="shared" si="17"/>
        <v>190010</v>
      </c>
    </row>
    <row r="533" spans="3:3" x14ac:dyDescent="0.25">
      <c r="C533" s="50" t="str">
        <f t="shared" si="17"/>
        <v>190010</v>
      </c>
    </row>
    <row r="534" spans="3:3" x14ac:dyDescent="0.25">
      <c r="C534" s="50" t="str">
        <f t="shared" si="17"/>
        <v>190010</v>
      </c>
    </row>
    <row r="535" spans="3:3" x14ac:dyDescent="0.25">
      <c r="C535" s="50" t="str">
        <f t="shared" si="17"/>
        <v>190010</v>
      </c>
    </row>
    <row r="536" spans="3:3" x14ac:dyDescent="0.25">
      <c r="C536" s="50" t="str">
        <f t="shared" si="17"/>
        <v>190010</v>
      </c>
    </row>
    <row r="537" spans="3:3" x14ac:dyDescent="0.25">
      <c r="C537" s="50" t="str">
        <f t="shared" si="17"/>
        <v>190010</v>
      </c>
    </row>
    <row r="538" spans="3:3" x14ac:dyDescent="0.25">
      <c r="C538" s="50" t="str">
        <f t="shared" si="17"/>
        <v>190010</v>
      </c>
    </row>
    <row r="539" spans="3:3" x14ac:dyDescent="0.25">
      <c r="C539" s="50" t="str">
        <f t="shared" si="17"/>
        <v>190010</v>
      </c>
    </row>
    <row r="540" spans="3:3" x14ac:dyDescent="0.25">
      <c r="C540" s="50" t="str">
        <f t="shared" si="17"/>
        <v>190010</v>
      </c>
    </row>
    <row r="541" spans="3:3" x14ac:dyDescent="0.25">
      <c r="C541" s="50" t="str">
        <f t="shared" si="17"/>
        <v>190010</v>
      </c>
    </row>
    <row r="542" spans="3:3" x14ac:dyDescent="0.25">
      <c r="C542" s="50" t="str">
        <f t="shared" si="17"/>
        <v>190010</v>
      </c>
    </row>
    <row r="543" spans="3:3" x14ac:dyDescent="0.25">
      <c r="C543" s="50" t="str">
        <f t="shared" si="17"/>
        <v>190010</v>
      </c>
    </row>
    <row r="544" spans="3:3" x14ac:dyDescent="0.25">
      <c r="C544" s="50" t="str">
        <f t="shared" si="17"/>
        <v>190010</v>
      </c>
    </row>
    <row r="545" spans="3:3" x14ac:dyDescent="0.25">
      <c r="C545" s="50" t="str">
        <f t="shared" si="17"/>
        <v>190010</v>
      </c>
    </row>
    <row r="546" spans="3:3" x14ac:dyDescent="0.25">
      <c r="C546" s="50" t="str">
        <f t="shared" si="17"/>
        <v>190010</v>
      </c>
    </row>
    <row r="547" spans="3:3" x14ac:dyDescent="0.25">
      <c r="C547" s="50" t="str">
        <f t="shared" si="17"/>
        <v>190010</v>
      </c>
    </row>
    <row r="548" spans="3:3" x14ac:dyDescent="0.25">
      <c r="C548" s="50" t="str">
        <f t="shared" ref="C548:C580" si="18">YEAR(A548)&amp;MONTH(A548)&amp;DAY(A548)</f>
        <v>190010</v>
      </c>
    </row>
    <row r="549" spans="3:3" x14ac:dyDescent="0.25">
      <c r="C549" s="50" t="str">
        <f t="shared" si="18"/>
        <v>190010</v>
      </c>
    </row>
    <row r="550" spans="3:3" x14ac:dyDescent="0.25">
      <c r="C550" s="50" t="str">
        <f t="shared" si="18"/>
        <v>190010</v>
      </c>
    </row>
    <row r="551" spans="3:3" x14ac:dyDescent="0.25">
      <c r="C551" s="50" t="str">
        <f t="shared" si="18"/>
        <v>190010</v>
      </c>
    </row>
    <row r="552" spans="3:3" x14ac:dyDescent="0.25">
      <c r="C552" s="50" t="str">
        <f t="shared" si="18"/>
        <v>190010</v>
      </c>
    </row>
    <row r="553" spans="3:3" x14ac:dyDescent="0.25">
      <c r="C553" s="50" t="str">
        <f t="shared" si="18"/>
        <v>190010</v>
      </c>
    </row>
    <row r="554" spans="3:3" x14ac:dyDescent="0.25">
      <c r="C554" s="50" t="str">
        <f t="shared" si="18"/>
        <v>190010</v>
      </c>
    </row>
    <row r="555" spans="3:3" x14ac:dyDescent="0.25">
      <c r="C555" s="50" t="str">
        <f t="shared" si="18"/>
        <v>190010</v>
      </c>
    </row>
    <row r="556" spans="3:3" x14ac:dyDescent="0.25">
      <c r="C556" s="50" t="str">
        <f t="shared" si="18"/>
        <v>190010</v>
      </c>
    </row>
    <row r="557" spans="3:3" x14ac:dyDescent="0.25">
      <c r="C557" s="50" t="str">
        <f t="shared" si="18"/>
        <v>190010</v>
      </c>
    </row>
    <row r="558" spans="3:3" x14ac:dyDescent="0.25">
      <c r="C558" s="50" t="str">
        <f t="shared" si="18"/>
        <v>190010</v>
      </c>
    </row>
    <row r="559" spans="3:3" x14ac:dyDescent="0.25">
      <c r="C559" s="50" t="str">
        <f t="shared" si="18"/>
        <v>190010</v>
      </c>
    </row>
    <row r="560" spans="3:3" x14ac:dyDescent="0.25">
      <c r="C560" s="50" t="str">
        <f t="shared" si="18"/>
        <v>190010</v>
      </c>
    </row>
    <row r="561" spans="3:3" x14ac:dyDescent="0.25">
      <c r="C561" s="50" t="str">
        <f t="shared" si="18"/>
        <v>190010</v>
      </c>
    </row>
    <row r="562" spans="3:3" x14ac:dyDescent="0.25">
      <c r="C562" s="50" t="str">
        <f t="shared" si="18"/>
        <v>190010</v>
      </c>
    </row>
    <row r="563" spans="3:3" x14ac:dyDescent="0.25">
      <c r="C563" s="50" t="str">
        <f t="shared" si="18"/>
        <v>190010</v>
      </c>
    </row>
    <row r="564" spans="3:3" x14ac:dyDescent="0.25">
      <c r="C564" s="50" t="str">
        <f t="shared" si="18"/>
        <v>190010</v>
      </c>
    </row>
    <row r="565" spans="3:3" x14ac:dyDescent="0.25">
      <c r="C565" s="50" t="str">
        <f t="shared" si="18"/>
        <v>190010</v>
      </c>
    </row>
    <row r="566" spans="3:3" x14ac:dyDescent="0.25">
      <c r="C566" s="50" t="str">
        <f t="shared" si="18"/>
        <v>190010</v>
      </c>
    </row>
    <row r="567" spans="3:3" x14ac:dyDescent="0.25">
      <c r="C567" s="50" t="str">
        <f t="shared" si="18"/>
        <v>190010</v>
      </c>
    </row>
    <row r="568" spans="3:3" x14ac:dyDescent="0.25">
      <c r="C568" s="50" t="str">
        <f t="shared" si="18"/>
        <v>190010</v>
      </c>
    </row>
    <row r="569" spans="3:3" x14ac:dyDescent="0.25">
      <c r="C569" s="50" t="str">
        <f t="shared" si="18"/>
        <v>190010</v>
      </c>
    </row>
    <row r="570" spans="3:3" x14ac:dyDescent="0.25">
      <c r="C570" s="50" t="str">
        <f t="shared" si="18"/>
        <v>190010</v>
      </c>
    </row>
    <row r="571" spans="3:3" x14ac:dyDescent="0.25">
      <c r="C571" s="50" t="str">
        <f t="shared" si="18"/>
        <v>190010</v>
      </c>
    </row>
    <row r="572" spans="3:3" x14ac:dyDescent="0.25">
      <c r="C572" s="50" t="str">
        <f t="shared" si="18"/>
        <v>190010</v>
      </c>
    </row>
    <row r="573" spans="3:3" x14ac:dyDescent="0.25">
      <c r="C573" s="50" t="str">
        <f t="shared" si="18"/>
        <v>190010</v>
      </c>
    </row>
    <row r="574" spans="3:3" x14ac:dyDescent="0.25">
      <c r="C574" s="50" t="str">
        <f t="shared" si="18"/>
        <v>190010</v>
      </c>
    </row>
    <row r="575" spans="3:3" x14ac:dyDescent="0.25">
      <c r="C575" s="50" t="str">
        <f t="shared" si="18"/>
        <v>190010</v>
      </c>
    </row>
    <row r="576" spans="3:3" x14ac:dyDescent="0.25">
      <c r="C576" s="50" t="str">
        <f t="shared" si="18"/>
        <v>190010</v>
      </c>
    </row>
    <row r="577" spans="3:3" x14ac:dyDescent="0.25">
      <c r="C577" s="50" t="str">
        <f t="shared" si="18"/>
        <v>190010</v>
      </c>
    </row>
    <row r="578" spans="3:3" x14ac:dyDescent="0.25">
      <c r="C578" s="50" t="str">
        <f t="shared" si="18"/>
        <v>190010</v>
      </c>
    </row>
    <row r="579" spans="3:3" x14ac:dyDescent="0.25">
      <c r="C579" s="50" t="str">
        <f t="shared" si="18"/>
        <v>190010</v>
      </c>
    </row>
    <row r="580" spans="3:3" x14ac:dyDescent="0.25">
      <c r="C580" s="50" t="str">
        <f t="shared" si="18"/>
        <v>190010</v>
      </c>
    </row>
  </sheetData>
  <sortState xmlns:xlrd2="http://schemas.microsoft.com/office/spreadsheetml/2017/richdata2" ref="K49:L90">
    <sortCondition ref="K49"/>
  </sortState>
  <phoneticPr fontId="17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84"/>
  <sheetViews>
    <sheetView topLeftCell="A226" workbookViewId="0">
      <selection activeCell="H284" sqref="H284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4" customWidth="1"/>
    <col min="9" max="9" width="12.81640625" customWidth="1"/>
    <col min="10" max="10" width="12.6328125"/>
  </cols>
  <sheetData>
    <row r="1" spans="1:10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1" t="s">
        <v>6</v>
      </c>
      <c r="I1" t="s">
        <v>14</v>
      </c>
      <c r="J1" t="s">
        <v>15</v>
      </c>
    </row>
    <row r="2" spans="1:10" hidden="1" x14ac:dyDescent="0.25">
      <c r="A2" s="44">
        <v>43105</v>
      </c>
      <c r="B2">
        <v>3.9350000000000001</v>
      </c>
      <c r="C2">
        <v>36.611216181826002</v>
      </c>
      <c r="D2">
        <f t="shared" ref="D2:D7" si="0">1/C2*100</f>
        <v>2.7314033902441222</v>
      </c>
      <c r="E2">
        <f>D2-B2</f>
        <v>-1.2035966097558779</v>
      </c>
      <c r="F2" t="e">
        <f>E2-#REF!</f>
        <v>#REF!</v>
      </c>
      <c r="G2" s="3"/>
      <c r="H2">
        <v>11342.85</v>
      </c>
    </row>
    <row r="3" spans="1:10" hidden="1" x14ac:dyDescent="0.25">
      <c r="A3" s="44">
        <v>43112</v>
      </c>
      <c r="B3">
        <v>3.9670000000000001</v>
      </c>
      <c r="C3">
        <v>36.995763301456698</v>
      </c>
      <c r="D3">
        <f t="shared" si="0"/>
        <v>2.7030122121054476</v>
      </c>
      <c r="E3">
        <f t="shared" ref="E3:E7" si="1">D3-B3</f>
        <v>-1.2639877878945525</v>
      </c>
      <c r="F3" t="e">
        <f>E3-#REF!</f>
        <v>#REF!</v>
      </c>
      <c r="G3" s="3"/>
      <c r="H3">
        <v>11461.99</v>
      </c>
    </row>
    <row r="4" spans="1:10" hidden="1" x14ac:dyDescent="0.25">
      <c r="A4" s="44">
        <v>43119</v>
      </c>
      <c r="B4">
        <v>4.0599999999999996</v>
      </c>
      <c r="C4">
        <v>36.460870329615197</v>
      </c>
      <c r="D4">
        <f t="shared" si="0"/>
        <v>2.7426662911766919</v>
      </c>
      <c r="E4">
        <f t="shared" si="1"/>
        <v>-1.3173337088233077</v>
      </c>
      <c r="F4" t="e">
        <f>E4-#REF!</f>
        <v>#REF!</v>
      </c>
      <c r="G4" s="3"/>
      <c r="H4">
        <v>11296.27</v>
      </c>
    </row>
    <row r="5" spans="1:10" hidden="1" x14ac:dyDescent="0.25">
      <c r="A5" s="44">
        <v>43126</v>
      </c>
      <c r="B5">
        <v>3.952</v>
      </c>
      <c r="C5">
        <v>37.305072941159601</v>
      </c>
      <c r="D5">
        <f t="shared" si="0"/>
        <v>2.6806005756302262</v>
      </c>
      <c r="E5">
        <f t="shared" si="1"/>
        <v>-1.2713994243697737</v>
      </c>
      <c r="F5" t="e">
        <f>E5-#REF!</f>
        <v>#REF!</v>
      </c>
      <c r="G5" s="3"/>
      <c r="H5">
        <v>11557.82</v>
      </c>
    </row>
    <row r="6" spans="1:10" hidden="1" x14ac:dyDescent="0.25">
      <c r="A6" s="44">
        <v>43133</v>
      </c>
      <c r="B6">
        <v>3.9249999999999998</v>
      </c>
      <c r="C6">
        <v>34.8072230076842</v>
      </c>
      <c r="D6">
        <f t="shared" si="0"/>
        <v>2.872966912009141</v>
      </c>
      <c r="E6">
        <f t="shared" si="1"/>
        <v>-1.0520330879908588</v>
      </c>
      <c r="F6" t="e">
        <f>E6-E1</f>
        <v>#VALUE!</v>
      </c>
      <c r="G6" s="3"/>
      <c r="H6">
        <v>10925.16</v>
      </c>
    </row>
    <row r="7" spans="1:10" hidden="1" x14ac:dyDescent="0.25">
      <c r="A7" s="44">
        <v>43140</v>
      </c>
      <c r="B7">
        <v>3.9020000000000001</v>
      </c>
      <c r="C7">
        <v>31.863610506495199</v>
      </c>
      <c r="D7">
        <f t="shared" si="0"/>
        <v>3.1383762985558596</v>
      </c>
      <c r="E7">
        <f t="shared" si="1"/>
        <v>-0.76362370144414049</v>
      </c>
      <c r="F7">
        <f>E7-E2</f>
        <v>0.43997290831173741</v>
      </c>
      <c r="G7" s="31">
        <f>F7+G6</f>
        <v>0.43997290831173741</v>
      </c>
      <c r="H7">
        <v>10001.23</v>
      </c>
      <c r="I7">
        <v>0.37483572630632001</v>
      </c>
    </row>
    <row r="8" spans="1:10" hidden="1" x14ac:dyDescent="0.25">
      <c r="A8" s="44">
        <v>43145</v>
      </c>
      <c r="B8">
        <v>3.9</v>
      </c>
      <c r="C8">
        <v>33.235743711404801</v>
      </c>
      <c r="D8">
        <f t="shared" ref="D8:D48" si="2">1/C8*100</f>
        <v>3.0088088555600798</v>
      </c>
      <c r="E8">
        <f t="shared" ref="E8:E48" si="3">D8-B8</f>
        <v>-0.89119114443992009</v>
      </c>
      <c r="F8">
        <f t="shared" ref="F8:F37" si="4">E8-E3</f>
        <v>0.37279664345463237</v>
      </c>
      <c r="G8" s="31">
        <f t="shared" ref="G8:G13" si="5">F8+G7</f>
        <v>0.81276955176636978</v>
      </c>
      <c r="H8">
        <v>10431.91</v>
      </c>
      <c r="I8">
        <v>0.66793686496019999</v>
      </c>
    </row>
    <row r="9" spans="1:10" hidden="1" x14ac:dyDescent="0.25">
      <c r="A9" s="44">
        <v>43154</v>
      </c>
      <c r="B9">
        <v>3.895</v>
      </c>
      <c r="C9">
        <v>33.971320274861398</v>
      </c>
      <c r="D9">
        <f t="shared" si="2"/>
        <v>2.9436595101662704</v>
      </c>
      <c r="E9">
        <f t="shared" si="3"/>
        <v>-0.95134048983372965</v>
      </c>
      <c r="F9">
        <f t="shared" si="4"/>
        <v>0.36599321898957804</v>
      </c>
      <c r="G9" s="31">
        <f t="shared" si="5"/>
        <v>1.1787627707559478</v>
      </c>
      <c r="H9">
        <v>10662.79</v>
      </c>
      <c r="I9">
        <v>0.938578666163572</v>
      </c>
    </row>
    <row r="10" spans="1:10" hidden="1" x14ac:dyDescent="0.25">
      <c r="A10" s="44">
        <v>43161</v>
      </c>
      <c r="B10">
        <v>3.8660000000000001</v>
      </c>
      <c r="C10">
        <v>32.902388610923502</v>
      </c>
      <c r="D10">
        <f t="shared" si="2"/>
        <v>3.0392930185865068</v>
      </c>
      <c r="E10">
        <f t="shared" si="3"/>
        <v>-0.8267069814134933</v>
      </c>
      <c r="F10">
        <f t="shared" si="4"/>
        <v>0.44469244295628041</v>
      </c>
      <c r="G10" s="31">
        <f t="shared" si="5"/>
        <v>1.6234552137122282</v>
      </c>
      <c r="H10">
        <v>10856.25</v>
      </c>
      <c r="I10">
        <v>1.1855823242385899</v>
      </c>
    </row>
    <row r="11" spans="1:10" hidden="1" x14ac:dyDescent="0.25">
      <c r="A11" s="44">
        <v>43168</v>
      </c>
      <c r="B11">
        <v>3.85</v>
      </c>
      <c r="C11">
        <v>33.928776445302397</v>
      </c>
      <c r="D11">
        <f t="shared" si="2"/>
        <v>2.9473506113965828</v>
      </c>
      <c r="E11">
        <f t="shared" si="3"/>
        <v>-0.90264938860341726</v>
      </c>
      <c r="F11">
        <f t="shared" si="4"/>
        <v>0.14938369938744156</v>
      </c>
      <c r="G11" s="31">
        <f t="shared" si="5"/>
        <v>1.7728389130996698</v>
      </c>
      <c r="H11">
        <v>11194.91</v>
      </c>
      <c r="I11">
        <v>1.12201570888003</v>
      </c>
    </row>
    <row r="12" spans="1:10" hidden="1" x14ac:dyDescent="0.25">
      <c r="A12" s="44">
        <v>43175</v>
      </c>
      <c r="B12">
        <v>3.8580000000000001</v>
      </c>
      <c r="C12">
        <v>33.492987433593498</v>
      </c>
      <c r="D12">
        <f t="shared" si="2"/>
        <v>2.9856996243846528</v>
      </c>
      <c r="E12">
        <f t="shared" si="3"/>
        <v>-0.87230037561534735</v>
      </c>
      <c r="F12">
        <f t="shared" si="4"/>
        <v>-0.10867667417120686</v>
      </c>
      <c r="G12" s="31">
        <f t="shared" si="5"/>
        <v>1.6641622389284629</v>
      </c>
      <c r="H12">
        <v>11051.12</v>
      </c>
      <c r="I12">
        <v>0.89246175460570198</v>
      </c>
    </row>
    <row r="13" spans="1:10" hidden="1" x14ac:dyDescent="0.25">
      <c r="A13" s="44">
        <v>43182</v>
      </c>
      <c r="B13">
        <v>3.762</v>
      </c>
      <c r="C13">
        <v>31.640815942351701</v>
      </c>
      <c r="D13">
        <f t="shared" si="2"/>
        <v>3.1604747545763674</v>
      </c>
      <c r="E13">
        <f t="shared" si="3"/>
        <v>-0.60152524542363262</v>
      </c>
      <c r="F13">
        <f t="shared" si="4"/>
        <v>0.28966589901628748</v>
      </c>
      <c r="G13" s="31">
        <f t="shared" si="5"/>
        <v>1.9538281379447504</v>
      </c>
      <c r="H13">
        <v>10439.99</v>
      </c>
      <c r="I13">
        <v>0.99256826514724905</v>
      </c>
    </row>
    <row r="14" spans="1:10" hidden="1" x14ac:dyDescent="0.25">
      <c r="A14" s="44">
        <v>43189</v>
      </c>
      <c r="B14">
        <v>3.778</v>
      </c>
      <c r="C14">
        <v>32.939969692676002</v>
      </c>
      <c r="D14">
        <f t="shared" si="2"/>
        <v>3.0358255011459341</v>
      </c>
      <c r="E14">
        <f t="shared" si="3"/>
        <v>-0.74217449885406594</v>
      </c>
      <c r="F14">
        <f t="shared" si="4"/>
        <v>0.20916599097966371</v>
      </c>
      <c r="G14" s="31">
        <f t="shared" ref="G14:G46" si="6">F14+G13</f>
        <v>2.1629941289244141</v>
      </c>
      <c r="H14">
        <v>10868.65</v>
      </c>
      <c r="I14">
        <v>0.85901340880635702</v>
      </c>
    </row>
    <row r="15" spans="1:10" hidden="1" x14ac:dyDescent="0.25">
      <c r="A15" s="44">
        <v>43194</v>
      </c>
      <c r="B15">
        <v>3.7450000000000001</v>
      </c>
      <c r="C15">
        <v>28.945519062963999</v>
      </c>
      <c r="D15">
        <f t="shared" si="2"/>
        <v>3.454766168900758</v>
      </c>
      <c r="E15">
        <f t="shared" si="3"/>
        <v>-0.29023383109924206</v>
      </c>
      <c r="F15">
        <f t="shared" si="4"/>
        <v>0.53647315031425125</v>
      </c>
      <c r="G15" s="31">
        <f t="shared" si="6"/>
        <v>2.6994672792386654</v>
      </c>
      <c r="H15">
        <v>10684.56</v>
      </c>
      <c r="I15">
        <v>1.0215209512429</v>
      </c>
    </row>
    <row r="16" spans="1:10" hidden="1" x14ac:dyDescent="0.25">
      <c r="A16" s="44">
        <v>43203</v>
      </c>
      <c r="B16">
        <v>3.74</v>
      </c>
      <c r="C16">
        <v>28.9521834437991</v>
      </c>
      <c r="D16">
        <f t="shared" si="2"/>
        <v>3.4539709308666224</v>
      </c>
      <c r="E16">
        <f t="shared" si="3"/>
        <v>-0.28602906913337778</v>
      </c>
      <c r="F16">
        <f t="shared" si="4"/>
        <v>0.61662031947003948</v>
      </c>
      <c r="G16" s="31">
        <f t="shared" si="6"/>
        <v>3.3160875987087048</v>
      </c>
      <c r="H16">
        <v>10687.02</v>
      </c>
      <c r="I16">
        <v>1.31120112340175</v>
      </c>
    </row>
    <row r="17" spans="1:15" hidden="1" x14ac:dyDescent="0.25">
      <c r="A17" s="44">
        <v>43210</v>
      </c>
      <c r="B17">
        <v>3.54</v>
      </c>
      <c r="C17">
        <v>28.1987562267119</v>
      </c>
      <c r="D17">
        <f t="shared" si="2"/>
        <v>3.5462556999330617</v>
      </c>
      <c r="E17">
        <f t="shared" si="3"/>
        <v>6.2556999330616314E-3</v>
      </c>
      <c r="F17">
        <f t="shared" si="4"/>
        <v>0.87855607554840898</v>
      </c>
      <c r="G17" s="31">
        <f t="shared" si="6"/>
        <v>4.1946436742571134</v>
      </c>
      <c r="H17">
        <v>10408.91</v>
      </c>
      <c r="I17">
        <v>1.82353668463481</v>
      </c>
    </row>
    <row r="18" spans="1:15" hidden="1" x14ac:dyDescent="0.25">
      <c r="A18" s="44">
        <v>43217</v>
      </c>
      <c r="B18">
        <v>3.6619999999999999</v>
      </c>
      <c r="C18">
        <v>27.97</v>
      </c>
      <c r="D18">
        <f t="shared" si="2"/>
        <v>3.575259206292456</v>
      </c>
      <c r="E18">
        <f t="shared" si="3"/>
        <v>-8.6740793707543951E-2</v>
      </c>
      <c r="F18">
        <f t="shared" si="4"/>
        <v>0.51478445171608866</v>
      </c>
      <c r="G18" s="31">
        <f t="shared" si="6"/>
        <v>4.7094281259732025</v>
      </c>
      <c r="H18">
        <v>10324.469999999999</v>
      </c>
      <c r="I18">
        <v>1.9410296860618801</v>
      </c>
    </row>
    <row r="19" spans="1:15" hidden="1" x14ac:dyDescent="0.25">
      <c r="A19" s="44">
        <v>43224</v>
      </c>
      <c r="B19">
        <v>3.657</v>
      </c>
      <c r="C19">
        <v>27.939600407159102</v>
      </c>
      <c r="D19">
        <f t="shared" si="2"/>
        <v>3.5791492556341828</v>
      </c>
      <c r="E19">
        <f t="shared" si="3"/>
        <v>-7.7850744365817182E-2</v>
      </c>
      <c r="F19">
        <f t="shared" si="4"/>
        <v>0.66432375448824876</v>
      </c>
      <c r="G19" s="31">
        <f t="shared" si="6"/>
        <v>5.3737518804614517</v>
      </c>
      <c r="H19">
        <v>10426.19</v>
      </c>
      <c r="I19">
        <v>2.2819581211818201</v>
      </c>
    </row>
    <row r="20" spans="1:15" hidden="1" x14ac:dyDescent="0.25">
      <c r="A20" s="44">
        <v>43231</v>
      </c>
      <c r="B20">
        <v>3.71</v>
      </c>
      <c r="C20">
        <v>28.4972835340476</v>
      </c>
      <c r="D20">
        <f t="shared" si="2"/>
        <v>3.5091063988791547</v>
      </c>
      <c r="E20">
        <f t="shared" si="3"/>
        <v>-0.20089360112084531</v>
      </c>
      <c r="F20">
        <f t="shared" si="4"/>
        <v>8.9340229978396746E-2</v>
      </c>
      <c r="G20" s="31">
        <f t="shared" si="6"/>
        <v>5.4630921104398489</v>
      </c>
      <c r="H20">
        <v>10634.3</v>
      </c>
      <c r="I20">
        <v>2.28761203269225</v>
      </c>
    </row>
    <row r="21" spans="1:15" hidden="1" x14ac:dyDescent="0.25">
      <c r="A21" s="44">
        <v>43238</v>
      </c>
      <c r="B21">
        <v>3.722</v>
      </c>
      <c r="C21">
        <v>28.599703644132099</v>
      </c>
      <c r="D21">
        <f t="shared" si="2"/>
        <v>3.4965397279743264</v>
      </c>
      <c r="E21">
        <f t="shared" si="3"/>
        <v>-0.22546027202567354</v>
      </c>
      <c r="F21">
        <f t="shared" si="4"/>
        <v>6.0568797107704242E-2</v>
      </c>
      <c r="G21" s="31">
        <f t="shared" si="6"/>
        <v>5.5236609075475531</v>
      </c>
      <c r="H21">
        <v>10672.52</v>
      </c>
      <c r="I21">
        <v>2.25544433117406</v>
      </c>
    </row>
    <row r="22" spans="1:15" hidden="1" x14ac:dyDescent="0.25">
      <c r="A22" s="44">
        <v>43245</v>
      </c>
      <c r="B22">
        <v>3.6850000000000001</v>
      </c>
      <c r="C22">
        <v>27.998635337173798</v>
      </c>
      <c r="D22">
        <f t="shared" si="2"/>
        <v>3.5716026440485105</v>
      </c>
      <c r="E22">
        <f t="shared" si="3"/>
        <v>-0.11339735595148959</v>
      </c>
      <c r="F22">
        <f t="shared" si="4"/>
        <v>-0.11965305588455122</v>
      </c>
      <c r="G22" s="31">
        <f t="shared" si="6"/>
        <v>5.4040078516630015</v>
      </c>
      <c r="H22">
        <v>10448.219999999999</v>
      </c>
      <c r="I22">
        <v>2.0442753876832498</v>
      </c>
    </row>
    <row r="23" spans="1:15" hidden="1" x14ac:dyDescent="0.25">
      <c r="A23" s="44">
        <v>43252</v>
      </c>
      <c r="B23">
        <v>3.6480000000000001</v>
      </c>
      <c r="C23">
        <v>27.246261573136302</v>
      </c>
      <c r="D23">
        <f t="shared" si="2"/>
        <v>3.6702282891754923</v>
      </c>
      <c r="E23">
        <f t="shared" si="3"/>
        <v>2.2228289175492133E-2</v>
      </c>
      <c r="F23">
        <f t="shared" si="4"/>
        <v>0.10896908288303608</v>
      </c>
      <c r="G23" s="31">
        <f t="shared" si="6"/>
        <v>5.5129769345460371</v>
      </c>
      <c r="H23">
        <v>10169.35</v>
      </c>
      <c r="I23">
        <v>2.1654176968272298</v>
      </c>
    </row>
    <row r="24" spans="1:15" hidden="1" x14ac:dyDescent="0.25">
      <c r="A24" s="44">
        <v>43259</v>
      </c>
      <c r="B24">
        <v>3.6880000000000002</v>
      </c>
      <c r="C24">
        <v>27.3431701544222</v>
      </c>
      <c r="D24">
        <f t="shared" si="2"/>
        <v>3.6572204113584479</v>
      </c>
      <c r="E24">
        <f t="shared" si="3"/>
        <v>-3.077958864155228E-2</v>
      </c>
      <c r="F24">
        <f t="shared" si="4"/>
        <v>4.7071155724264901E-2</v>
      </c>
      <c r="G24" s="31">
        <f t="shared" si="6"/>
        <v>5.5600480902703016</v>
      </c>
      <c r="H24">
        <v>10205.52</v>
      </c>
      <c r="I24">
        <v>2.28487990840945</v>
      </c>
    </row>
    <row r="25" spans="1:15" hidden="1" x14ac:dyDescent="0.25">
      <c r="A25" s="44">
        <v>43266</v>
      </c>
      <c r="B25">
        <v>3.6469999999999998</v>
      </c>
      <c r="C25">
        <v>26.6401609577503</v>
      </c>
      <c r="D25">
        <f t="shared" si="2"/>
        <v>3.7537310738697864</v>
      </c>
      <c r="E25">
        <f t="shared" si="3"/>
        <v>0.10673107386978664</v>
      </c>
      <c r="F25">
        <f t="shared" si="4"/>
        <v>0.30762467499063195</v>
      </c>
      <c r="G25" s="31">
        <f t="shared" si="6"/>
        <v>5.8676727652609335</v>
      </c>
      <c r="H25">
        <v>9943.1299999999992</v>
      </c>
      <c r="I25">
        <v>2.6480953997843799</v>
      </c>
    </row>
    <row r="26" spans="1:15" hidden="1" x14ac:dyDescent="0.25">
      <c r="A26" s="44">
        <v>43273</v>
      </c>
      <c r="B26">
        <v>3.6030000000000002</v>
      </c>
      <c r="C26">
        <v>25.2116368391425</v>
      </c>
      <c r="D26">
        <f t="shared" si="2"/>
        <v>3.9664223563915657</v>
      </c>
      <c r="E26">
        <f t="shared" si="3"/>
        <v>0.3634223563915655</v>
      </c>
      <c r="F26">
        <f t="shared" si="4"/>
        <v>0.58888262841723904</v>
      </c>
      <c r="G26" s="31">
        <f t="shared" si="6"/>
        <v>6.4565553936781725</v>
      </c>
      <c r="H26">
        <v>9409.9500000000007</v>
      </c>
      <c r="I26">
        <v>3.24557124330821</v>
      </c>
    </row>
    <row r="27" spans="1:15" hidden="1" x14ac:dyDescent="0.25">
      <c r="A27" s="44">
        <v>43280</v>
      </c>
      <c r="B27">
        <v>3.5430000000000001</v>
      </c>
      <c r="C27">
        <v>25.129973207469899</v>
      </c>
      <c r="D27">
        <f t="shared" si="2"/>
        <v>3.9793118430494365</v>
      </c>
      <c r="E27">
        <f t="shared" si="3"/>
        <v>0.43631184304943638</v>
      </c>
      <c r="F27">
        <f t="shared" si="4"/>
        <v>0.54970919900092596</v>
      </c>
      <c r="G27" s="31">
        <f t="shared" si="6"/>
        <v>7.0062645926790985</v>
      </c>
      <c r="H27">
        <v>9379.4699999999993</v>
      </c>
      <c r="I27">
        <v>3.7075906577900399</v>
      </c>
    </row>
    <row r="28" spans="1:15" hidden="1" x14ac:dyDescent="0.25">
      <c r="A28" s="44">
        <v>43287</v>
      </c>
      <c r="B28">
        <v>3.54</v>
      </c>
      <c r="C28">
        <v>23.9414872564763</v>
      </c>
      <c r="D28">
        <f t="shared" si="2"/>
        <v>4.176849956259483</v>
      </c>
      <c r="E28">
        <f t="shared" si="3"/>
        <v>0.63684995625948293</v>
      </c>
      <c r="F28">
        <f t="shared" si="4"/>
        <v>0.6146216670839908</v>
      </c>
      <c r="G28" s="31">
        <f t="shared" si="6"/>
        <v>7.6208862597630898</v>
      </c>
      <c r="H28">
        <v>8911.34</v>
      </c>
      <c r="I28">
        <v>4.1194658477296198</v>
      </c>
    </row>
    <row r="29" spans="1:15" hidden="1" x14ac:dyDescent="0.25">
      <c r="A29" s="44">
        <v>43294</v>
      </c>
      <c r="B29">
        <v>3.516</v>
      </c>
      <c r="C29">
        <v>25.058131930387301</v>
      </c>
      <c r="D29">
        <f t="shared" si="2"/>
        <v>3.9907204686209181</v>
      </c>
      <c r="E29">
        <f t="shared" si="3"/>
        <v>0.4747204686209181</v>
      </c>
      <c r="F29">
        <f t="shared" si="4"/>
        <v>0.50550005726247038</v>
      </c>
      <c r="G29" s="31">
        <f t="shared" si="6"/>
        <v>8.1263863170255597</v>
      </c>
      <c r="H29">
        <v>9326.9699999999993</v>
      </c>
      <c r="I29">
        <v>4.4488686587484603</v>
      </c>
    </row>
    <row r="30" spans="1:15" hidden="1" x14ac:dyDescent="0.25">
      <c r="A30" s="44">
        <v>43301</v>
      </c>
      <c r="B30">
        <v>3.508</v>
      </c>
      <c r="C30">
        <v>24.855318114172</v>
      </c>
      <c r="D30">
        <f t="shared" si="2"/>
        <v>4.0232838517959664</v>
      </c>
      <c r="E30">
        <f t="shared" si="3"/>
        <v>0.51528385179596636</v>
      </c>
      <c r="F30">
        <f t="shared" si="4"/>
        <v>0.40855277792617972</v>
      </c>
      <c r="G30" s="31">
        <f t="shared" si="6"/>
        <v>8.5349390949517385</v>
      </c>
      <c r="H30">
        <v>9251.48</v>
      </c>
      <c r="I30">
        <v>4.6412285594160103</v>
      </c>
      <c r="O30" t="s">
        <v>16</v>
      </c>
    </row>
    <row r="31" spans="1:15" hidden="1" x14ac:dyDescent="0.25">
      <c r="A31" s="44">
        <v>43308</v>
      </c>
      <c r="B31">
        <v>3.5569999999999999</v>
      </c>
      <c r="C31">
        <v>24.9747388868673</v>
      </c>
      <c r="D31">
        <f t="shared" si="2"/>
        <v>4.0040458662246081</v>
      </c>
      <c r="E31">
        <f t="shared" si="3"/>
        <v>0.44704586622460818</v>
      </c>
      <c r="F31">
        <f t="shared" si="4"/>
        <v>8.3623509833042675E-2</v>
      </c>
      <c r="G31" s="31">
        <f t="shared" si="6"/>
        <v>8.6185626047847812</v>
      </c>
      <c r="H31">
        <v>9295.93</v>
      </c>
      <c r="I31">
        <v>4.5934338702725697</v>
      </c>
    </row>
    <row r="32" spans="1:15" hidden="1" x14ac:dyDescent="0.25">
      <c r="A32" s="44">
        <v>43315</v>
      </c>
      <c r="B32">
        <v>3.49</v>
      </c>
      <c r="C32">
        <v>23.076585848157301</v>
      </c>
      <c r="D32">
        <f t="shared" si="2"/>
        <v>4.333396658326957</v>
      </c>
      <c r="E32">
        <f t="shared" si="3"/>
        <v>0.84339665832695676</v>
      </c>
      <c r="F32">
        <f t="shared" si="4"/>
        <v>0.40708481527752038</v>
      </c>
      <c r="G32" s="31">
        <f t="shared" si="6"/>
        <v>9.0256474200623025</v>
      </c>
      <c r="H32">
        <v>8602.1200000000008</v>
      </c>
      <c r="I32">
        <v>4.9090794136585503</v>
      </c>
    </row>
    <row r="33" spans="1:9" hidden="1" x14ac:dyDescent="0.25">
      <c r="A33" s="44">
        <v>43322</v>
      </c>
      <c r="B33">
        <v>3.5739999999999998</v>
      </c>
      <c r="C33">
        <v>23.6436202479012</v>
      </c>
      <c r="D33">
        <f t="shared" si="2"/>
        <v>4.2294707388931609</v>
      </c>
      <c r="E33">
        <f t="shared" si="3"/>
        <v>0.6554707388931611</v>
      </c>
      <c r="F33">
        <f t="shared" si="4"/>
        <v>1.8620782633678168E-2</v>
      </c>
      <c r="G33" s="31">
        <f t="shared" si="6"/>
        <v>9.0442682026959815</v>
      </c>
      <c r="H33">
        <v>8813.49</v>
      </c>
      <c r="I33">
        <v>4.9501179422268198</v>
      </c>
    </row>
    <row r="34" spans="1:9" hidden="1" x14ac:dyDescent="0.25">
      <c r="A34" s="44">
        <v>43329</v>
      </c>
      <c r="B34">
        <v>3.6560000000000001</v>
      </c>
      <c r="C34">
        <v>22.419118891213401</v>
      </c>
      <c r="D34">
        <f t="shared" si="2"/>
        <v>4.4604785979877395</v>
      </c>
      <c r="E34">
        <f t="shared" si="3"/>
        <v>0.80447859798773935</v>
      </c>
      <c r="F34">
        <f t="shared" si="4"/>
        <v>0.32975812936682125</v>
      </c>
      <c r="G34" s="31">
        <f t="shared" si="6"/>
        <v>9.3740263320628028</v>
      </c>
      <c r="H34">
        <v>8357.0400000000009</v>
      </c>
      <c r="I34">
        <v>5.2084545540853</v>
      </c>
    </row>
    <row r="35" spans="1:9" hidden="1" x14ac:dyDescent="0.25">
      <c r="A35" s="44">
        <v>43336</v>
      </c>
      <c r="B35">
        <v>3.6379999999999999</v>
      </c>
      <c r="C35">
        <v>22.761694908847399</v>
      </c>
      <c r="D35">
        <f t="shared" si="2"/>
        <v>4.3933459437210152</v>
      </c>
      <c r="E35">
        <f t="shared" si="3"/>
        <v>0.75534594372101527</v>
      </c>
      <c r="F35">
        <f t="shared" si="4"/>
        <v>0.2400620919250489</v>
      </c>
      <c r="G35" s="31">
        <f t="shared" si="6"/>
        <v>9.6140884239878517</v>
      </c>
      <c r="H35">
        <v>8484.74</v>
      </c>
      <c r="I35">
        <v>5.4233428622651596</v>
      </c>
    </row>
    <row r="36" spans="1:9" hidden="1" x14ac:dyDescent="0.25">
      <c r="A36" s="44">
        <v>43343</v>
      </c>
      <c r="B36">
        <v>3.6</v>
      </c>
      <c r="C36">
        <v>22.71</v>
      </c>
      <c r="D36">
        <f t="shared" si="2"/>
        <v>4.4033465433729626</v>
      </c>
      <c r="E36">
        <f t="shared" si="3"/>
        <v>0.80334654337296252</v>
      </c>
      <c r="F36">
        <f t="shared" si="4"/>
        <v>0.35630067714835434</v>
      </c>
      <c r="G36" s="31">
        <f t="shared" si="6"/>
        <v>9.970389101136206</v>
      </c>
      <c r="H36">
        <v>8465.4699999999993</v>
      </c>
      <c r="I36">
        <v>5.7317586615023899</v>
      </c>
    </row>
    <row r="37" spans="1:9" hidden="1" x14ac:dyDescent="0.25">
      <c r="A37" s="44">
        <v>43350</v>
      </c>
      <c r="B37">
        <v>3.653</v>
      </c>
      <c r="C37">
        <v>22.328768576458501</v>
      </c>
      <c r="D37">
        <f t="shared" si="2"/>
        <v>4.4785273158964642</v>
      </c>
      <c r="E37">
        <f t="shared" si="3"/>
        <v>0.82552731589646422</v>
      </c>
      <c r="F37">
        <f t="shared" si="4"/>
        <v>-1.7869342430492541E-2</v>
      </c>
      <c r="G37" s="31">
        <f t="shared" si="6"/>
        <v>9.9525197587057139</v>
      </c>
      <c r="H37">
        <v>8322.36</v>
      </c>
      <c r="I37">
        <v>5.7114616995026903</v>
      </c>
    </row>
    <row r="38" spans="1:9" hidden="1" x14ac:dyDescent="0.25">
      <c r="A38" s="44">
        <v>43357</v>
      </c>
      <c r="B38">
        <v>3.6749999999999998</v>
      </c>
      <c r="C38">
        <v>21.769419825284601</v>
      </c>
      <c r="D38">
        <f t="shared" si="2"/>
        <v>4.5935996826085681</v>
      </c>
      <c r="E38">
        <f t="shared" si="3"/>
        <v>0.91859968260856828</v>
      </c>
      <c r="F38">
        <f t="shared" ref="F38:F66" si="7">E38-E33</f>
        <v>0.26312894371540718</v>
      </c>
      <c r="G38" s="31">
        <f t="shared" si="6"/>
        <v>10.21564870242112</v>
      </c>
      <c r="H38">
        <v>8113.88</v>
      </c>
      <c r="I38">
        <v>5.9654937129132204</v>
      </c>
    </row>
    <row r="39" spans="1:9" hidden="1" x14ac:dyDescent="0.25">
      <c r="A39" s="44">
        <v>43364</v>
      </c>
      <c r="B39">
        <v>3.7130000000000001</v>
      </c>
      <c r="C39">
        <v>22.5617053501391</v>
      </c>
      <c r="D39">
        <f t="shared" si="2"/>
        <v>4.4322890689370462</v>
      </c>
      <c r="E39">
        <f t="shared" si="3"/>
        <v>0.71928906893704614</v>
      </c>
      <c r="F39">
        <f t="shared" si="7"/>
        <v>-8.5189529050693213E-2</v>
      </c>
      <c r="G39" s="31">
        <f t="shared" si="6"/>
        <v>10.130459173370427</v>
      </c>
      <c r="H39">
        <v>8409.18</v>
      </c>
      <c r="I39">
        <v>5.9772177616187303</v>
      </c>
    </row>
    <row r="40" spans="1:9" hidden="1" x14ac:dyDescent="0.25">
      <c r="A40" s="44">
        <v>43371</v>
      </c>
      <c r="B40">
        <v>3.653</v>
      </c>
      <c r="C40">
        <v>22.54</v>
      </c>
      <c r="D40">
        <f t="shared" si="2"/>
        <v>4.4365572315882877</v>
      </c>
      <c r="E40">
        <f t="shared" si="3"/>
        <v>0.78355723158828772</v>
      </c>
      <c r="F40">
        <f t="shared" si="7"/>
        <v>2.821128786727245E-2</v>
      </c>
      <c r="G40" s="31">
        <f t="shared" si="6"/>
        <v>10.158670461237699</v>
      </c>
      <c r="H40">
        <v>8401.09</v>
      </c>
      <c r="I40">
        <v>6.0672910077953901</v>
      </c>
    </row>
    <row r="41" spans="1:9" hidden="1" x14ac:dyDescent="0.25">
      <c r="A41" s="44">
        <v>43385</v>
      </c>
      <c r="B41">
        <v>3.605</v>
      </c>
      <c r="C41">
        <v>20.575392411694502</v>
      </c>
      <c r="D41">
        <f t="shared" si="2"/>
        <v>4.8601746202012981</v>
      </c>
      <c r="E41">
        <f t="shared" si="3"/>
        <v>1.2551746202012981</v>
      </c>
      <c r="F41">
        <f t="shared" si="7"/>
        <v>0.45182807682833559</v>
      </c>
      <c r="G41" s="31">
        <f t="shared" si="6"/>
        <v>10.610498538066036</v>
      </c>
      <c r="H41">
        <v>7558.28</v>
      </c>
      <c r="I41">
        <v>6.4287436402578297</v>
      </c>
    </row>
    <row r="42" spans="1:9" hidden="1" x14ac:dyDescent="0.25">
      <c r="A42" s="44">
        <v>43392</v>
      </c>
      <c r="B42">
        <v>3.5830000000000002</v>
      </c>
      <c r="C42">
        <v>20.111142949926698</v>
      </c>
      <c r="D42">
        <f t="shared" si="2"/>
        <v>4.9723678186258669</v>
      </c>
      <c r="E42">
        <f t="shared" si="3"/>
        <v>1.3893678186258667</v>
      </c>
      <c r="F42">
        <f t="shared" si="7"/>
        <v>0.56384050272940245</v>
      </c>
      <c r="G42" s="31">
        <f t="shared" si="6"/>
        <v>11.174339040795438</v>
      </c>
      <c r="H42">
        <v>7387.74</v>
      </c>
      <c r="I42">
        <v>6.88423696179931</v>
      </c>
    </row>
    <row r="43" spans="1:9" hidden="1" x14ac:dyDescent="0.25">
      <c r="A43" s="44">
        <v>43399</v>
      </c>
      <c r="B43">
        <v>3.552</v>
      </c>
      <c r="C43">
        <v>20.429589660596299</v>
      </c>
      <c r="D43">
        <f t="shared" si="2"/>
        <v>4.8948609179789662</v>
      </c>
      <c r="E43">
        <f t="shared" si="3"/>
        <v>1.3428609179789661</v>
      </c>
      <c r="F43">
        <f t="shared" si="7"/>
        <v>0.42426123537039784</v>
      </c>
      <c r="G43" s="31">
        <f t="shared" si="6"/>
        <v>11.598600276165836</v>
      </c>
      <c r="H43">
        <v>7504.72</v>
      </c>
      <c r="I43">
        <v>7.2056290465108104</v>
      </c>
    </row>
    <row r="44" spans="1:9" hidden="1" x14ac:dyDescent="0.25">
      <c r="A44" s="44">
        <v>43406</v>
      </c>
      <c r="B44">
        <v>3.5510000000000002</v>
      </c>
      <c r="C44">
        <v>21.559113092719802</v>
      </c>
      <c r="D44">
        <f t="shared" si="2"/>
        <v>4.638409732808932</v>
      </c>
      <c r="E44">
        <f t="shared" si="3"/>
        <v>1.0874097328089318</v>
      </c>
      <c r="F44">
        <f t="shared" si="7"/>
        <v>0.36812066387188569</v>
      </c>
      <c r="G44" s="31">
        <f t="shared" si="6"/>
        <v>11.966720940037721</v>
      </c>
      <c r="H44">
        <v>7867.54</v>
      </c>
      <c r="I44">
        <v>7.43068150713228</v>
      </c>
    </row>
    <row r="45" spans="1:9" hidden="1" x14ac:dyDescent="0.25">
      <c r="A45" s="44">
        <v>43413</v>
      </c>
      <c r="B45">
        <v>3.5</v>
      </c>
      <c r="C45">
        <v>20.959023334526599</v>
      </c>
      <c r="D45">
        <f t="shared" si="2"/>
        <v>4.7712146889624476</v>
      </c>
      <c r="E45">
        <f t="shared" si="3"/>
        <v>1.2712146889624476</v>
      </c>
      <c r="F45">
        <f t="shared" si="7"/>
        <v>0.48765745737415989</v>
      </c>
      <c r="G45" s="31">
        <f t="shared" si="6"/>
        <v>12.454378397411881</v>
      </c>
      <c r="H45">
        <v>7648.55</v>
      </c>
      <c r="I45">
        <v>7.7150253009608099</v>
      </c>
    </row>
    <row r="46" spans="1:9" hidden="1" x14ac:dyDescent="0.25">
      <c r="A46" s="44">
        <v>43420</v>
      </c>
      <c r="B46">
        <v>3.3660000000000001</v>
      </c>
      <c r="C46">
        <v>22.092778924073301</v>
      </c>
      <c r="D46">
        <f t="shared" si="2"/>
        <v>4.5263658475772566</v>
      </c>
      <c r="E46">
        <f t="shared" si="3"/>
        <v>1.1603658475772565</v>
      </c>
      <c r="F46">
        <f t="shared" si="7"/>
        <v>-9.4808772624041637E-2</v>
      </c>
      <c r="G46" s="31">
        <f t="shared" si="6"/>
        <v>12.35956962478784</v>
      </c>
      <c r="H46">
        <v>8062.29</v>
      </c>
      <c r="I46">
        <v>7.5834261742555</v>
      </c>
    </row>
    <row r="47" spans="1:9" hidden="1" x14ac:dyDescent="0.25">
      <c r="A47" s="44">
        <v>43427</v>
      </c>
      <c r="B47">
        <v>3.42</v>
      </c>
      <c r="C47">
        <v>20.926551241579102</v>
      </c>
      <c r="D47">
        <f t="shared" si="2"/>
        <v>4.7786182656466272</v>
      </c>
      <c r="E47">
        <f t="shared" si="3"/>
        <v>1.3586182656466272</v>
      </c>
      <c r="F47">
        <f t="shared" si="7"/>
        <v>-3.0749552979239425E-2</v>
      </c>
      <c r="G47" s="31">
        <f t="shared" ref="G47:G75" si="8">F47+G46</f>
        <v>12.3288200718086</v>
      </c>
      <c r="H47">
        <v>7636.7</v>
      </c>
      <c r="I47">
        <v>7.5646208965650796</v>
      </c>
    </row>
    <row r="48" spans="1:9" hidden="1" x14ac:dyDescent="0.25">
      <c r="A48" s="44">
        <v>43434</v>
      </c>
      <c r="B48">
        <v>3.3980000000000001</v>
      </c>
      <c r="C48">
        <v>21.05</v>
      </c>
      <c r="D48">
        <f t="shared" si="2"/>
        <v>4.7505938242280283</v>
      </c>
      <c r="E48">
        <f t="shared" si="3"/>
        <v>1.3525938242280282</v>
      </c>
      <c r="F48">
        <f t="shared" si="7"/>
        <v>9.7329062490620899E-3</v>
      </c>
      <c r="G48" s="31">
        <f t="shared" si="8"/>
        <v>12.338552978057663</v>
      </c>
      <c r="H48">
        <v>7681.75</v>
      </c>
      <c r="I48">
        <v>7.5205733874624601</v>
      </c>
    </row>
    <row r="49" spans="1:9" hidden="1" x14ac:dyDescent="0.25">
      <c r="A49" s="44">
        <v>43441</v>
      </c>
      <c r="B49">
        <v>3.3140000000000001</v>
      </c>
      <c r="C49">
        <v>21.364956718357899</v>
      </c>
      <c r="D49">
        <f t="shared" ref="D49:D80" si="9">1/C49*100</f>
        <v>4.6805617871472087</v>
      </c>
      <c r="E49">
        <f t="shared" ref="E49:E80" si="10">D49-B49</f>
        <v>1.3665617871472087</v>
      </c>
      <c r="F49">
        <f t="shared" si="7"/>
        <v>0.27915205433827683</v>
      </c>
      <c r="G49" s="31">
        <f t="shared" si="8"/>
        <v>12.617705032395939</v>
      </c>
      <c r="H49">
        <v>7733.89</v>
      </c>
      <c r="I49">
        <v>7.7597963637095004</v>
      </c>
    </row>
    <row r="50" spans="1:9" hidden="1" x14ac:dyDescent="0.25">
      <c r="A50" s="44">
        <v>43448</v>
      </c>
      <c r="B50">
        <v>3.3690000000000002</v>
      </c>
      <c r="C50">
        <v>21.076992564701499</v>
      </c>
      <c r="D50">
        <f t="shared" si="9"/>
        <v>4.7445099054347102</v>
      </c>
      <c r="E50">
        <f t="shared" si="10"/>
        <v>1.37550990543471</v>
      </c>
      <c r="F50">
        <f t="shared" si="7"/>
        <v>0.10429521647226236</v>
      </c>
      <c r="G50" s="31">
        <f t="shared" si="8"/>
        <v>12.722000248868202</v>
      </c>
      <c r="H50">
        <v>7629.65</v>
      </c>
      <c r="I50">
        <v>7.9074428197666</v>
      </c>
    </row>
    <row r="51" spans="1:9" hidden="1" x14ac:dyDescent="0.25">
      <c r="A51" s="44">
        <v>43455</v>
      </c>
      <c r="B51">
        <v>3.355</v>
      </c>
      <c r="C51">
        <v>20.270201207493599</v>
      </c>
      <c r="D51">
        <f t="shared" si="9"/>
        <v>4.9333501417357146</v>
      </c>
      <c r="E51">
        <f t="shared" si="10"/>
        <v>1.5783501417357146</v>
      </c>
      <c r="F51">
        <f t="shared" si="7"/>
        <v>0.41798429415845817</v>
      </c>
      <c r="G51" s="31">
        <f t="shared" si="8"/>
        <v>13.13998454302666</v>
      </c>
      <c r="H51">
        <v>7337.6</v>
      </c>
      <c r="I51">
        <v>8.2548686569552796</v>
      </c>
    </row>
    <row r="52" spans="1:9" hidden="1" x14ac:dyDescent="0.25">
      <c r="A52" s="44">
        <v>43462</v>
      </c>
      <c r="B52">
        <v>3.2730000000000001</v>
      </c>
      <c r="C52">
        <v>20</v>
      </c>
      <c r="D52">
        <f t="shared" si="9"/>
        <v>5</v>
      </c>
      <c r="E52">
        <f t="shared" si="10"/>
        <v>1.7269999999999999</v>
      </c>
      <c r="F52">
        <f t="shared" si="7"/>
        <v>0.36838173435337263</v>
      </c>
      <c r="G52" s="31">
        <f t="shared" si="8"/>
        <v>13.508366277380032</v>
      </c>
      <c r="H52">
        <v>7239.79</v>
      </c>
      <c r="I52">
        <v>8.5526845012846593</v>
      </c>
    </row>
    <row r="53" spans="1:9" hidden="1" x14ac:dyDescent="0.25">
      <c r="A53" s="44">
        <v>43469</v>
      </c>
      <c r="B53">
        <v>3.1760000000000002</v>
      </c>
      <c r="C53">
        <v>19.723715842026301</v>
      </c>
      <c r="D53">
        <f t="shared" si="9"/>
        <v>5.0700385668163515</v>
      </c>
      <c r="E53">
        <f t="shared" si="10"/>
        <v>1.8940385668163513</v>
      </c>
      <c r="F53">
        <f t="shared" si="7"/>
        <v>0.54144474258832309</v>
      </c>
      <c r="G53" s="31">
        <f t="shared" si="8"/>
        <v>14.049811019968356</v>
      </c>
      <c r="H53">
        <v>7284.84</v>
      </c>
      <c r="I53">
        <v>8.9906575047970296</v>
      </c>
    </row>
    <row r="54" spans="1:9" hidden="1" x14ac:dyDescent="0.25">
      <c r="A54" s="44">
        <v>43476</v>
      </c>
      <c r="B54">
        <v>3.1379999999999999</v>
      </c>
      <c r="C54">
        <v>20.235893916745301</v>
      </c>
      <c r="D54">
        <f t="shared" si="9"/>
        <v>4.9417139866131397</v>
      </c>
      <c r="E54">
        <f t="shared" si="10"/>
        <v>1.8037139866131398</v>
      </c>
      <c r="F54">
        <f t="shared" si="7"/>
        <v>0.43715219946593109</v>
      </c>
      <c r="G54" s="31">
        <f t="shared" si="8"/>
        <v>14.486963219434287</v>
      </c>
      <c r="H54">
        <v>7474.01</v>
      </c>
      <c r="I54">
        <v>9.3812096599900698</v>
      </c>
    </row>
    <row r="55" spans="1:9" hidden="1" x14ac:dyDescent="0.25">
      <c r="A55" s="44">
        <v>43483</v>
      </c>
      <c r="B55">
        <v>3.1179999999999999</v>
      </c>
      <c r="C55">
        <v>20.526625436877101</v>
      </c>
      <c r="D55">
        <f t="shared" si="9"/>
        <v>4.8717213799958099</v>
      </c>
      <c r="E55">
        <f t="shared" si="10"/>
        <v>1.75372137999581</v>
      </c>
      <c r="F55">
        <f t="shared" si="7"/>
        <v>0.37821147456110005</v>
      </c>
      <c r="G55" s="31">
        <f t="shared" si="8"/>
        <v>14.865174693995387</v>
      </c>
      <c r="H55">
        <v>7581.39</v>
      </c>
      <c r="I55">
        <v>9.7412047264423105</v>
      </c>
    </row>
    <row r="56" spans="1:9" hidden="1" x14ac:dyDescent="0.25">
      <c r="A56" s="44">
        <v>43490</v>
      </c>
      <c r="B56">
        <v>3.157</v>
      </c>
      <c r="C56">
        <v>20.564692909153599</v>
      </c>
      <c r="D56">
        <f t="shared" si="9"/>
        <v>4.8627032964585997</v>
      </c>
      <c r="E56">
        <f t="shared" si="10"/>
        <v>1.7057032964585996</v>
      </c>
      <c r="F56">
        <f t="shared" si="7"/>
        <v>0.127353154722885</v>
      </c>
      <c r="G56" s="31">
        <f t="shared" si="8"/>
        <v>14.992527848718272</v>
      </c>
      <c r="H56">
        <v>7595.45</v>
      </c>
      <c r="I56">
        <v>9.9459695507824293</v>
      </c>
    </row>
    <row r="57" spans="1:9" hidden="1" x14ac:dyDescent="0.25">
      <c r="A57" s="44">
        <v>43497</v>
      </c>
      <c r="B57">
        <v>3.145</v>
      </c>
      <c r="C57">
        <v>20.894652637918998</v>
      </c>
      <c r="D57">
        <f t="shared" si="9"/>
        <v>4.7859134934132834</v>
      </c>
      <c r="E57">
        <f t="shared" si="10"/>
        <v>1.6409134934132834</v>
      </c>
      <c r="F57">
        <f t="shared" si="7"/>
        <v>-8.608650658671646E-2</v>
      </c>
      <c r="G57" s="31">
        <f t="shared" si="8"/>
        <v>14.906441342131554</v>
      </c>
      <c r="H57">
        <v>7684</v>
      </c>
      <c r="I57">
        <v>10.043726520875699</v>
      </c>
    </row>
    <row r="58" spans="1:9" hidden="1" x14ac:dyDescent="0.25">
      <c r="A58" s="44">
        <v>43511</v>
      </c>
      <c r="B58">
        <v>3.09</v>
      </c>
      <c r="C58">
        <v>22.095551316274602</v>
      </c>
      <c r="D58">
        <f t="shared" si="9"/>
        <v>4.5257979114711855</v>
      </c>
      <c r="E58">
        <f t="shared" si="10"/>
        <v>1.4357979114711856</v>
      </c>
      <c r="F58">
        <f t="shared" si="7"/>
        <v>-0.45824065534516567</v>
      </c>
      <c r="G58" s="31">
        <f t="shared" si="8"/>
        <v>14.448200686786389</v>
      </c>
      <c r="H58">
        <v>8125.63</v>
      </c>
      <c r="I58">
        <v>9.8516892084809893</v>
      </c>
    </row>
    <row r="59" spans="1:9" hidden="1" x14ac:dyDescent="0.25">
      <c r="A59" s="44">
        <v>43518</v>
      </c>
      <c r="B59">
        <v>3.1480000000000001</v>
      </c>
      <c r="C59">
        <v>23.5247031365389</v>
      </c>
      <c r="D59">
        <f t="shared" si="9"/>
        <v>4.2508506661951699</v>
      </c>
      <c r="E59">
        <f t="shared" si="10"/>
        <v>1.1028506661951698</v>
      </c>
      <c r="F59">
        <f t="shared" si="7"/>
        <v>-0.70086332041796995</v>
      </c>
      <c r="G59" s="31">
        <f t="shared" si="8"/>
        <v>13.74733736636842</v>
      </c>
      <c r="H59">
        <v>8651.2000000000007</v>
      </c>
      <c r="I59">
        <v>9.3756087920402198</v>
      </c>
    </row>
    <row r="60" spans="1:9" hidden="1" x14ac:dyDescent="0.25">
      <c r="A60" s="44">
        <v>43525</v>
      </c>
      <c r="B60">
        <v>3.1949999999999998</v>
      </c>
      <c r="C60">
        <v>24.115507739081799</v>
      </c>
      <c r="D60">
        <f t="shared" si="9"/>
        <v>4.1467092910483965</v>
      </c>
      <c r="E60">
        <f t="shared" si="10"/>
        <v>0.95170929104839663</v>
      </c>
      <c r="F60">
        <f t="shared" si="7"/>
        <v>-0.80201208894741338</v>
      </c>
      <c r="G60" s="31">
        <f t="shared" si="8"/>
        <v>12.945325277421006</v>
      </c>
      <c r="H60">
        <v>9167.65</v>
      </c>
      <c r="I60">
        <v>8.7099886394861503</v>
      </c>
    </row>
    <row r="61" spans="1:9" hidden="1" x14ac:dyDescent="0.25">
      <c r="A61" s="44">
        <v>43532</v>
      </c>
      <c r="B61">
        <v>3.1589999999999998</v>
      </c>
      <c r="C61">
        <v>24.6312699684865</v>
      </c>
      <c r="D61">
        <f t="shared" si="9"/>
        <v>4.0598799870222297</v>
      </c>
      <c r="E61">
        <f t="shared" si="10"/>
        <v>0.90087998702222993</v>
      </c>
      <c r="F61">
        <f t="shared" si="7"/>
        <v>-0.8048233094363697</v>
      </c>
      <c r="G61" s="31">
        <f t="shared" si="8"/>
        <v>12.140501967984637</v>
      </c>
      <c r="H61">
        <v>9363.7199999999993</v>
      </c>
      <c r="I61">
        <v>7.9439170584773402</v>
      </c>
    </row>
    <row r="62" spans="1:9" hidden="1" x14ac:dyDescent="0.25">
      <c r="A62" s="44">
        <v>43539</v>
      </c>
      <c r="B62">
        <v>3.1549999999999998</v>
      </c>
      <c r="C62">
        <v>25.1227000684374</v>
      </c>
      <c r="D62">
        <f t="shared" si="9"/>
        <v>3.98046387241767</v>
      </c>
      <c r="E62">
        <f t="shared" si="10"/>
        <v>0.82546387241767016</v>
      </c>
      <c r="F62">
        <f t="shared" si="7"/>
        <v>-0.81544962099561324</v>
      </c>
      <c r="G62" s="31">
        <f t="shared" si="8"/>
        <v>11.325052346989024</v>
      </c>
      <c r="H62">
        <v>9550.5400000000009</v>
      </c>
      <c r="I62">
        <v>7.1335555871435004</v>
      </c>
    </row>
    <row r="63" spans="1:9" hidden="1" x14ac:dyDescent="0.25">
      <c r="A63" s="44">
        <v>43546</v>
      </c>
      <c r="B63">
        <v>3.1379999999999999</v>
      </c>
      <c r="C63">
        <v>25.9872929666918</v>
      </c>
      <c r="D63">
        <f t="shared" si="9"/>
        <v>3.8480345039466441</v>
      </c>
      <c r="E63">
        <f t="shared" si="10"/>
        <v>0.71003450394664425</v>
      </c>
      <c r="F63">
        <f t="shared" si="7"/>
        <v>-0.72576340752454138</v>
      </c>
      <c r="G63" s="31">
        <f t="shared" si="8"/>
        <v>10.599288939464483</v>
      </c>
      <c r="H63" s="31">
        <v>9879.2199999999993</v>
      </c>
      <c r="I63">
        <v>6.4697953902456096</v>
      </c>
    </row>
    <row r="64" spans="1:9" hidden="1" x14ac:dyDescent="0.25">
      <c r="A64" s="44">
        <v>43553</v>
      </c>
      <c r="B64">
        <v>3.0750000000000002</v>
      </c>
      <c r="C64">
        <v>26.06</v>
      </c>
      <c r="D64">
        <f t="shared" si="9"/>
        <v>3.8372985418265544</v>
      </c>
      <c r="E64">
        <f t="shared" si="10"/>
        <v>0.76229854182655421</v>
      </c>
      <c r="F64">
        <f t="shared" si="7"/>
        <v>-0.34055212436861559</v>
      </c>
      <c r="G64" s="31">
        <f t="shared" si="8"/>
        <v>10.258736815095867</v>
      </c>
      <c r="H64" s="31">
        <v>9906.86</v>
      </c>
      <c r="I64">
        <v>6.16486319144063</v>
      </c>
    </row>
    <row r="65" spans="1:9" hidden="1" x14ac:dyDescent="0.25">
      <c r="A65" s="44">
        <v>43559</v>
      </c>
      <c r="B65">
        <v>3.2679999999999998</v>
      </c>
      <c r="C65">
        <v>26.323377983219899</v>
      </c>
      <c r="D65">
        <f t="shared" si="9"/>
        <v>3.7989045351149846</v>
      </c>
      <c r="E65">
        <f t="shared" si="10"/>
        <v>0.53090453511498481</v>
      </c>
      <c r="F65">
        <f t="shared" si="7"/>
        <v>-0.42080475593341182</v>
      </c>
      <c r="G65" s="31">
        <f t="shared" si="8"/>
        <v>9.8379320591624548</v>
      </c>
      <c r="H65" s="31">
        <v>10415.799999999999</v>
      </c>
      <c r="I65">
        <v>5.5835018565971604</v>
      </c>
    </row>
    <row r="66" spans="1:9" hidden="1" x14ac:dyDescent="0.25">
      <c r="A66" s="44">
        <v>43567</v>
      </c>
      <c r="B66">
        <v>3.331</v>
      </c>
      <c r="C66">
        <v>25.607002407352098</v>
      </c>
      <c r="D66">
        <f t="shared" si="9"/>
        <v>3.9051818096166042</v>
      </c>
      <c r="E66">
        <f t="shared" si="10"/>
        <v>0.57418180961660426</v>
      </c>
      <c r="F66">
        <f t="shared" si="7"/>
        <v>-0.32669817740562568</v>
      </c>
      <c r="G66" s="31">
        <f t="shared" si="8"/>
        <v>9.51123388175683</v>
      </c>
      <c r="H66" s="31">
        <v>10132.34</v>
      </c>
      <c r="I66">
        <v>5.1926929746653201</v>
      </c>
    </row>
    <row r="67" spans="1:9" hidden="1" x14ac:dyDescent="0.25">
      <c r="A67" s="44">
        <v>43574</v>
      </c>
      <c r="B67">
        <v>3.39</v>
      </c>
      <c r="C67">
        <v>26.3295444843315</v>
      </c>
      <c r="D67">
        <f t="shared" si="9"/>
        <v>3.7980148141001528</v>
      </c>
      <c r="E67">
        <f t="shared" si="10"/>
        <v>0.40801481410015272</v>
      </c>
      <c r="F67">
        <f t="shared" ref="F67:F130" si="11">E67-E62</f>
        <v>-0.41744905831751744</v>
      </c>
      <c r="G67" s="31">
        <f t="shared" si="8"/>
        <v>9.0937848234393126</v>
      </c>
      <c r="H67" s="31">
        <v>10418.24</v>
      </c>
      <c r="I67">
        <v>4.7212756209138798</v>
      </c>
    </row>
    <row r="68" spans="1:9" hidden="1" x14ac:dyDescent="0.25">
      <c r="A68" s="44">
        <v>43581</v>
      </c>
      <c r="B68">
        <v>3.4209999999999998</v>
      </c>
      <c r="C68">
        <v>24.7186218865413</v>
      </c>
      <c r="D68">
        <f t="shared" si="9"/>
        <v>4.0455329774855944</v>
      </c>
      <c r="E68">
        <f t="shared" si="10"/>
        <v>0.62453297748559455</v>
      </c>
      <c r="F68">
        <f t="shared" si="11"/>
        <v>-8.5501526461049693E-2</v>
      </c>
      <c r="G68" s="31">
        <f t="shared" si="8"/>
        <v>9.0082832969782629</v>
      </c>
      <c r="H68" s="31">
        <v>9780.82</v>
      </c>
      <c r="I68">
        <v>4.3510903981610696</v>
      </c>
    </row>
    <row r="69" spans="1:9" hidden="1" x14ac:dyDescent="0.25">
      <c r="A69" s="44">
        <v>43585</v>
      </c>
      <c r="B69">
        <v>3.4159999999999999</v>
      </c>
      <c r="C69">
        <v>24.45</v>
      </c>
      <c r="D69">
        <f t="shared" si="9"/>
        <v>4.0899795501022496</v>
      </c>
      <c r="E69">
        <f t="shared" si="10"/>
        <v>0.67397955010224964</v>
      </c>
      <c r="F69">
        <f t="shared" si="11"/>
        <v>-8.8318991724304574E-2</v>
      </c>
      <c r="G69" s="31">
        <f t="shared" si="8"/>
        <v>8.9199643052539592</v>
      </c>
      <c r="H69" s="31">
        <v>9674.5300000000007</v>
      </c>
      <c r="I69">
        <v>3.9811949398851199</v>
      </c>
    </row>
    <row r="70" spans="1:9" hidden="1" x14ac:dyDescent="0.25">
      <c r="A70" s="44">
        <v>43595</v>
      </c>
      <c r="B70">
        <v>3.3140000000000001</v>
      </c>
      <c r="C70">
        <v>23.733592974764299</v>
      </c>
      <c r="D70">
        <f t="shared" si="9"/>
        <v>4.2134370512854513</v>
      </c>
      <c r="E70">
        <f t="shared" si="10"/>
        <v>0.89943705128545126</v>
      </c>
      <c r="F70">
        <f t="shared" si="11"/>
        <v>0.36853251617046645</v>
      </c>
      <c r="G70" s="31">
        <f t="shared" si="8"/>
        <v>9.2884968214244257</v>
      </c>
      <c r="H70" s="31">
        <v>9235.39</v>
      </c>
      <c r="I70">
        <v>4.3185395204914903</v>
      </c>
    </row>
    <row r="71" spans="1:9" hidden="1" x14ac:dyDescent="0.25">
      <c r="A71" s="44">
        <v>43602</v>
      </c>
      <c r="B71">
        <v>3.2829999999999999</v>
      </c>
      <c r="C71">
        <v>23.129163593042001</v>
      </c>
      <c r="D71">
        <f t="shared" si="9"/>
        <v>4.3235458817059529</v>
      </c>
      <c r="E71">
        <f t="shared" si="10"/>
        <v>1.040545881705953</v>
      </c>
      <c r="F71">
        <f t="shared" si="11"/>
        <v>0.46636407208934871</v>
      </c>
      <c r="G71" s="31">
        <f t="shared" si="8"/>
        <v>9.7548608935137739</v>
      </c>
      <c r="H71" s="31">
        <v>9000.19</v>
      </c>
      <c r="I71">
        <v>4.7358859264117497</v>
      </c>
    </row>
    <row r="72" spans="1:9" hidden="1" x14ac:dyDescent="0.25">
      <c r="A72" s="44">
        <v>43609</v>
      </c>
      <c r="B72">
        <v>3.3330000000000002</v>
      </c>
      <c r="C72">
        <v>22.555007077462101</v>
      </c>
      <c r="D72">
        <f t="shared" si="9"/>
        <v>4.433605347875246</v>
      </c>
      <c r="E72">
        <f t="shared" si="10"/>
        <v>1.1006053478752458</v>
      </c>
      <c r="F72">
        <f t="shared" si="11"/>
        <v>0.69259053377509305</v>
      </c>
      <c r="G72" s="31">
        <f t="shared" si="8"/>
        <v>10.447451427288867</v>
      </c>
      <c r="H72" s="31">
        <v>8776.77</v>
      </c>
      <c r="I72">
        <v>5.2698002122838599</v>
      </c>
    </row>
    <row r="73" spans="1:9" hidden="1" x14ac:dyDescent="0.25">
      <c r="A73" s="44">
        <v>43616</v>
      </c>
      <c r="B73">
        <v>3.2970000000000002</v>
      </c>
      <c r="C73">
        <v>22.93</v>
      </c>
      <c r="D73">
        <f t="shared" si="9"/>
        <v>4.3610989969472307</v>
      </c>
      <c r="E73">
        <f t="shared" si="10"/>
        <v>1.0640989969472305</v>
      </c>
      <c r="F73">
        <f t="shared" si="11"/>
        <v>0.43956601946163598</v>
      </c>
      <c r="G73" s="31">
        <f t="shared" si="8"/>
        <v>10.887017446750502</v>
      </c>
      <c r="H73" s="31">
        <v>8922.69</v>
      </c>
      <c r="I73">
        <v>5.6900983378246099</v>
      </c>
    </row>
    <row r="74" spans="1:9" hidden="1" x14ac:dyDescent="0.25">
      <c r="A74" s="44">
        <v>43622</v>
      </c>
      <c r="B74">
        <v>3.2629999999999999</v>
      </c>
      <c r="C74">
        <v>21.905916753737898</v>
      </c>
      <c r="D74">
        <f t="shared" si="9"/>
        <v>4.5649767194945889</v>
      </c>
      <c r="E74">
        <f t="shared" si="10"/>
        <v>1.301976719494589</v>
      </c>
      <c r="F74">
        <f t="shared" si="11"/>
        <v>0.6279971693923394</v>
      </c>
      <c r="G74" s="31">
        <f t="shared" si="8"/>
        <v>11.515014616142841</v>
      </c>
      <c r="H74" s="31">
        <v>8584.94</v>
      </c>
      <c r="I74">
        <v>6.2148784122148797</v>
      </c>
    </row>
    <row r="75" spans="1:9" hidden="1" x14ac:dyDescent="0.25">
      <c r="A75" s="44">
        <v>43630</v>
      </c>
      <c r="B75">
        <v>3.2789999999999999</v>
      </c>
      <c r="C75">
        <v>22.480526872594201</v>
      </c>
      <c r="D75">
        <f t="shared" si="9"/>
        <v>4.4482943200903824</v>
      </c>
      <c r="E75">
        <f t="shared" si="10"/>
        <v>1.1692943200903825</v>
      </c>
      <c r="F75">
        <f t="shared" si="11"/>
        <v>0.26985726880493122</v>
      </c>
      <c r="G75" s="31">
        <f t="shared" si="8"/>
        <v>11.784871884947773</v>
      </c>
      <c r="H75" s="31">
        <v>8810.1299999999992</v>
      </c>
      <c r="I75">
        <v>6.4013842887251302</v>
      </c>
    </row>
    <row r="76" spans="1:9" hidden="1" x14ac:dyDescent="0.25">
      <c r="A76" s="44">
        <v>43637</v>
      </c>
      <c r="B76">
        <v>3.25</v>
      </c>
      <c r="C76">
        <v>23.511757981589199</v>
      </c>
      <c r="D76">
        <f t="shared" si="9"/>
        <v>4.2531911088190277</v>
      </c>
      <c r="E76">
        <f t="shared" si="10"/>
        <v>1.0031911088190277</v>
      </c>
      <c r="F76">
        <f t="shared" si="11"/>
        <v>-3.7354772886925236E-2</v>
      </c>
      <c r="G76" s="31">
        <f t="shared" ref="G76:G139" si="12">F76+G75</f>
        <v>11.747517112060848</v>
      </c>
      <c r="H76" s="31">
        <v>9214.27</v>
      </c>
      <c r="I76">
        <v>6.3294913786484299</v>
      </c>
    </row>
    <row r="77" spans="1:9" hidden="1" x14ac:dyDescent="0.25">
      <c r="A77" s="44">
        <v>43644</v>
      </c>
      <c r="B77">
        <v>3.2789999999999999</v>
      </c>
      <c r="C77">
        <v>23.42</v>
      </c>
      <c r="D77">
        <f t="shared" si="9"/>
        <v>4.269854824935952</v>
      </c>
      <c r="E77">
        <f t="shared" si="10"/>
        <v>0.99085482493595212</v>
      </c>
      <c r="F77">
        <f t="shared" si="11"/>
        <v>-0.10975052293929366</v>
      </c>
      <c r="G77" s="31">
        <f t="shared" si="12"/>
        <v>11.637766589121554</v>
      </c>
      <c r="H77" s="31">
        <v>9178.31</v>
      </c>
      <c r="I77">
        <v>6.2276067558794201</v>
      </c>
    </row>
    <row r="78" spans="1:9" hidden="1" x14ac:dyDescent="0.25">
      <c r="A78" s="44">
        <v>43651</v>
      </c>
      <c r="B78">
        <v>3.1880000000000002</v>
      </c>
      <c r="C78">
        <v>23.9659444750022</v>
      </c>
      <c r="D78">
        <f t="shared" si="9"/>
        <v>4.1725874857260692</v>
      </c>
      <c r="E78">
        <f t="shared" si="10"/>
        <v>0.98458748572606902</v>
      </c>
      <c r="F78">
        <f t="shared" si="11"/>
        <v>-7.9511511221161513E-2</v>
      </c>
      <c r="G78" s="31">
        <f t="shared" si="12"/>
        <v>11.558255077900393</v>
      </c>
      <c r="H78" s="31">
        <v>9443.2199999999993</v>
      </c>
      <c r="I78">
        <v>6.1706418624587904</v>
      </c>
    </row>
    <row r="79" spans="1:9" hidden="1" x14ac:dyDescent="0.25">
      <c r="A79" s="44">
        <v>43658</v>
      </c>
      <c r="B79">
        <v>3.1890000000000001</v>
      </c>
      <c r="C79">
        <v>23.382633625722502</v>
      </c>
      <c r="D79">
        <f t="shared" si="9"/>
        <v>4.2766782219943407</v>
      </c>
      <c r="E79">
        <f t="shared" si="10"/>
        <v>1.0876782219943406</v>
      </c>
      <c r="F79">
        <f t="shared" si="11"/>
        <v>-0.21429849750024843</v>
      </c>
      <c r="G79" s="31">
        <f t="shared" si="12"/>
        <v>11.343956580400144</v>
      </c>
      <c r="H79" s="31">
        <v>9213.3799999999992</v>
      </c>
      <c r="I79">
        <v>6.0017600627344896</v>
      </c>
    </row>
    <row r="80" spans="1:9" hidden="1" x14ac:dyDescent="0.25">
      <c r="A80" s="44">
        <v>43665</v>
      </c>
      <c r="B80">
        <v>3.173</v>
      </c>
      <c r="C80">
        <v>23.421133562998801</v>
      </c>
      <c r="D80">
        <f t="shared" si="9"/>
        <v>4.269648167584088</v>
      </c>
      <c r="E80">
        <f t="shared" si="10"/>
        <v>1.096648167584088</v>
      </c>
      <c r="F80">
        <f t="shared" si="11"/>
        <v>-7.264615250629447E-2</v>
      </c>
      <c r="G80" s="31">
        <f t="shared" si="12"/>
        <v>11.27131042789385</v>
      </c>
      <c r="H80" s="31">
        <v>9228.5499999999993</v>
      </c>
      <c r="I80">
        <v>5.90283198247859</v>
      </c>
    </row>
    <row r="81" spans="1:9" hidden="1" x14ac:dyDescent="0.25">
      <c r="A81" s="44">
        <v>43672</v>
      </c>
      <c r="B81">
        <v>3.1749999999999998</v>
      </c>
      <c r="C81">
        <v>23.7268235725521</v>
      </c>
      <c r="D81">
        <f t="shared" ref="D81:D144" si="13">1/C81*100</f>
        <v>4.2146391696393355</v>
      </c>
      <c r="E81">
        <f t="shared" ref="E81:E144" si="14">D81-B81</f>
        <v>1.0396391696393357</v>
      </c>
      <c r="F81">
        <f t="shared" si="11"/>
        <v>3.6448060820307937E-2</v>
      </c>
      <c r="G81" s="31">
        <f t="shared" si="12"/>
        <v>11.307758488714157</v>
      </c>
      <c r="H81" s="31">
        <v>9349</v>
      </c>
      <c r="I81">
        <v>5.87990552088106</v>
      </c>
    </row>
    <row r="82" spans="1:9" hidden="1" x14ac:dyDescent="0.25">
      <c r="A82" s="44">
        <v>43679</v>
      </c>
      <c r="B82">
        <v>3.1389999999999998</v>
      </c>
      <c r="C82">
        <v>23.227263007064099</v>
      </c>
      <c r="D82">
        <f t="shared" si="13"/>
        <v>4.3052855590254877</v>
      </c>
      <c r="E82">
        <f t="shared" si="14"/>
        <v>1.1662855590254879</v>
      </c>
      <c r="F82">
        <f t="shared" si="11"/>
        <v>0.1754307340895358</v>
      </c>
      <c r="G82" s="31">
        <f t="shared" si="12"/>
        <v>11.483189222803693</v>
      </c>
      <c r="H82" s="31">
        <v>9136.4599999999991</v>
      </c>
      <c r="I82">
        <v>5.8663775073678801</v>
      </c>
    </row>
    <row r="83" spans="1:9" hidden="1" x14ac:dyDescent="0.25">
      <c r="A83" s="44">
        <v>43686</v>
      </c>
      <c r="B83">
        <v>3.0390000000000001</v>
      </c>
      <c r="C83">
        <v>22.3596402823927</v>
      </c>
      <c r="D83">
        <f t="shared" si="13"/>
        <v>4.4723438631857553</v>
      </c>
      <c r="E83">
        <f t="shared" si="14"/>
        <v>1.4333438631857551</v>
      </c>
      <c r="F83">
        <f t="shared" si="11"/>
        <v>0.44875637745968611</v>
      </c>
      <c r="G83" s="31">
        <f t="shared" si="12"/>
        <v>11.931945600263379</v>
      </c>
      <c r="H83" s="31">
        <v>8795.18</v>
      </c>
      <c r="I83">
        <v>6.0513379362903699</v>
      </c>
    </row>
    <row r="84" spans="1:9" hidden="1" x14ac:dyDescent="0.25">
      <c r="A84" s="44">
        <v>43693</v>
      </c>
      <c r="B84">
        <v>3.03</v>
      </c>
      <c r="C84">
        <v>23.035220635340899</v>
      </c>
      <c r="D84">
        <f t="shared" si="13"/>
        <v>4.3411783018296273</v>
      </c>
      <c r="E84">
        <f t="shared" si="14"/>
        <v>1.3111783018296275</v>
      </c>
      <c r="F84">
        <f t="shared" si="11"/>
        <v>0.22350007983528686</v>
      </c>
      <c r="G84" s="31">
        <f t="shared" si="12"/>
        <v>12.155445680098666</v>
      </c>
      <c r="H84" s="31">
        <v>9060.92</v>
      </c>
      <c r="I84">
        <v>6.07460539239682</v>
      </c>
    </row>
    <row r="85" spans="1:9" hidden="1" x14ac:dyDescent="0.25">
      <c r="A85" s="44">
        <v>43700</v>
      </c>
      <c r="B85">
        <v>3.07</v>
      </c>
      <c r="C85">
        <v>23.802042724073399</v>
      </c>
      <c r="D85">
        <f t="shared" si="13"/>
        <v>4.2013200782494158</v>
      </c>
      <c r="E85">
        <f t="shared" si="14"/>
        <v>1.1313200782494159</v>
      </c>
      <c r="F85">
        <f t="shared" si="11"/>
        <v>3.4671910665327932E-2</v>
      </c>
      <c r="G85" s="31">
        <f t="shared" si="12"/>
        <v>12.190117590763993</v>
      </c>
      <c r="H85" s="31">
        <v>9362.5499999999993</v>
      </c>
      <c r="I85">
        <v>6.0041314701909902</v>
      </c>
    </row>
    <row r="86" spans="1:9" hidden="1" x14ac:dyDescent="0.25">
      <c r="A86" s="44">
        <v>43707</v>
      </c>
      <c r="B86">
        <v>3.0680000000000001</v>
      </c>
      <c r="C86">
        <v>23.81</v>
      </c>
      <c r="D86">
        <f t="shared" si="13"/>
        <v>4.1999160016799664</v>
      </c>
      <c r="E86">
        <f t="shared" si="14"/>
        <v>1.1319160016799663</v>
      </c>
      <c r="F86">
        <f t="shared" si="11"/>
        <v>9.2276832040630641E-2</v>
      </c>
      <c r="G86" s="31">
        <f t="shared" si="12"/>
        <v>12.282394422804623</v>
      </c>
      <c r="H86" s="31">
        <v>9365.68</v>
      </c>
      <c r="I86">
        <v>5.9832059833870002</v>
      </c>
    </row>
    <row r="87" spans="1:9" hidden="1" x14ac:dyDescent="0.25">
      <c r="A87" s="44">
        <v>43714</v>
      </c>
      <c r="B87">
        <v>3.0230000000000001</v>
      </c>
      <c r="C87">
        <v>24.8959030047934</v>
      </c>
      <c r="D87">
        <f t="shared" si="13"/>
        <v>4.0167251607923689</v>
      </c>
      <c r="E87">
        <f t="shared" si="14"/>
        <v>0.99372516079236872</v>
      </c>
      <c r="F87">
        <f t="shared" si="11"/>
        <v>-0.17256039823311919</v>
      </c>
      <c r="G87" s="31">
        <f t="shared" si="12"/>
        <v>12.109834024571505</v>
      </c>
      <c r="H87" s="31">
        <v>9823.42</v>
      </c>
      <c r="I87">
        <v>5.8703390530210502</v>
      </c>
    </row>
    <row r="88" spans="1:9" hidden="1" x14ac:dyDescent="0.25">
      <c r="A88" s="44">
        <v>43720</v>
      </c>
      <c r="B88">
        <v>3.0939999999999999</v>
      </c>
      <c r="C88">
        <v>25.1401628584495</v>
      </c>
      <c r="D88">
        <f t="shared" si="13"/>
        <v>3.9776989736719401</v>
      </c>
      <c r="E88">
        <f t="shared" si="14"/>
        <v>0.88369897367194028</v>
      </c>
      <c r="F88">
        <f t="shared" si="11"/>
        <v>-0.54964488951381485</v>
      </c>
      <c r="G88" s="31">
        <f t="shared" si="12"/>
        <v>11.560189135057691</v>
      </c>
      <c r="H88" s="31">
        <v>9919.7999999999993</v>
      </c>
      <c r="I88">
        <v>5.4644378482437101</v>
      </c>
    </row>
    <row r="89" spans="1:9" hidden="1" x14ac:dyDescent="0.25">
      <c r="A89" s="44">
        <v>43728</v>
      </c>
      <c r="B89">
        <v>3.1179999999999999</v>
      </c>
      <c r="C89">
        <v>25.042463985670501</v>
      </c>
      <c r="D89">
        <f t="shared" si="13"/>
        <v>3.9932172831403809</v>
      </c>
      <c r="E89">
        <f t="shared" si="14"/>
        <v>0.87521728314038105</v>
      </c>
      <c r="F89">
        <f t="shared" si="11"/>
        <v>-0.43596101868924642</v>
      </c>
      <c r="G89" s="31">
        <f t="shared" si="12"/>
        <v>11.124228116368444</v>
      </c>
      <c r="H89" s="31">
        <v>9881.25</v>
      </c>
      <c r="I89">
        <v>5.1483166559384799</v>
      </c>
    </row>
    <row r="90" spans="1:9" hidden="1" x14ac:dyDescent="0.25">
      <c r="A90" s="44">
        <v>43735</v>
      </c>
      <c r="B90">
        <v>3.1579999999999999</v>
      </c>
      <c r="C90">
        <v>24.200327580074202</v>
      </c>
      <c r="D90">
        <f t="shared" si="13"/>
        <v>4.1321754703162323</v>
      </c>
      <c r="E90">
        <f t="shared" si="14"/>
        <v>0.97417547031623242</v>
      </c>
      <c r="F90">
        <f t="shared" si="11"/>
        <v>-0.15714460793318352</v>
      </c>
      <c r="G90" s="31">
        <f t="shared" si="12"/>
        <v>10.967083508435261</v>
      </c>
      <c r="H90" s="31">
        <v>9548.9599999999991</v>
      </c>
      <c r="I90">
        <v>5.0082061765350003</v>
      </c>
    </row>
    <row r="91" spans="1:9" hidden="1" x14ac:dyDescent="0.25">
      <c r="A91" s="44">
        <v>43738</v>
      </c>
      <c r="B91">
        <v>3.1549999999999998</v>
      </c>
      <c r="C91">
        <v>23.94</v>
      </c>
      <c r="D91">
        <f t="shared" si="13"/>
        <v>4.1771094402673352</v>
      </c>
      <c r="E91">
        <f t="shared" si="14"/>
        <v>1.0221094402673354</v>
      </c>
      <c r="F91">
        <f t="shared" si="11"/>
        <v>-0.1098065614126309</v>
      </c>
      <c r="G91" s="31">
        <f t="shared" si="12"/>
        <v>10.85727694702263</v>
      </c>
      <c r="H91" s="31">
        <v>9446.24</v>
      </c>
      <c r="I91">
        <v>4.8944896351102303</v>
      </c>
    </row>
    <row r="92" spans="1:9" hidden="1" x14ac:dyDescent="0.25">
      <c r="A92" s="44">
        <v>43749</v>
      </c>
      <c r="B92">
        <v>3.1629999999999998</v>
      </c>
      <c r="C92">
        <v>24.368779086964299</v>
      </c>
      <c r="D92">
        <f t="shared" si="13"/>
        <v>4.1036114137328061</v>
      </c>
      <c r="E92">
        <f t="shared" si="14"/>
        <v>0.94061141373280632</v>
      </c>
      <c r="F92">
        <f t="shared" si="11"/>
        <v>-5.3113747059562399E-2</v>
      </c>
      <c r="G92" s="31">
        <f t="shared" si="12"/>
        <v>10.804163199963067</v>
      </c>
      <c r="H92" s="31">
        <v>9666.58</v>
      </c>
      <c r="I92">
        <v>4.7969891176831103</v>
      </c>
    </row>
    <row r="93" spans="1:9" hidden="1" x14ac:dyDescent="0.25">
      <c r="A93" s="44">
        <v>43756</v>
      </c>
      <c r="B93">
        <v>3.1930000000000001</v>
      </c>
      <c r="C93">
        <v>24.0333188276893</v>
      </c>
      <c r="D93">
        <f t="shared" si="13"/>
        <v>4.1608901673949354</v>
      </c>
      <c r="E93">
        <f t="shared" si="14"/>
        <v>0.96789016739493539</v>
      </c>
      <c r="F93">
        <f t="shared" si="11"/>
        <v>8.4191193722995106E-2</v>
      </c>
      <c r="G93" s="31">
        <f t="shared" si="12"/>
        <v>10.888354393686063</v>
      </c>
      <c r="H93" s="31">
        <v>9533.51</v>
      </c>
      <c r="I93">
        <v>4.79861821771987</v>
      </c>
    </row>
    <row r="94" spans="1:9" hidden="1" x14ac:dyDescent="0.25">
      <c r="A94" s="44">
        <v>43763</v>
      </c>
      <c r="B94">
        <v>3.2549999999999999</v>
      </c>
      <c r="C94">
        <v>24.3533005719576</v>
      </c>
      <c r="D94">
        <f t="shared" si="13"/>
        <v>4.1062195945279081</v>
      </c>
      <c r="E94">
        <f t="shared" si="14"/>
        <v>0.85121959452790819</v>
      </c>
      <c r="F94">
        <f t="shared" si="11"/>
        <v>-2.3997688612472867E-2</v>
      </c>
      <c r="G94" s="31">
        <f t="shared" si="12"/>
        <v>10.86435670507359</v>
      </c>
      <c r="H94" s="31">
        <v>9660.44</v>
      </c>
      <c r="I94">
        <v>4.7103513850207603</v>
      </c>
    </row>
    <row r="95" spans="1:9" hidden="1" x14ac:dyDescent="0.25">
      <c r="A95" s="44">
        <v>43770</v>
      </c>
      <c r="B95">
        <v>3.2829999999999999</v>
      </c>
      <c r="C95">
        <v>24.5821390897251</v>
      </c>
      <c r="D95">
        <f t="shared" si="13"/>
        <v>4.0679942308925519</v>
      </c>
      <c r="E95">
        <f t="shared" si="14"/>
        <v>0.78499423089255194</v>
      </c>
      <c r="F95">
        <f t="shared" si="11"/>
        <v>-0.18918123942368048</v>
      </c>
      <c r="G95" s="31">
        <f t="shared" si="12"/>
        <v>10.675175465649909</v>
      </c>
      <c r="H95" s="31">
        <v>9802.33</v>
      </c>
      <c r="I95">
        <v>4.5248563692658497</v>
      </c>
    </row>
    <row r="96" spans="1:9" hidden="1" x14ac:dyDescent="0.25">
      <c r="A96" s="44">
        <v>43777</v>
      </c>
      <c r="B96">
        <v>3.29</v>
      </c>
      <c r="C96">
        <v>24.815388200572698</v>
      </c>
      <c r="D96">
        <f t="shared" si="13"/>
        <v>4.0297576323102682</v>
      </c>
      <c r="E96">
        <f t="shared" si="14"/>
        <v>0.73975763231026814</v>
      </c>
      <c r="F96">
        <f t="shared" si="11"/>
        <v>-0.28235180795706727</v>
      </c>
      <c r="G96" s="31">
        <f t="shared" si="12"/>
        <v>10.392823657692842</v>
      </c>
      <c r="H96" s="31">
        <v>9895.34</v>
      </c>
      <c r="I96">
        <v>4.2582665614067201</v>
      </c>
    </row>
    <row r="97" spans="1:10" hidden="1" x14ac:dyDescent="0.25">
      <c r="A97" s="44">
        <v>43784</v>
      </c>
      <c r="B97">
        <v>3.2629999999999999</v>
      </c>
      <c r="C97">
        <v>24.195087506366001</v>
      </c>
      <c r="D97">
        <f t="shared" si="13"/>
        <v>4.133070400083855</v>
      </c>
      <c r="E97">
        <f t="shared" si="14"/>
        <v>0.87007040008385506</v>
      </c>
      <c r="F97">
        <f t="shared" si="11"/>
        <v>-7.0541013648951267E-2</v>
      </c>
      <c r="G97" s="31">
        <f t="shared" si="12"/>
        <v>10.322282644043892</v>
      </c>
      <c r="H97" s="31">
        <v>9647.99</v>
      </c>
      <c r="I97">
        <v>4.1466202937121901</v>
      </c>
    </row>
    <row r="98" spans="1:10" hidden="1" x14ac:dyDescent="0.25">
      <c r="A98" s="44">
        <v>43791</v>
      </c>
      <c r="B98">
        <v>3.1880000000000002</v>
      </c>
      <c r="C98">
        <v>24.142198314367501</v>
      </c>
      <c r="D98">
        <f t="shared" si="13"/>
        <v>4.1421248677461167</v>
      </c>
      <c r="E98">
        <f t="shared" si="14"/>
        <v>0.95412486774611649</v>
      </c>
      <c r="F98">
        <f t="shared" si="11"/>
        <v>-1.3765299648818896E-2</v>
      </c>
      <c r="G98" s="31">
        <f t="shared" si="12"/>
        <v>10.308517344395073</v>
      </c>
      <c r="H98" s="31">
        <v>9626.9</v>
      </c>
      <c r="I98">
        <v>4.1022327447198297</v>
      </c>
    </row>
    <row r="99" spans="1:10" hidden="1" x14ac:dyDescent="0.25">
      <c r="A99" s="44">
        <v>43798</v>
      </c>
      <c r="B99">
        <v>3.1920000000000002</v>
      </c>
      <c r="C99">
        <v>24.03</v>
      </c>
      <c r="D99">
        <f t="shared" si="13"/>
        <v>4.1614648356221391</v>
      </c>
      <c r="E99">
        <f t="shared" si="14"/>
        <v>0.96946483562213892</v>
      </c>
      <c r="F99">
        <f t="shared" si="11"/>
        <v>0.11824524109423074</v>
      </c>
      <c r="G99" s="31">
        <f t="shared" si="12"/>
        <v>10.426762585489303</v>
      </c>
      <c r="H99" s="31">
        <v>9582.16</v>
      </c>
      <c r="I99">
        <v>4.1831768133955203</v>
      </c>
    </row>
    <row r="100" spans="1:10" hidden="1" x14ac:dyDescent="0.25">
      <c r="A100" s="44">
        <v>43805</v>
      </c>
      <c r="B100">
        <v>3.2120000000000002</v>
      </c>
      <c r="C100">
        <v>24.774011986462298</v>
      </c>
      <c r="D100">
        <f t="shared" si="13"/>
        <v>4.0364879154270517</v>
      </c>
      <c r="E100">
        <f t="shared" si="14"/>
        <v>0.82448791542705147</v>
      </c>
      <c r="F100">
        <f t="shared" si="11"/>
        <v>3.9493684534499529E-2</v>
      </c>
      <c r="G100" s="31">
        <f t="shared" si="12"/>
        <v>10.466256270023802</v>
      </c>
      <c r="H100" s="31">
        <v>9878.6200000000008</v>
      </c>
      <c r="I100">
        <v>4.1873028223492401</v>
      </c>
    </row>
    <row r="101" spans="1:10" hidden="1" x14ac:dyDescent="0.25">
      <c r="A101" s="44">
        <v>43812</v>
      </c>
      <c r="B101">
        <v>3.22</v>
      </c>
      <c r="C101">
        <v>25.09</v>
      </c>
      <c r="D101">
        <f t="shared" si="13"/>
        <v>3.9856516540454363</v>
      </c>
      <c r="E101">
        <f t="shared" si="14"/>
        <v>0.76565165404543611</v>
      </c>
      <c r="F101">
        <f t="shared" si="11"/>
        <v>2.5894021735167971E-2</v>
      </c>
      <c r="G101" s="31">
        <f t="shared" si="12"/>
        <v>10.49215029175897</v>
      </c>
      <c r="H101" s="31">
        <v>10004.620000000001</v>
      </c>
      <c r="I101">
        <v>4.1858103007641496</v>
      </c>
    </row>
    <row r="102" spans="1:10" hidden="1" x14ac:dyDescent="0.25">
      <c r="A102" s="35">
        <v>43819</v>
      </c>
      <c r="B102">
        <v>3.2370000000000001</v>
      </c>
      <c r="C102">
        <v>25.77</v>
      </c>
      <c r="D102">
        <f t="shared" si="13"/>
        <v>3.8804811796662788</v>
      </c>
      <c r="E102">
        <f t="shared" si="14"/>
        <v>0.64348117966627871</v>
      </c>
      <c r="F102">
        <f t="shared" si="11"/>
        <v>-0.22658922041757634</v>
      </c>
      <c r="G102" s="31">
        <f t="shared" si="12"/>
        <v>10.265561071341393</v>
      </c>
      <c r="H102" s="31">
        <v>10229.49</v>
      </c>
      <c r="I102">
        <v>3.68199821655304</v>
      </c>
    </row>
    <row r="103" spans="1:10" hidden="1" x14ac:dyDescent="0.25">
      <c r="A103" s="35">
        <v>43826</v>
      </c>
      <c r="B103">
        <v>3.1779999999999999</v>
      </c>
      <c r="C103" s="37">
        <v>25.76</v>
      </c>
      <c r="D103">
        <f t="shared" si="13"/>
        <v>3.8819875776397512</v>
      </c>
      <c r="E103">
        <f t="shared" si="14"/>
        <v>0.70398757763975128</v>
      </c>
      <c r="F103">
        <f t="shared" si="11"/>
        <v>-0.25013729010636521</v>
      </c>
      <c r="G103" s="31">
        <f t="shared" si="12"/>
        <v>10.015423781235029</v>
      </c>
      <c r="H103" s="31">
        <v>10233.77</v>
      </c>
      <c r="I103">
        <v>3.1697362118129901</v>
      </c>
    </row>
    <row r="104" spans="1:10" hidden="1" x14ac:dyDescent="0.25">
      <c r="A104" s="35">
        <v>43833</v>
      </c>
      <c r="B104">
        <v>3.1427999999999998</v>
      </c>
      <c r="C104" s="37">
        <v>26.71</v>
      </c>
      <c r="D104">
        <f t="shared" si="13"/>
        <v>3.7439161362785476</v>
      </c>
      <c r="E104">
        <f t="shared" si="14"/>
        <v>0.60111613627854776</v>
      </c>
      <c r="F104">
        <f t="shared" si="11"/>
        <v>-0.36834869934359116</v>
      </c>
      <c r="G104" s="31">
        <f t="shared" si="12"/>
        <v>9.6470750818914368</v>
      </c>
      <c r="H104" s="31">
        <v>10656.41</v>
      </c>
      <c r="I104">
        <v>2.5985928662826101</v>
      </c>
    </row>
    <row r="105" spans="1:10" hidden="1" x14ac:dyDescent="0.25">
      <c r="A105" s="35">
        <v>43840</v>
      </c>
      <c r="B105">
        <v>3.0819000000000001</v>
      </c>
      <c r="C105">
        <v>27.3</v>
      </c>
      <c r="D105">
        <f t="shared" si="13"/>
        <v>3.6630036630036633</v>
      </c>
      <c r="E105">
        <f t="shared" si="14"/>
        <v>0.58110366300366323</v>
      </c>
      <c r="F105">
        <f t="shared" si="11"/>
        <v>-0.24338425242338824</v>
      </c>
      <c r="G105" s="31">
        <f t="shared" si="12"/>
        <v>9.403690829468049</v>
      </c>
      <c r="H105" s="31">
        <v>10879.84</v>
      </c>
      <c r="I105">
        <v>2.1365178623222998</v>
      </c>
    </row>
    <row r="106" spans="1:10" hidden="1" x14ac:dyDescent="0.25">
      <c r="A106" s="35">
        <v>43847</v>
      </c>
      <c r="B106">
        <v>3.0832000000000002</v>
      </c>
      <c r="C106">
        <v>27.46</v>
      </c>
      <c r="D106">
        <f t="shared" si="13"/>
        <v>3.6416605972323381</v>
      </c>
      <c r="E106">
        <f t="shared" si="14"/>
        <v>0.55846059723233799</v>
      </c>
      <c r="F106">
        <f t="shared" si="11"/>
        <v>-0.20719105681309813</v>
      </c>
      <c r="G106" s="31">
        <f t="shared" si="12"/>
        <v>9.1964997726549509</v>
      </c>
      <c r="H106" s="31">
        <v>10954.39</v>
      </c>
      <c r="I106" s="31">
        <v>1.6941867554896599</v>
      </c>
    </row>
    <row r="107" spans="1:10" hidden="1" x14ac:dyDescent="0.25">
      <c r="A107" s="35">
        <v>43853</v>
      </c>
      <c r="B107">
        <v>2.9931999999999999</v>
      </c>
      <c r="C107">
        <v>26.73</v>
      </c>
      <c r="D107">
        <f t="shared" si="13"/>
        <v>3.7411148522259632</v>
      </c>
      <c r="E107">
        <f t="shared" si="14"/>
        <v>0.74791485222596332</v>
      </c>
      <c r="F107">
        <f t="shared" si="11"/>
        <v>0.10443367255968461</v>
      </c>
      <c r="G107" s="31">
        <f t="shared" si="12"/>
        <v>9.3009334452146355</v>
      </c>
      <c r="H107">
        <v>10681.9</v>
      </c>
      <c r="I107">
        <v>1.7773658868725599</v>
      </c>
      <c r="J107">
        <v>0.19530506456858299</v>
      </c>
    </row>
    <row r="108" spans="1:10" hidden="1" x14ac:dyDescent="0.25">
      <c r="A108" s="35">
        <v>43868</v>
      </c>
      <c r="B108">
        <v>2.8024</v>
      </c>
      <c r="C108">
        <v>26.47</v>
      </c>
      <c r="D108">
        <f t="shared" si="13"/>
        <v>3.7778617302606725</v>
      </c>
      <c r="E108">
        <f t="shared" si="14"/>
        <v>0.97546173026067251</v>
      </c>
      <c r="F108">
        <f t="shared" si="11"/>
        <v>0.27147415262092123</v>
      </c>
      <c r="G108" s="31">
        <f t="shared" si="12"/>
        <v>9.5724075978355572</v>
      </c>
      <c r="H108">
        <v>10611.55</v>
      </c>
      <c r="I108">
        <v>1.9539469327524299</v>
      </c>
      <c r="J108">
        <v>0.72520562015013101</v>
      </c>
    </row>
    <row r="109" spans="1:10" hidden="1" x14ac:dyDescent="0.25">
      <c r="A109" s="35">
        <v>43875</v>
      </c>
      <c r="B109">
        <v>2.8631000000000002</v>
      </c>
      <c r="C109">
        <v>27.08</v>
      </c>
      <c r="D109">
        <f t="shared" si="13"/>
        <v>3.6927621861152145</v>
      </c>
      <c r="E109">
        <f t="shared" si="14"/>
        <v>0.82966218611521425</v>
      </c>
      <c r="F109">
        <f t="shared" si="11"/>
        <v>0.22854604983666649</v>
      </c>
      <c r="G109" s="31">
        <f t="shared" si="12"/>
        <v>9.8009536476722232</v>
      </c>
      <c r="H109">
        <v>10916.31</v>
      </c>
      <c r="I109">
        <v>2.0543369412450199</v>
      </c>
      <c r="J109">
        <v>1.2194318080769799</v>
      </c>
    </row>
    <row r="110" spans="1:10" hidden="1" x14ac:dyDescent="0.25">
      <c r="A110" s="35">
        <v>43882</v>
      </c>
      <c r="B110">
        <v>2.847</v>
      </c>
      <c r="C110">
        <v>28.93</v>
      </c>
      <c r="D110">
        <f t="shared" si="13"/>
        <v>3.4566194262011756</v>
      </c>
      <c r="E110">
        <f t="shared" si="14"/>
        <v>0.6096194262011756</v>
      </c>
      <c r="F110">
        <f t="shared" si="11"/>
        <v>2.8515763197512367E-2</v>
      </c>
      <c r="G110" s="31">
        <f t="shared" si="12"/>
        <v>9.829469410869736</v>
      </c>
      <c r="H110">
        <v>11629.7</v>
      </c>
      <c r="I110">
        <v>2.0313291944267</v>
      </c>
      <c r="J110">
        <v>1.4178578379537199</v>
      </c>
    </row>
    <row r="111" spans="1:10" hidden="1" x14ac:dyDescent="0.25">
      <c r="A111" s="35">
        <v>43889</v>
      </c>
      <c r="B111">
        <v>2.7376</v>
      </c>
      <c r="C111">
        <v>27.13</v>
      </c>
      <c r="D111">
        <f t="shared" si="13"/>
        <v>3.6859565057132331</v>
      </c>
      <c r="E111">
        <f t="shared" si="14"/>
        <v>0.94835650571323304</v>
      </c>
      <c r="F111">
        <f t="shared" si="11"/>
        <v>0.38989590848089506</v>
      </c>
      <c r="G111" s="31">
        <f t="shared" si="12"/>
        <v>10.219365319350631</v>
      </c>
      <c r="H111">
        <v>10980.77</v>
      </c>
      <c r="I111">
        <v>2.11834652597067</v>
      </c>
      <c r="J111">
        <v>2.1367716441033502</v>
      </c>
    </row>
    <row r="112" spans="1:10" hidden="1" x14ac:dyDescent="0.25">
      <c r="A112" s="35">
        <v>43896</v>
      </c>
      <c r="B112">
        <v>2.6280000000000001</v>
      </c>
      <c r="C112">
        <v>28.78</v>
      </c>
      <c r="D112">
        <f t="shared" si="13"/>
        <v>3.4746351633078527</v>
      </c>
      <c r="E112">
        <f t="shared" si="14"/>
        <v>0.8466351633078526</v>
      </c>
      <c r="F112">
        <f t="shared" si="11"/>
        <v>9.8720311081889278E-2</v>
      </c>
      <c r="G112" s="31">
        <f t="shared" si="12"/>
        <v>10.31808563043252</v>
      </c>
      <c r="H112">
        <v>11582.82</v>
      </c>
      <c r="I112">
        <v>2.2648114350162101</v>
      </c>
      <c r="J112">
        <v>2.3054347183245798</v>
      </c>
    </row>
    <row r="113" spans="1:10" hidden="1" x14ac:dyDescent="0.25">
      <c r="A113" s="35">
        <v>43903</v>
      </c>
      <c r="B113">
        <v>2.6758999999999999</v>
      </c>
      <c r="C113">
        <v>26.99</v>
      </c>
      <c r="D113">
        <f t="shared" si="13"/>
        <v>3.7050759540570586</v>
      </c>
      <c r="E113">
        <f t="shared" si="14"/>
        <v>1.0291759540570586</v>
      </c>
      <c r="F113">
        <f t="shared" si="11"/>
        <v>5.3714223796386129E-2</v>
      </c>
      <c r="G113" s="31">
        <f t="shared" si="12"/>
        <v>10.371799854228907</v>
      </c>
      <c r="H113">
        <v>10831.13</v>
      </c>
      <c r="I113">
        <v>2.3325524383301501</v>
      </c>
      <c r="J113">
        <v>2.3864393189204698</v>
      </c>
    </row>
    <row r="114" spans="1:10" hidden="1" x14ac:dyDescent="0.25">
      <c r="A114" s="35">
        <v>43910</v>
      </c>
      <c r="B114">
        <v>2.6815000000000002</v>
      </c>
      <c r="C114">
        <v>25.46</v>
      </c>
      <c r="D114">
        <f t="shared" si="13"/>
        <v>3.9277297721916731</v>
      </c>
      <c r="E114">
        <f t="shared" si="14"/>
        <v>1.2462297721916729</v>
      </c>
      <c r="F114">
        <f t="shared" si="11"/>
        <v>0.41656758607645861</v>
      </c>
      <c r="G114" s="31">
        <f t="shared" si="12"/>
        <v>10.788367440305366</v>
      </c>
      <c r="H114">
        <v>10150.129999999999</v>
      </c>
      <c r="I114">
        <v>2.60192794700429</v>
      </c>
      <c r="J114">
        <v>2.9958927884990398</v>
      </c>
    </row>
    <row r="115" spans="1:10" hidden="1" x14ac:dyDescent="0.25">
      <c r="A115" s="35">
        <v>43917</v>
      </c>
      <c r="B115">
        <v>2.609</v>
      </c>
      <c r="C115">
        <v>25.24</v>
      </c>
      <c r="D115">
        <f t="shared" si="13"/>
        <v>3.9619651347068152</v>
      </c>
      <c r="E115">
        <f t="shared" si="14"/>
        <v>1.3529651347068152</v>
      </c>
      <c r="F115">
        <f t="shared" si="11"/>
        <v>0.74334570850563964</v>
      </c>
      <c r="G115" s="31">
        <f t="shared" si="12"/>
        <v>11.531713148811006</v>
      </c>
      <c r="H115">
        <v>10109.91</v>
      </c>
      <c r="I115">
        <v>3.0764068426284901</v>
      </c>
      <c r="J115">
        <v>3.8799598552303198</v>
      </c>
    </row>
    <row r="116" spans="1:10" hidden="1" x14ac:dyDescent="0.25">
      <c r="A116" s="35">
        <v>43924</v>
      </c>
      <c r="B116">
        <v>2.5964999999999998</v>
      </c>
      <c r="C116">
        <v>24.91</v>
      </c>
      <c r="D116">
        <f t="shared" si="13"/>
        <v>4.0144520272982733</v>
      </c>
      <c r="E116">
        <f t="shared" si="14"/>
        <v>1.4179520272982735</v>
      </c>
      <c r="F116">
        <f t="shared" si="11"/>
        <v>0.46959552158504048</v>
      </c>
      <c r="G116" s="31">
        <f t="shared" si="12"/>
        <v>12.001308670396046</v>
      </c>
      <c r="H116" s="38">
        <v>10110.11</v>
      </c>
      <c r="I116">
        <v>3.5517154675304399</v>
      </c>
      <c r="J116">
        <v>4.2992636873043804</v>
      </c>
    </row>
    <row r="117" spans="1:10" hidden="1" x14ac:dyDescent="0.25">
      <c r="A117" s="35">
        <v>43931</v>
      </c>
      <c r="B117">
        <v>2.5402999999999998</v>
      </c>
      <c r="C117">
        <v>25.28</v>
      </c>
      <c r="D117">
        <f t="shared" si="13"/>
        <v>3.9556962025316453</v>
      </c>
      <c r="E117">
        <f t="shared" si="14"/>
        <v>1.4153962025316456</v>
      </c>
      <c r="F117">
        <f t="shared" si="11"/>
        <v>0.56876103922379295</v>
      </c>
      <c r="G117" s="31">
        <f t="shared" si="12"/>
        <v>12.570069709619839</v>
      </c>
      <c r="H117">
        <v>10298.41</v>
      </c>
      <c r="I117">
        <v>3.8944724298329101</v>
      </c>
      <c r="J117">
        <v>4.9538168733150396</v>
      </c>
    </row>
    <row r="118" spans="1:10" hidden="1" x14ac:dyDescent="0.25">
      <c r="A118" s="35">
        <v>43938</v>
      </c>
      <c r="B118">
        <v>2.5590000000000002</v>
      </c>
      <c r="C118">
        <v>25.65</v>
      </c>
      <c r="D118">
        <f t="shared" si="13"/>
        <v>3.8986354775828467</v>
      </c>
      <c r="E118">
        <f t="shared" si="14"/>
        <v>1.3396354775828465</v>
      </c>
      <c r="F118">
        <f t="shared" si="11"/>
        <v>0.31045952352578787</v>
      </c>
      <c r="G118" s="31">
        <f t="shared" si="12"/>
        <v>12.880529233145626</v>
      </c>
      <c r="H118">
        <v>10527.99</v>
      </c>
      <c r="I118">
        <v>4.1193508859713397</v>
      </c>
      <c r="J118">
        <v>5.17261726466349</v>
      </c>
    </row>
    <row r="119" spans="1:10" hidden="1" x14ac:dyDescent="0.25">
      <c r="A119" s="35">
        <v>43945</v>
      </c>
      <c r="B119">
        <v>2.5099999999999998</v>
      </c>
      <c r="C119" s="40">
        <v>25.1</v>
      </c>
      <c r="D119">
        <f t="shared" si="13"/>
        <v>3.9840637450199203</v>
      </c>
      <c r="E119">
        <f t="shared" si="14"/>
        <v>1.4740637450199205</v>
      </c>
      <c r="F119">
        <f t="shared" si="11"/>
        <v>0.22783397282824769</v>
      </c>
      <c r="G119" s="31">
        <f t="shared" si="12"/>
        <v>13.108363205973873</v>
      </c>
      <c r="H119">
        <v>10423.459999999999</v>
      </c>
      <c r="I119">
        <v>4.5497073410226303</v>
      </c>
      <c r="J119">
        <v>5.1500178857815104</v>
      </c>
    </row>
    <row r="120" spans="1:10" hidden="1" x14ac:dyDescent="0.25">
      <c r="A120" s="35">
        <v>43951</v>
      </c>
      <c r="B120">
        <v>2.5379999999999998</v>
      </c>
      <c r="C120">
        <v>25.27</v>
      </c>
      <c r="D120">
        <f t="shared" si="13"/>
        <v>3.957261574990107</v>
      </c>
      <c r="E120">
        <f t="shared" si="14"/>
        <v>1.4192615749901072</v>
      </c>
      <c r="F120">
        <f t="shared" si="11"/>
        <v>6.6296440283291957E-2</v>
      </c>
      <c r="G120" s="31">
        <f t="shared" si="12"/>
        <v>13.174659646257165</v>
      </c>
      <c r="H120">
        <v>10721.78</v>
      </c>
      <c r="I120">
        <v>4.8814847330887696</v>
      </c>
      <c r="J120">
        <v>4.9381761645325</v>
      </c>
    </row>
    <row r="121" spans="1:10" hidden="1" x14ac:dyDescent="0.25">
      <c r="A121" s="35">
        <v>43959</v>
      </c>
      <c r="B121">
        <v>2.6206999999999998</v>
      </c>
      <c r="C121">
        <v>25.94</v>
      </c>
      <c r="D121">
        <f t="shared" si="13"/>
        <v>3.8550501156515029</v>
      </c>
      <c r="E121">
        <f t="shared" si="14"/>
        <v>1.2343501156515031</v>
      </c>
      <c r="F121">
        <f t="shared" si="11"/>
        <v>-0.18360191164677042</v>
      </c>
      <c r="G121" s="31">
        <f t="shared" si="12"/>
        <v>12.991057734610395</v>
      </c>
      <c r="H121">
        <v>11001.58</v>
      </c>
      <c r="I121">
        <v>4.9815449616206999</v>
      </c>
      <c r="J121">
        <v>5.0756216036228299</v>
      </c>
    </row>
    <row r="122" spans="1:10" hidden="1" x14ac:dyDescent="0.25">
      <c r="A122" s="35">
        <v>43966</v>
      </c>
      <c r="B122">
        <v>2.6819999999999999</v>
      </c>
      <c r="C122">
        <v>25.94</v>
      </c>
      <c r="D122">
        <f t="shared" si="13"/>
        <v>3.8550501156515029</v>
      </c>
      <c r="E122">
        <f t="shared" si="14"/>
        <v>1.173050115651503</v>
      </c>
      <c r="F122">
        <f t="shared" si="11"/>
        <v>-0.24234608688014259</v>
      </c>
      <c r="G122" s="31">
        <f t="shared" si="12"/>
        <v>12.748711647730254</v>
      </c>
      <c r="H122">
        <v>10964.89</v>
      </c>
      <c r="I122">
        <v>4.9757785197530602</v>
      </c>
      <c r="J122">
        <v>5.2169945098824</v>
      </c>
    </row>
    <row r="123" spans="1:10" hidden="1" x14ac:dyDescent="0.25">
      <c r="A123" s="35">
        <v>43973</v>
      </c>
      <c r="B123">
        <v>2.6175999999999999</v>
      </c>
      <c r="C123">
        <v>25.18</v>
      </c>
      <c r="D123">
        <f t="shared" si="13"/>
        <v>3.9714058776806991</v>
      </c>
      <c r="E123">
        <f t="shared" si="14"/>
        <v>1.3538058776806992</v>
      </c>
      <c r="F123">
        <f t="shared" si="11"/>
        <v>1.4170400097852642E-2</v>
      </c>
      <c r="G123" s="31">
        <f t="shared" si="12"/>
        <v>12.762882047828107</v>
      </c>
      <c r="H123">
        <v>10604.97</v>
      </c>
      <c r="I123">
        <v>5.1516138377737404</v>
      </c>
      <c r="J123">
        <v>5.7092599807443998</v>
      </c>
    </row>
    <row r="124" spans="1:10" hidden="1" x14ac:dyDescent="0.25">
      <c r="A124" s="35">
        <v>43980</v>
      </c>
      <c r="B124">
        <v>2.7052999999999998</v>
      </c>
      <c r="C124">
        <v>25.65</v>
      </c>
      <c r="D124">
        <f t="shared" si="13"/>
        <v>3.8986354775828467</v>
      </c>
      <c r="E124">
        <f t="shared" si="14"/>
        <v>1.1933354775828469</v>
      </c>
      <c r="F124">
        <f t="shared" si="11"/>
        <v>-0.28072826743707369</v>
      </c>
      <c r="G124" s="31">
        <f t="shared" si="12"/>
        <v>12.482153780391034</v>
      </c>
      <c r="H124">
        <v>10746.08</v>
      </c>
      <c r="I124">
        <v>4.8889009528070897</v>
      </c>
      <c r="J124">
        <v>5.9011709554097402</v>
      </c>
    </row>
    <row r="125" spans="1:10" hidden="1" x14ac:dyDescent="0.25">
      <c r="A125" s="35">
        <v>43987</v>
      </c>
      <c r="B125">
        <v>2.8475000000000001</v>
      </c>
      <c r="C125">
        <v>26.62</v>
      </c>
      <c r="D125">
        <f t="shared" si="13"/>
        <v>3.7565740045078884</v>
      </c>
      <c r="E125">
        <f t="shared" si="14"/>
        <v>0.90907400450788822</v>
      </c>
      <c r="F125">
        <f t="shared" si="11"/>
        <v>-0.51018757048221897</v>
      </c>
      <c r="G125" s="31">
        <f t="shared" si="12"/>
        <v>11.971966209908814</v>
      </c>
      <c r="H125">
        <v>11180.6</v>
      </c>
      <c r="I125">
        <v>4.4372064872793597</v>
      </c>
      <c r="J125">
        <v>5.9128365020334996</v>
      </c>
    </row>
    <row r="126" spans="1:10" hidden="1" x14ac:dyDescent="0.25">
      <c r="A126" s="35">
        <v>43994</v>
      </c>
      <c r="B126">
        <v>2.7450999999999999</v>
      </c>
      <c r="C126">
        <v>26.81</v>
      </c>
      <c r="D126">
        <f t="shared" si="13"/>
        <v>3.7299515106303618</v>
      </c>
      <c r="E126">
        <f t="shared" si="14"/>
        <v>0.98485151063036191</v>
      </c>
      <c r="F126">
        <f t="shared" si="11"/>
        <v>-0.24949860502114118</v>
      </c>
      <c r="G126" s="31">
        <f t="shared" si="12"/>
        <v>11.722467604887672</v>
      </c>
      <c r="H126">
        <v>11251.71</v>
      </c>
      <c r="I126">
        <v>4.1919110868720102</v>
      </c>
      <c r="J126">
        <v>5.66517166472907</v>
      </c>
    </row>
    <row r="127" spans="1:10" hidden="1" x14ac:dyDescent="0.25">
      <c r="A127" s="35">
        <v>44001</v>
      </c>
      <c r="B127">
        <v>2.8752</v>
      </c>
      <c r="C127">
        <v>27.78</v>
      </c>
      <c r="D127">
        <f t="shared" si="13"/>
        <v>3.599712023038157</v>
      </c>
      <c r="E127">
        <f t="shared" si="14"/>
        <v>0.72451202303815698</v>
      </c>
      <c r="F127">
        <f t="shared" si="11"/>
        <v>-0.44853809261334598</v>
      </c>
      <c r="G127" s="31">
        <f t="shared" si="12"/>
        <v>11.273929512274327</v>
      </c>
      <c r="H127">
        <v>11668.13</v>
      </c>
      <c r="I127">
        <v>3.8087784877626198</v>
      </c>
      <c r="J127">
        <v>5.1675869756109902</v>
      </c>
    </row>
    <row r="128" spans="1:10" hidden="1" x14ac:dyDescent="0.25">
      <c r="A128" s="35">
        <v>44006</v>
      </c>
      <c r="B128">
        <v>2.8614000000000002</v>
      </c>
      <c r="C128">
        <v>28.1</v>
      </c>
      <c r="D128">
        <f t="shared" si="13"/>
        <v>3.5587188612099641</v>
      </c>
      <c r="E128">
        <f t="shared" si="14"/>
        <v>0.69731886120996389</v>
      </c>
      <c r="F128">
        <f t="shared" si="11"/>
        <v>-0.65648701647073526</v>
      </c>
      <c r="G128" s="31">
        <f t="shared" si="12"/>
        <v>10.617442495803591</v>
      </c>
      <c r="H128">
        <v>11813.53</v>
      </c>
      <c r="I128">
        <v>3.26545087138132</v>
      </c>
      <c r="J128">
        <v>4.4092824211271999</v>
      </c>
    </row>
    <row r="129" spans="1:10" hidden="1" x14ac:dyDescent="0.25">
      <c r="A129" s="35">
        <v>44015</v>
      </c>
      <c r="B129">
        <v>2.8974000000000002</v>
      </c>
      <c r="C129" s="6">
        <v>29.51</v>
      </c>
      <c r="D129">
        <f t="shared" si="13"/>
        <v>3.3886818027787187</v>
      </c>
      <c r="E129">
        <f t="shared" si="14"/>
        <v>0.49128180277871847</v>
      </c>
      <c r="F129">
        <f t="shared" si="11"/>
        <v>-0.70205367480412839</v>
      </c>
      <c r="G129" s="31">
        <f t="shared" si="12"/>
        <v>9.9153888209994623</v>
      </c>
      <c r="H129">
        <v>12433.27</v>
      </c>
      <c r="I129">
        <v>2.7703104089130202</v>
      </c>
      <c r="J129">
        <v>3.4095332014205599</v>
      </c>
    </row>
    <row r="130" spans="1:10" hidden="1" x14ac:dyDescent="0.25">
      <c r="A130" s="35">
        <v>44022</v>
      </c>
      <c r="B130">
        <v>3.0305</v>
      </c>
      <c r="C130">
        <v>32.549999999999997</v>
      </c>
      <c r="D130">
        <f t="shared" si="13"/>
        <v>3.0721966205837177</v>
      </c>
      <c r="E130">
        <f t="shared" si="14"/>
        <v>4.1696620583717703E-2</v>
      </c>
      <c r="F130">
        <f t="shared" si="11"/>
        <v>-0.86737738392417052</v>
      </c>
      <c r="G130" s="31">
        <f t="shared" si="12"/>
        <v>9.0480114370752922</v>
      </c>
      <c r="H130">
        <v>13671.24</v>
      </c>
      <c r="I130">
        <v>2.1523540730746999</v>
      </c>
      <c r="J130">
        <v>2.12924809111058</v>
      </c>
    </row>
    <row r="131" spans="1:10" hidden="1" x14ac:dyDescent="0.25">
      <c r="A131" s="35">
        <v>44029</v>
      </c>
      <c r="B131">
        <v>2.9506999999999999</v>
      </c>
      <c r="C131">
        <v>31.23</v>
      </c>
      <c r="D131">
        <f t="shared" si="13"/>
        <v>3.2020493115593984</v>
      </c>
      <c r="E131">
        <f t="shared" si="14"/>
        <v>0.25134931155939855</v>
      </c>
      <c r="F131">
        <f t="shared" ref="F131:F194" si="15">E131-E126</f>
        <v>-0.73350219907096337</v>
      </c>
      <c r="G131" s="31">
        <f t="shared" si="12"/>
        <v>8.3145092380043284</v>
      </c>
      <c r="H131">
        <v>13114.94</v>
      </c>
      <c r="I131">
        <v>1.64184960215642</v>
      </c>
      <c r="J131">
        <v>1.1575327309424499</v>
      </c>
    </row>
    <row r="132" spans="1:10" hidden="1" x14ac:dyDescent="0.25">
      <c r="A132" s="35">
        <v>44036</v>
      </c>
      <c r="B132">
        <v>2.8612000000000002</v>
      </c>
      <c r="C132">
        <v>30.94</v>
      </c>
      <c r="D132">
        <f t="shared" si="13"/>
        <v>3.232062055591467</v>
      </c>
      <c r="E132">
        <f t="shared" si="14"/>
        <v>0.37086205559146679</v>
      </c>
      <c r="F132">
        <f t="shared" si="15"/>
        <v>-0.35364996744669019</v>
      </c>
      <c r="G132" s="31">
        <f t="shared" si="12"/>
        <v>7.9608592705576378</v>
      </c>
      <c r="H132">
        <v>12935.7</v>
      </c>
      <c r="I132">
        <v>1.4479097117619899</v>
      </c>
      <c r="J132">
        <v>0.57186620403545996</v>
      </c>
    </row>
    <row r="133" spans="1:10" hidden="1" x14ac:dyDescent="0.25">
      <c r="A133" s="35">
        <v>44043</v>
      </c>
      <c r="B133">
        <v>2.9664000000000001</v>
      </c>
      <c r="C133">
        <v>32.659999999999997</v>
      </c>
      <c r="D133">
        <f t="shared" si="13"/>
        <v>3.0618493570116354</v>
      </c>
      <c r="E133">
        <f t="shared" si="14"/>
        <v>9.5449357011635261E-2</v>
      </c>
      <c r="F133">
        <f t="shared" si="15"/>
        <v>-0.60186950419832863</v>
      </c>
      <c r="G133" s="31">
        <f t="shared" si="12"/>
        <v>7.3589897663593096</v>
      </c>
      <c r="H133">
        <v>13637.88</v>
      </c>
      <c r="I133">
        <v>1.06875907596258</v>
      </c>
      <c r="J133">
        <v>-0.32356088696966601</v>
      </c>
    </row>
    <row r="134" spans="1:10" hidden="1" x14ac:dyDescent="0.25">
      <c r="A134" s="35">
        <v>44050</v>
      </c>
      <c r="B134">
        <v>2.9918</v>
      </c>
      <c r="C134">
        <v>32.89</v>
      </c>
      <c r="D134">
        <f t="shared" si="13"/>
        <v>3.0404378230465188</v>
      </c>
      <c r="E134">
        <f t="shared" si="14"/>
        <v>4.8637823046518758E-2</v>
      </c>
      <c r="F134">
        <f t="shared" si="15"/>
        <v>-0.44264397973219971</v>
      </c>
      <c r="G134" s="31">
        <f t="shared" si="12"/>
        <v>6.9163457866271099</v>
      </c>
      <c r="H134">
        <v>13648.5</v>
      </c>
      <c r="I134">
        <v>0.76592618706246196</v>
      </c>
      <c r="J134">
        <v>-0.89469310431621796</v>
      </c>
    </row>
    <row r="135" spans="1:10" hidden="1" x14ac:dyDescent="0.25">
      <c r="A135" s="35">
        <v>44057</v>
      </c>
      <c r="B135">
        <v>2.9369000000000001</v>
      </c>
      <c r="C135">
        <v>32.5</v>
      </c>
      <c r="D135">
        <f t="shared" si="13"/>
        <v>3.0769230769230771</v>
      </c>
      <c r="E135">
        <f t="shared" si="14"/>
        <v>0.14002307692307703</v>
      </c>
      <c r="F135">
        <f t="shared" si="15"/>
        <v>9.8326456339359325E-2</v>
      </c>
      <c r="G135" s="31">
        <f t="shared" si="12"/>
        <v>7.0146722429664692</v>
      </c>
      <c r="H135">
        <v>13489.01</v>
      </c>
      <c r="I135">
        <v>0.90890820112817705</v>
      </c>
      <c r="J135">
        <v>-0.79309169606836605</v>
      </c>
    </row>
    <row r="136" spans="1:10" hidden="1" x14ac:dyDescent="0.25">
      <c r="A136" s="35">
        <v>44064</v>
      </c>
      <c r="B136">
        <v>2.9823</v>
      </c>
      <c r="C136">
        <v>32.590000000000003</v>
      </c>
      <c r="D136">
        <f t="shared" si="13"/>
        <v>3.0684258975145746</v>
      </c>
      <c r="E136">
        <f t="shared" si="14"/>
        <v>8.6125897514574667E-2</v>
      </c>
      <c r="F136">
        <f t="shared" si="15"/>
        <v>-0.16522341404482388</v>
      </c>
      <c r="G136" s="31">
        <f t="shared" si="12"/>
        <v>6.8494488289216449</v>
      </c>
      <c r="H136">
        <v>13478</v>
      </c>
      <c r="I136">
        <v>0.85380544708751205</v>
      </c>
      <c r="J136">
        <v>-1.1931731338159399</v>
      </c>
    </row>
    <row r="137" spans="1:10" hidden="1" x14ac:dyDescent="0.25">
      <c r="A137" s="35">
        <v>44071</v>
      </c>
      <c r="B137">
        <v>3.0672000000000001</v>
      </c>
      <c r="C137">
        <v>33.549999999999997</v>
      </c>
      <c r="D137">
        <f t="shared" si="13"/>
        <v>2.9806259314456041</v>
      </c>
      <c r="E137">
        <f t="shared" si="14"/>
        <v>-8.6574068554396089E-2</v>
      </c>
      <c r="F137">
        <f t="shared" si="15"/>
        <v>-0.45743612414586288</v>
      </c>
      <c r="G137" s="31">
        <f t="shared" si="12"/>
        <v>6.392012704775782</v>
      </c>
      <c r="H137">
        <v>13851.32</v>
      </c>
      <c r="I137">
        <v>0.51416791556280494</v>
      </c>
      <c r="J137">
        <v>-1.8459390910850699</v>
      </c>
    </row>
    <row r="138" spans="1:10" hidden="1" x14ac:dyDescent="0.25">
      <c r="A138" s="35">
        <v>44078</v>
      </c>
      <c r="B138">
        <v>3.1696</v>
      </c>
      <c r="C138">
        <v>33.26</v>
      </c>
      <c r="D138">
        <f t="shared" si="13"/>
        <v>3.0066145520144318</v>
      </c>
      <c r="E138">
        <f t="shared" si="14"/>
        <v>-0.16298544798556813</v>
      </c>
      <c r="F138">
        <f t="shared" si="15"/>
        <v>-0.25843480499720339</v>
      </c>
      <c r="G138" s="31">
        <f t="shared" si="12"/>
        <v>6.1335778997785786</v>
      </c>
      <c r="H138">
        <v>13656.66</v>
      </c>
      <c r="I138">
        <v>0.26923047925816601</v>
      </c>
      <c r="J138">
        <v>-2.1590348366544401</v>
      </c>
    </row>
    <row r="139" spans="1:10" hidden="1" x14ac:dyDescent="0.25">
      <c r="A139" s="35">
        <v>44085</v>
      </c>
      <c r="B139">
        <v>3.1345999999999998</v>
      </c>
      <c r="C139">
        <v>31.45</v>
      </c>
      <c r="D139">
        <f t="shared" si="13"/>
        <v>3.1796502384737675</v>
      </c>
      <c r="E139">
        <f t="shared" si="14"/>
        <v>4.5050238473767656E-2</v>
      </c>
      <c r="F139">
        <f t="shared" si="15"/>
        <v>-3.5875845727511013E-3</v>
      </c>
      <c r="G139" s="31">
        <f t="shared" si="12"/>
        <v>6.129990315205827</v>
      </c>
      <c r="H139">
        <v>12942.95</v>
      </c>
      <c r="I139">
        <v>0.20879223011183901</v>
      </c>
      <c r="J139">
        <v>-2.1363832054047598</v>
      </c>
    </row>
    <row r="140" spans="1:10" hidden="1" x14ac:dyDescent="0.25">
      <c r="A140" s="35">
        <v>44092</v>
      </c>
      <c r="B140">
        <v>3.1162000000000001</v>
      </c>
      <c r="C140">
        <v>32.29</v>
      </c>
      <c r="D140">
        <f t="shared" si="13"/>
        <v>3.0969340353050478</v>
      </c>
      <c r="E140">
        <f t="shared" si="14"/>
        <v>-1.9265964694952231E-2</v>
      </c>
      <c r="F140">
        <f t="shared" si="15"/>
        <v>-0.15928904161802926</v>
      </c>
      <c r="G140" s="31">
        <f t="shared" ref="G140:G203" si="16">F140+G139</f>
        <v>5.9707012735877978</v>
      </c>
      <c r="H140">
        <v>13245.09</v>
      </c>
      <c r="I140">
        <v>-3.3713547904146201E-3</v>
      </c>
      <c r="J140">
        <v>-2.2955907802490501</v>
      </c>
    </row>
    <row r="141" spans="1:10" hidden="1" x14ac:dyDescent="0.25">
      <c r="A141" s="35">
        <v>44099</v>
      </c>
      <c r="B141">
        <v>3.1295000000000002</v>
      </c>
      <c r="C141">
        <v>31.24</v>
      </c>
      <c r="D141">
        <f t="shared" si="13"/>
        <v>3.2010243277848911</v>
      </c>
      <c r="E141">
        <f t="shared" si="14"/>
        <v>7.1524327784890929E-2</v>
      </c>
      <c r="F141">
        <f t="shared" si="15"/>
        <v>-1.4601569729683739E-2</v>
      </c>
      <c r="G141" s="31">
        <f t="shared" si="16"/>
        <v>5.956099703858114</v>
      </c>
      <c r="H141">
        <v>12814.17</v>
      </c>
      <c r="I141">
        <v>-0.146996777186327</v>
      </c>
      <c r="J141">
        <v>-2.15747699711233</v>
      </c>
    </row>
    <row r="142" spans="1:10" hidden="1" x14ac:dyDescent="0.25">
      <c r="A142" s="35">
        <v>44104</v>
      </c>
      <c r="B142">
        <v>3.1482000000000001</v>
      </c>
      <c r="C142">
        <v>31.39</v>
      </c>
      <c r="D142">
        <f t="shared" si="13"/>
        <v>3.1857279388340238</v>
      </c>
      <c r="E142">
        <f t="shared" si="14"/>
        <v>3.7527938834023722E-2</v>
      </c>
      <c r="F142">
        <f t="shared" si="15"/>
        <v>0.12410200738841981</v>
      </c>
      <c r="G142" s="31">
        <f t="shared" si="16"/>
        <v>6.0802017112465343</v>
      </c>
      <c r="H142">
        <v>12907.45</v>
      </c>
      <c r="I142">
        <v>-0.14725554473427199</v>
      </c>
      <c r="J142">
        <v>-1.91468606932427</v>
      </c>
    </row>
    <row r="143" spans="1:10" hidden="1" x14ac:dyDescent="0.25">
      <c r="A143" s="35">
        <v>44113</v>
      </c>
      <c r="B143">
        <v>3.1873</v>
      </c>
      <c r="C143">
        <v>32.35</v>
      </c>
      <c r="D143">
        <f t="shared" si="13"/>
        <v>3.091190108191654</v>
      </c>
      <c r="E143">
        <f t="shared" si="14"/>
        <v>-9.610989180834606E-2</v>
      </c>
      <c r="F143">
        <f t="shared" si="15"/>
        <v>6.6875556177222073E-2</v>
      </c>
      <c r="G143" s="31">
        <f t="shared" si="16"/>
        <v>6.1470772674237564</v>
      </c>
      <c r="H143">
        <v>13289.26</v>
      </c>
      <c r="I143">
        <v>-0.140979906540081</v>
      </c>
      <c r="J143">
        <v>-1.69150857754006</v>
      </c>
    </row>
    <row r="144" spans="1:10" hidden="1" x14ac:dyDescent="0.25">
      <c r="A144" s="35">
        <v>44120</v>
      </c>
      <c r="B144">
        <v>3.2202000000000002</v>
      </c>
      <c r="C144">
        <v>33.22</v>
      </c>
      <c r="D144">
        <f t="shared" si="13"/>
        <v>3.0102347983142685</v>
      </c>
      <c r="E144">
        <f t="shared" si="14"/>
        <v>-0.20996520168573163</v>
      </c>
      <c r="F144">
        <f t="shared" si="15"/>
        <v>-0.25501544015949928</v>
      </c>
      <c r="G144" s="31">
        <f t="shared" si="16"/>
        <v>5.8920618272642571</v>
      </c>
      <c r="H144">
        <v>13532.73</v>
      </c>
      <c r="I144">
        <v>-0.37345222279819801</v>
      </c>
      <c r="J144">
        <v>-1.9666558685590201</v>
      </c>
    </row>
    <row r="145" spans="1:10" hidden="1" x14ac:dyDescent="0.25">
      <c r="A145" s="35">
        <v>44127</v>
      </c>
      <c r="B145">
        <v>3.1957</v>
      </c>
      <c r="C145">
        <v>32.24</v>
      </c>
      <c r="D145">
        <f t="shared" ref="D145:D208" si="17">1/C145*100</f>
        <v>3.1017369727047144</v>
      </c>
      <c r="E145">
        <f t="shared" ref="E145:E208" si="18">D145-B145</f>
        <v>-9.3963027295285606E-2</v>
      </c>
      <c r="F145">
        <f t="shared" si="15"/>
        <v>-7.4697062600333375E-2</v>
      </c>
      <c r="G145" s="31">
        <f t="shared" si="16"/>
        <v>5.8173647646639237</v>
      </c>
      <c r="H145">
        <v>13128.46</v>
      </c>
      <c r="I145">
        <v>-0.47389443586070601</v>
      </c>
      <c r="J145">
        <v>-1.95621218556962</v>
      </c>
    </row>
    <row r="146" spans="1:10" hidden="1" x14ac:dyDescent="0.25">
      <c r="A146" s="35">
        <v>44134</v>
      </c>
      <c r="B146">
        <v>3.181</v>
      </c>
      <c r="C146">
        <v>32.270000000000003</v>
      </c>
      <c r="D146">
        <f t="shared" si="17"/>
        <v>3.0988534242330337</v>
      </c>
      <c r="E146">
        <f t="shared" si="18"/>
        <v>-8.2146575766966379E-2</v>
      </c>
      <c r="F146">
        <f t="shared" si="15"/>
        <v>-0.15367090355185731</v>
      </c>
      <c r="G146" s="31">
        <f t="shared" si="16"/>
        <v>5.6636938611120664</v>
      </c>
      <c r="H146">
        <v>13236.6</v>
      </c>
      <c r="I146">
        <v>-0.60130648199514103</v>
      </c>
      <c r="J146">
        <v>-2.04638643238866</v>
      </c>
    </row>
    <row r="147" spans="1:10" hidden="1" x14ac:dyDescent="0.25">
      <c r="A147" s="35">
        <v>44141</v>
      </c>
      <c r="B147">
        <v>3.2063000000000001</v>
      </c>
      <c r="C147">
        <v>33.58</v>
      </c>
      <c r="D147">
        <f t="shared" si="17"/>
        <v>2.9779630732578921</v>
      </c>
      <c r="E147">
        <f t="shared" si="18"/>
        <v>-0.22833692674210804</v>
      </c>
      <c r="F147">
        <f t="shared" si="15"/>
        <v>-0.26586486557613176</v>
      </c>
      <c r="G147" s="31">
        <f t="shared" si="16"/>
        <v>5.3978289955359351</v>
      </c>
      <c r="H147">
        <v>13838.42</v>
      </c>
      <c r="I147">
        <v>-0.77429115966156103</v>
      </c>
      <c r="J147">
        <v>-2.3131955290581199</v>
      </c>
    </row>
    <row r="148" spans="1:10" hidden="1" x14ac:dyDescent="0.25">
      <c r="A148" s="35">
        <v>44148</v>
      </c>
      <c r="B148">
        <v>3.2715000000000001</v>
      </c>
      <c r="C148">
        <v>33.380000000000003</v>
      </c>
      <c r="D148">
        <f t="shared" si="17"/>
        <v>2.9958058717795084</v>
      </c>
      <c r="E148">
        <f t="shared" si="18"/>
        <v>-0.27569412822049166</v>
      </c>
      <c r="F148">
        <f t="shared" si="15"/>
        <v>-0.1795842364121456</v>
      </c>
      <c r="G148" s="31">
        <f t="shared" si="16"/>
        <v>5.2182447591237899</v>
      </c>
      <c r="H148">
        <v>13754.55</v>
      </c>
      <c r="I148">
        <v>-0.88430229590556397</v>
      </c>
      <c r="J148">
        <v>-2.6101435578016301</v>
      </c>
    </row>
    <row r="149" spans="1:10" hidden="1" x14ac:dyDescent="0.25">
      <c r="A149" s="35">
        <v>44155</v>
      </c>
      <c r="B149">
        <v>3.31</v>
      </c>
      <c r="C149">
        <v>33.69</v>
      </c>
      <c r="D149">
        <f t="shared" si="17"/>
        <v>2.9682398337785694</v>
      </c>
      <c r="E149">
        <f t="shared" si="18"/>
        <v>-0.34176016622143068</v>
      </c>
      <c r="F149">
        <f t="shared" si="15"/>
        <v>-0.13179496453569906</v>
      </c>
      <c r="G149" s="31">
        <f t="shared" si="16"/>
        <v>5.0864497945880913</v>
      </c>
      <c r="H149">
        <v>13852.42</v>
      </c>
      <c r="I149">
        <v>-0.94832544676553099</v>
      </c>
      <c r="J149">
        <v>-2.8022788894291102</v>
      </c>
    </row>
    <row r="150" spans="1:10" hidden="1" x14ac:dyDescent="0.25">
      <c r="A150" s="35">
        <v>44162</v>
      </c>
      <c r="B150">
        <v>3.3</v>
      </c>
      <c r="C150">
        <v>33.14</v>
      </c>
      <c r="D150">
        <f t="shared" si="17"/>
        <v>3.0175015087507542</v>
      </c>
      <c r="E150">
        <f t="shared" si="18"/>
        <v>-0.28249849124924564</v>
      </c>
      <c r="F150">
        <f t="shared" si="15"/>
        <v>-0.18853546395396004</v>
      </c>
      <c r="G150" s="31">
        <f t="shared" si="16"/>
        <v>4.8979143306341317</v>
      </c>
      <c r="H150">
        <v>13690.88</v>
      </c>
      <c r="I150">
        <v>-1.04598092039899</v>
      </c>
      <c r="J150">
        <v>-3.1880934536445702</v>
      </c>
    </row>
    <row r="151" spans="1:10" hidden="1" x14ac:dyDescent="0.25">
      <c r="A151" s="35">
        <v>44169</v>
      </c>
      <c r="B151">
        <v>3.2650999999999999</v>
      </c>
      <c r="C151">
        <v>33.89</v>
      </c>
      <c r="D151">
        <f t="shared" si="17"/>
        <v>2.9507229271171433</v>
      </c>
      <c r="E151">
        <f t="shared" si="18"/>
        <v>-0.31437707288285655</v>
      </c>
      <c r="F151">
        <f t="shared" si="15"/>
        <v>-0.23223049711589017</v>
      </c>
      <c r="G151" s="31">
        <f t="shared" si="16"/>
        <v>4.6656838335182416</v>
      </c>
      <c r="H151">
        <v>14026.66</v>
      </c>
      <c r="I151">
        <v>-1.16611146853893</v>
      </c>
      <c r="J151">
        <v>-3.72171389886871</v>
      </c>
    </row>
    <row r="152" spans="1:10" hidden="1" x14ac:dyDescent="0.25">
      <c r="A152" s="35">
        <v>44176</v>
      </c>
      <c r="B152">
        <v>3.2951000000000001</v>
      </c>
      <c r="C152">
        <v>32.76</v>
      </c>
      <c r="D152">
        <f t="shared" si="17"/>
        <v>3.0525030525030528</v>
      </c>
      <c r="E152">
        <f t="shared" si="18"/>
        <v>-0.24259694749694738</v>
      </c>
      <c r="F152">
        <f t="shared" si="15"/>
        <v>-1.4260020754839342E-2</v>
      </c>
      <c r="G152" s="31">
        <f t="shared" si="16"/>
        <v>4.6514238127634027</v>
      </c>
      <c r="H152">
        <v>13555.15</v>
      </c>
      <c r="I152">
        <v>-1.2002822059389699</v>
      </c>
      <c r="J152">
        <v>-3.90997070557321</v>
      </c>
    </row>
    <row r="153" spans="1:10" hidden="1" x14ac:dyDescent="0.25">
      <c r="A153" s="35">
        <v>44183</v>
      </c>
      <c r="B153">
        <v>3.2902</v>
      </c>
      <c r="C153">
        <v>33.36</v>
      </c>
      <c r="D153">
        <f t="shared" si="17"/>
        <v>2.9976019184652278</v>
      </c>
      <c r="E153">
        <f t="shared" si="18"/>
        <v>-0.29259808153477218</v>
      </c>
      <c r="F153">
        <f t="shared" si="15"/>
        <v>-1.6903953314280518E-2</v>
      </c>
      <c r="G153" s="31">
        <f t="shared" si="16"/>
        <v>4.6345198594491226</v>
      </c>
      <c r="H153">
        <v>13854.12</v>
      </c>
      <c r="I153">
        <v>-1.22602319707687</v>
      </c>
      <c r="J153">
        <v>-4.1204814064181896</v>
      </c>
    </row>
    <row r="154" spans="1:10" hidden="1" x14ac:dyDescent="0.25">
      <c r="A154" s="35">
        <v>44190</v>
      </c>
      <c r="B154">
        <v>3.1878000000000002</v>
      </c>
      <c r="C154">
        <v>33.630000000000003</v>
      </c>
      <c r="D154">
        <f t="shared" si="17"/>
        <v>2.9735355337496281</v>
      </c>
      <c r="E154">
        <f t="shared" si="18"/>
        <v>-0.2142644662503721</v>
      </c>
      <c r="F154">
        <f t="shared" si="15"/>
        <v>0.12749569997105858</v>
      </c>
      <c r="G154" s="31">
        <f t="shared" si="16"/>
        <v>4.7620155594201812</v>
      </c>
      <c r="H154">
        <v>14017.06</v>
      </c>
      <c r="I154">
        <v>-1.13902532146296</v>
      </c>
      <c r="J154">
        <v>-4.0596273125949898</v>
      </c>
    </row>
    <row r="155" spans="1:10" hidden="1" x14ac:dyDescent="0.25">
      <c r="A155" s="35">
        <v>44196</v>
      </c>
      <c r="B155">
        <v>3.1429</v>
      </c>
      <c r="C155">
        <v>34.51</v>
      </c>
      <c r="D155">
        <f t="shared" si="17"/>
        <v>2.8977108084613157</v>
      </c>
      <c r="E155">
        <f t="shared" si="18"/>
        <v>-0.24518919153868435</v>
      </c>
      <c r="F155">
        <f t="shared" si="15"/>
        <v>3.7309299710561294E-2</v>
      </c>
      <c r="G155" s="31">
        <f t="shared" si="16"/>
        <v>4.799324859130742</v>
      </c>
      <c r="H155">
        <v>14470.68</v>
      </c>
      <c r="I155">
        <v>-1.10855305938968</v>
      </c>
      <c r="J155">
        <v>-4.03969318394675</v>
      </c>
    </row>
    <row r="156" spans="1:10" hidden="1" x14ac:dyDescent="0.25">
      <c r="A156" s="35">
        <v>44204</v>
      </c>
      <c r="B156">
        <v>3.1456</v>
      </c>
      <c r="C156">
        <v>35.97</v>
      </c>
      <c r="D156">
        <f t="shared" si="17"/>
        <v>2.7800945232137892</v>
      </c>
      <c r="E156">
        <f t="shared" si="18"/>
        <v>-0.3655054767862107</v>
      </c>
      <c r="F156">
        <f t="shared" si="15"/>
        <v>-5.1128403903354158E-2</v>
      </c>
      <c r="G156" s="31">
        <f t="shared" si="16"/>
        <v>4.7481964552273883</v>
      </c>
      <c r="H156">
        <v>15319.29</v>
      </c>
      <c r="I156">
        <v>-1.1294615101953001</v>
      </c>
      <c r="J156">
        <v>-4.14495573836248</v>
      </c>
    </row>
    <row r="157" spans="1:10" hidden="1" x14ac:dyDescent="0.25">
      <c r="A157" s="35">
        <v>44211</v>
      </c>
      <c r="B157">
        <v>3.1507999999999998</v>
      </c>
      <c r="C157">
        <v>35.19</v>
      </c>
      <c r="D157">
        <f t="shared" si="17"/>
        <v>2.8417163967036094</v>
      </c>
      <c r="E157">
        <f t="shared" si="18"/>
        <v>-0.3090836032963904</v>
      </c>
      <c r="F157">
        <f t="shared" si="15"/>
        <v>-6.6486655799443017E-2</v>
      </c>
      <c r="G157" s="31">
        <f t="shared" si="16"/>
        <v>4.6817097994279457</v>
      </c>
      <c r="H157">
        <v>15031.7</v>
      </c>
      <c r="I157">
        <v>-1.12185374390086</v>
      </c>
      <c r="J157">
        <v>-4.40367707944164</v>
      </c>
    </row>
    <row r="158" spans="1:10" hidden="1" x14ac:dyDescent="0.25">
      <c r="A158" s="35">
        <v>44218</v>
      </c>
      <c r="B158">
        <v>3.1185</v>
      </c>
      <c r="C158">
        <v>36.57</v>
      </c>
      <c r="D158">
        <f t="shared" si="17"/>
        <v>2.7344818156959256</v>
      </c>
      <c r="E158">
        <f t="shared" si="18"/>
        <v>-0.38401818430407442</v>
      </c>
      <c r="F158">
        <f t="shared" si="15"/>
        <v>-9.1420102769302236E-2</v>
      </c>
      <c r="G158" s="31">
        <f t="shared" si="16"/>
        <v>4.5902896966586439</v>
      </c>
      <c r="H158">
        <v>15628.73</v>
      </c>
      <c r="I158">
        <v>-1.14285666270316</v>
      </c>
      <c r="J158">
        <v>-4.6230660809878596</v>
      </c>
    </row>
    <row r="159" spans="1:10" hidden="1" x14ac:dyDescent="0.25">
      <c r="A159" s="35">
        <v>44225</v>
      </c>
      <c r="B159">
        <v>3.1785999999999999</v>
      </c>
      <c r="C159">
        <v>34.82</v>
      </c>
      <c r="D159">
        <f t="shared" si="17"/>
        <v>2.8719126938541071</v>
      </c>
      <c r="E159">
        <f t="shared" si="18"/>
        <v>-0.30668730614589279</v>
      </c>
      <c r="F159">
        <f t="shared" si="15"/>
        <v>-9.2422839895520692E-2</v>
      </c>
      <c r="G159" s="31">
        <f t="shared" si="16"/>
        <v>4.4978668567631228</v>
      </c>
      <c r="H159">
        <v>14821.99</v>
      </c>
      <c r="I159">
        <v>-1.2047808447508701</v>
      </c>
      <c r="J159">
        <v>-4.7908550778031698</v>
      </c>
    </row>
    <row r="160" spans="1:10" hidden="1" x14ac:dyDescent="0.25">
      <c r="A160" s="35">
        <v>44232</v>
      </c>
      <c r="B160">
        <v>3.2164000000000001</v>
      </c>
      <c r="C160">
        <v>34.85</v>
      </c>
      <c r="D160">
        <f t="shared" si="17"/>
        <v>2.8694404591104736</v>
      </c>
      <c r="E160">
        <f t="shared" si="18"/>
        <v>-0.34695954088952652</v>
      </c>
      <c r="F160">
        <f t="shared" si="15"/>
        <v>-0.10177034935084217</v>
      </c>
      <c r="G160" s="31">
        <f t="shared" si="16"/>
        <v>4.3960965074122811</v>
      </c>
      <c r="H160">
        <v>15007.3</v>
      </c>
      <c r="I160">
        <v>-1.2877164268641299</v>
      </c>
      <c r="J160">
        <v>-4.9111090232967003</v>
      </c>
    </row>
    <row r="161" spans="1:10" hidden="1" x14ac:dyDescent="0.25">
      <c r="A161" s="35">
        <v>44237</v>
      </c>
      <c r="B161">
        <v>3.2448000000000001</v>
      </c>
      <c r="C161">
        <v>36.83</v>
      </c>
      <c r="D161">
        <f t="shared" si="17"/>
        <v>2.7151778441487915</v>
      </c>
      <c r="E161">
        <f t="shared" si="18"/>
        <v>-0.52962215585120864</v>
      </c>
      <c r="F161">
        <f t="shared" si="15"/>
        <v>-0.16411667906499794</v>
      </c>
      <c r="G161" s="31">
        <f t="shared" si="16"/>
        <v>4.2319798283472831</v>
      </c>
      <c r="H161">
        <v>15962.25</v>
      </c>
      <c r="I161">
        <v>-1.4111097000294299</v>
      </c>
      <c r="J161">
        <v>-5.1576880217894097</v>
      </c>
    </row>
    <row r="162" spans="1:10" hidden="1" x14ac:dyDescent="0.25">
      <c r="A162" s="35">
        <v>44246</v>
      </c>
      <c r="B162">
        <v>3.2831000000000001</v>
      </c>
      <c r="C162">
        <v>36.89</v>
      </c>
      <c r="D162">
        <f t="shared" si="17"/>
        <v>2.7107617240444566</v>
      </c>
      <c r="E162">
        <f t="shared" si="18"/>
        <v>-0.57233827595554354</v>
      </c>
      <c r="F162">
        <f t="shared" si="15"/>
        <v>-0.26325467265915314</v>
      </c>
      <c r="G162" s="31">
        <f t="shared" si="16"/>
        <v>3.96872515568813</v>
      </c>
      <c r="H162">
        <v>15823.11</v>
      </c>
      <c r="I162">
        <v>-1.58429951787937</v>
      </c>
      <c r="J162">
        <v>-5.4982615728997501</v>
      </c>
    </row>
    <row r="163" spans="1:10" hidden="1" x14ac:dyDescent="0.25">
      <c r="A163" s="35">
        <v>44253</v>
      </c>
      <c r="B163">
        <v>3.2797999999999998</v>
      </c>
      <c r="C163">
        <v>34.200000000000003</v>
      </c>
      <c r="D163">
        <f t="shared" si="17"/>
        <v>2.9239766081871341</v>
      </c>
      <c r="E163">
        <f t="shared" si="18"/>
        <v>-0.35582339181286571</v>
      </c>
      <c r="F163">
        <f t="shared" si="15"/>
        <v>2.8194792491208709E-2</v>
      </c>
      <c r="G163" s="31">
        <f t="shared" si="16"/>
        <v>3.9969199481793387</v>
      </c>
      <c r="H163">
        <v>14507.45</v>
      </c>
      <c r="I163">
        <v>-1.5458556079391701</v>
      </c>
      <c r="J163">
        <v>-5.4916597427012697</v>
      </c>
    </row>
    <row r="164" spans="1:10" hidden="1" x14ac:dyDescent="0.25">
      <c r="A164" s="35">
        <v>44260</v>
      </c>
      <c r="B164">
        <v>3.2456999999999998</v>
      </c>
      <c r="C164">
        <v>34.28</v>
      </c>
      <c r="D164">
        <f t="shared" si="17"/>
        <v>2.9171528588098017</v>
      </c>
      <c r="E164">
        <f t="shared" si="18"/>
        <v>-0.32854714119019812</v>
      </c>
      <c r="F164">
        <f t="shared" si="15"/>
        <v>-2.1859835044305331E-2</v>
      </c>
      <c r="G164" s="31">
        <f t="shared" si="16"/>
        <v>3.9750601131350334</v>
      </c>
      <c r="H164">
        <v>14412.31</v>
      </c>
      <c r="I164">
        <v>-1.4981189275723099</v>
      </c>
      <c r="J164">
        <v>-5.5943602213141004</v>
      </c>
    </row>
    <row r="165" spans="1:10" hidden="1" x14ac:dyDescent="0.25">
      <c r="A165" s="35">
        <v>44267</v>
      </c>
      <c r="B165">
        <v>3.2612999999999999</v>
      </c>
      <c r="C165">
        <v>33.049999999999997</v>
      </c>
      <c r="D165">
        <f t="shared" si="17"/>
        <v>3.0257186081694405</v>
      </c>
      <c r="E165">
        <f t="shared" si="18"/>
        <v>-0.23558139183055937</v>
      </c>
      <c r="F165">
        <f t="shared" si="15"/>
        <v>0.11137814905896715</v>
      </c>
      <c r="G165" s="31">
        <f t="shared" si="16"/>
        <v>4.086438262194001</v>
      </c>
      <c r="H165">
        <v>13897.03</v>
      </c>
      <c r="I165">
        <v>-1.37840050101133</v>
      </c>
      <c r="J165">
        <v>-5.5743285294539398</v>
      </c>
    </row>
    <row r="166" spans="1:10" hidden="1" x14ac:dyDescent="0.25">
      <c r="A166" s="35">
        <v>44274</v>
      </c>
      <c r="B166">
        <v>3.2364000000000002</v>
      </c>
      <c r="C166">
        <v>32.25</v>
      </c>
      <c r="D166">
        <f t="shared" si="17"/>
        <v>3.1007751937984498</v>
      </c>
      <c r="E166">
        <f t="shared" si="18"/>
        <v>-0.13562480620155037</v>
      </c>
      <c r="F166">
        <f t="shared" si="15"/>
        <v>0.39399734964965827</v>
      </c>
      <c r="G166" s="31">
        <f t="shared" si="16"/>
        <v>4.4804356118436592</v>
      </c>
      <c r="H166">
        <v>13606</v>
      </c>
      <c r="I166">
        <v>-1.00957448850605</v>
      </c>
      <c r="J166">
        <v>-5.1602632033479701</v>
      </c>
    </row>
    <row r="167" spans="1:10" hidden="1" x14ac:dyDescent="0.25">
      <c r="A167" s="35">
        <v>44281</v>
      </c>
      <c r="B167">
        <v>3.1985000000000001</v>
      </c>
      <c r="C167">
        <v>32.369999999999997</v>
      </c>
      <c r="D167">
        <f t="shared" si="17"/>
        <v>3.0892801977139328</v>
      </c>
      <c r="E167">
        <f t="shared" si="18"/>
        <v>-0.10921980228606731</v>
      </c>
      <c r="F167">
        <f t="shared" si="15"/>
        <v>0.46311847366947623</v>
      </c>
      <c r="G167" s="31">
        <f t="shared" si="16"/>
        <v>4.943554085513135</v>
      </c>
      <c r="H167">
        <v>13769.68</v>
      </c>
      <c r="I167">
        <v>-0.60477806467141404</v>
      </c>
      <c r="J167">
        <v>-4.6357633218116296</v>
      </c>
    </row>
    <row r="168" spans="1:10" hidden="1" x14ac:dyDescent="0.25">
      <c r="A168" s="35">
        <v>44288</v>
      </c>
      <c r="B168">
        <v>3.2012999999999998</v>
      </c>
      <c r="C168">
        <v>31.93</v>
      </c>
      <c r="D168">
        <f t="shared" si="17"/>
        <v>3.1318509238960228</v>
      </c>
      <c r="E168">
        <f t="shared" si="18"/>
        <v>-6.9449076103976992E-2</v>
      </c>
      <c r="F168">
        <f t="shared" si="15"/>
        <v>0.28637431570888872</v>
      </c>
      <c r="G168" s="31">
        <f t="shared" si="16"/>
        <v>5.2299284012220237</v>
      </c>
      <c r="H168">
        <v>14122.61</v>
      </c>
      <c r="I168">
        <v>-0.35383197103045999</v>
      </c>
      <c r="J168">
        <v>-4.4967053621446604</v>
      </c>
    </row>
    <row r="169" spans="1:10" hidden="1" x14ac:dyDescent="0.25">
      <c r="A169" s="35">
        <v>44295</v>
      </c>
      <c r="B169">
        <v>3.2121</v>
      </c>
      <c r="C169">
        <v>31.51</v>
      </c>
      <c r="D169">
        <f t="shared" si="17"/>
        <v>3.1735956839098698</v>
      </c>
      <c r="E169">
        <f t="shared" si="18"/>
        <v>-3.8504316090130164E-2</v>
      </c>
      <c r="F169">
        <f t="shared" si="15"/>
        <v>0.29004282510006796</v>
      </c>
      <c r="G169" s="31">
        <f t="shared" si="16"/>
        <v>5.5199712263220917</v>
      </c>
      <c r="H169">
        <v>13813.31</v>
      </c>
      <c r="I169">
        <v>-0.140405530252703</v>
      </c>
      <c r="J169">
        <v>-4.4346590263349501</v>
      </c>
    </row>
    <row r="170" spans="1:10" hidden="1" x14ac:dyDescent="0.25">
      <c r="A170" s="35">
        <v>44302</v>
      </c>
      <c r="B170">
        <v>3.1631</v>
      </c>
      <c r="C170">
        <v>30.84</v>
      </c>
      <c r="D170">
        <f t="shared" si="17"/>
        <v>3.2425421530479901</v>
      </c>
      <c r="E170">
        <f t="shared" si="18"/>
        <v>7.9442153047990072E-2</v>
      </c>
      <c r="F170">
        <f t="shared" si="15"/>
        <v>0.31502354487854944</v>
      </c>
      <c r="G170" s="31">
        <f t="shared" si="16"/>
        <v>5.8349947712006411</v>
      </c>
      <c r="H170">
        <v>13720.74</v>
      </c>
      <c r="I170">
        <v>0.113868807608992</v>
      </c>
      <c r="J170">
        <v>-4.35825919724829</v>
      </c>
    </row>
    <row r="171" spans="1:10" hidden="1" x14ac:dyDescent="0.25">
      <c r="A171" s="35">
        <v>44309</v>
      </c>
      <c r="B171">
        <v>3.1718999999999999</v>
      </c>
      <c r="C171">
        <v>31.42</v>
      </c>
      <c r="D171">
        <f t="shared" si="17"/>
        <v>3.1826861871419476</v>
      </c>
      <c r="E171">
        <f t="shared" si="18"/>
        <v>1.0786187141947678E-2</v>
      </c>
      <c r="F171">
        <f t="shared" si="15"/>
        <v>0.14641099334349805</v>
      </c>
      <c r="G171" s="31">
        <f t="shared" si="16"/>
        <v>5.9814057645441387</v>
      </c>
      <c r="H171">
        <v>14351.86</v>
      </c>
      <c r="I171">
        <v>0.108934883456085</v>
      </c>
      <c r="J171">
        <v>-4.4860279614099801</v>
      </c>
    </row>
    <row r="172" spans="1:10" hidden="1" x14ac:dyDescent="0.25">
      <c r="A172" s="35">
        <v>44316</v>
      </c>
      <c r="B172">
        <v>3.1640000000000001</v>
      </c>
      <c r="C172">
        <v>29.68</v>
      </c>
      <c r="D172">
        <f t="shared" si="17"/>
        <v>3.3692722371967654</v>
      </c>
      <c r="E172">
        <f t="shared" si="18"/>
        <v>0.20527223719676524</v>
      </c>
      <c r="F172">
        <f t="shared" si="15"/>
        <v>0.31449203948283255</v>
      </c>
      <c r="G172" s="31">
        <f t="shared" si="16"/>
        <v>6.2958978040269713</v>
      </c>
      <c r="H172">
        <v>14438.57</v>
      </c>
      <c r="I172">
        <v>0.22986077838271399</v>
      </c>
      <c r="J172">
        <v>-4.56423957746913</v>
      </c>
    </row>
    <row r="173" spans="1:10" hidden="1" x14ac:dyDescent="0.25">
      <c r="A173" s="35">
        <v>44323</v>
      </c>
      <c r="B173">
        <v>3.1589</v>
      </c>
      <c r="C173">
        <v>28.87</v>
      </c>
      <c r="D173">
        <f t="shared" si="17"/>
        <v>3.4638032559750607</v>
      </c>
      <c r="E173">
        <f t="shared" si="18"/>
        <v>0.30490325597506063</v>
      </c>
      <c r="F173">
        <f t="shared" si="15"/>
        <v>0.37435233207903762</v>
      </c>
      <c r="G173" s="31">
        <f t="shared" si="16"/>
        <v>6.6702501361060094</v>
      </c>
      <c r="H173">
        <v>13933.81</v>
      </c>
      <c r="I173">
        <v>0.454984204246903</v>
      </c>
      <c r="J173">
        <v>-4.3478003112483004</v>
      </c>
    </row>
    <row r="174" spans="1:10" hidden="1" x14ac:dyDescent="0.25">
      <c r="A174" s="35">
        <v>44330</v>
      </c>
      <c r="B174">
        <v>3.1421999999999999</v>
      </c>
      <c r="C174">
        <v>29.53</v>
      </c>
      <c r="D174">
        <f t="shared" si="17"/>
        <v>3.3863867253640363</v>
      </c>
      <c r="E174">
        <f t="shared" si="18"/>
        <v>0.24418672536403641</v>
      </c>
      <c r="F174">
        <f t="shared" si="15"/>
        <v>0.28269104145416657</v>
      </c>
      <c r="G174" s="31">
        <f t="shared" si="16"/>
        <v>6.9529411775601755</v>
      </c>
      <c r="H174">
        <v>14208.78</v>
      </c>
      <c r="I174">
        <v>0.60609621784371503</v>
      </c>
      <c r="J174">
        <v>-4.2128905507551</v>
      </c>
    </row>
    <row r="175" spans="1:10" hidden="1" x14ac:dyDescent="0.25">
      <c r="A175" s="35">
        <v>44337</v>
      </c>
      <c r="B175">
        <v>3.0867</v>
      </c>
      <c r="C175">
        <v>29.92</v>
      </c>
      <c r="D175">
        <f t="shared" si="17"/>
        <v>3.3422459893048124</v>
      </c>
      <c r="E175">
        <f t="shared" si="18"/>
        <v>0.25554598930481243</v>
      </c>
      <c r="F175">
        <f t="shared" si="15"/>
        <v>0.17610383625682235</v>
      </c>
      <c r="G175" s="31">
        <f t="shared" si="16"/>
        <v>7.1290450138169978</v>
      </c>
      <c r="H175">
        <v>14417.46</v>
      </c>
      <c r="I175">
        <v>0.68834453318487498</v>
      </c>
      <c r="J175">
        <v>-4.1256101761220396</v>
      </c>
    </row>
    <row r="176" spans="1:10" hidden="1" x14ac:dyDescent="0.25">
      <c r="A176" s="35">
        <v>44344</v>
      </c>
      <c r="B176">
        <v>3.0825</v>
      </c>
      <c r="C176">
        <v>30.85</v>
      </c>
      <c r="D176">
        <f t="shared" si="17"/>
        <v>3.2414910858995136</v>
      </c>
      <c r="E176">
        <f t="shared" si="18"/>
        <v>0.15899108589951361</v>
      </c>
      <c r="F176">
        <f t="shared" si="15"/>
        <v>0.14820489875756593</v>
      </c>
      <c r="G176" s="31">
        <f t="shared" si="16"/>
        <v>7.2772499125745638</v>
      </c>
      <c r="H176">
        <v>14852.88</v>
      </c>
      <c r="I176">
        <v>0.81779776361763501</v>
      </c>
      <c r="J176">
        <v>-4.1397806294050303</v>
      </c>
    </row>
    <row r="177" spans="1:10" hidden="1" x14ac:dyDescent="0.25">
      <c r="A177" s="35">
        <v>44351</v>
      </c>
      <c r="B177">
        <v>3.0924999999999998</v>
      </c>
      <c r="C177">
        <v>31</v>
      </c>
      <c r="D177">
        <f t="shared" si="17"/>
        <v>3.225806451612903</v>
      </c>
      <c r="E177">
        <f t="shared" si="18"/>
        <v>0.13330645161290322</v>
      </c>
      <c r="F177">
        <f t="shared" si="15"/>
        <v>-7.1965785583862019E-2</v>
      </c>
      <c r="G177" s="31">
        <f t="shared" si="16"/>
        <v>7.2052841269907013</v>
      </c>
      <c r="H177">
        <v>14870.91</v>
      </c>
      <c r="I177">
        <v>0.77746935313068499</v>
      </c>
      <c r="J177">
        <v>-4.2042846634939197</v>
      </c>
    </row>
    <row r="178" spans="1:10" hidden="1" x14ac:dyDescent="0.25">
      <c r="A178" s="35">
        <v>44358</v>
      </c>
      <c r="B178">
        <v>3.1276000000000002</v>
      </c>
      <c r="C178">
        <v>30.98</v>
      </c>
      <c r="D178">
        <f t="shared" si="17"/>
        <v>3.2278889606197549</v>
      </c>
      <c r="E178">
        <f t="shared" si="18"/>
        <v>0.10028896061975479</v>
      </c>
      <c r="F178">
        <f t="shared" si="15"/>
        <v>-0.20461429535530584</v>
      </c>
      <c r="G178" s="31">
        <f t="shared" si="16"/>
        <v>7.0006698316353955</v>
      </c>
      <c r="H178">
        <v>14801.24</v>
      </c>
      <c r="I178">
        <v>0.57042233898694505</v>
      </c>
      <c r="J178">
        <v>-4.5352489227173098</v>
      </c>
    </row>
    <row r="179" spans="1:10" hidden="1" x14ac:dyDescent="0.25">
      <c r="A179" s="35">
        <v>44365</v>
      </c>
      <c r="B179">
        <v>3.1202000000000001</v>
      </c>
      <c r="C179">
        <v>30.59</v>
      </c>
      <c r="D179">
        <f t="shared" si="17"/>
        <v>3.2690421706440014</v>
      </c>
      <c r="E179">
        <f t="shared" si="18"/>
        <v>0.14884217064400129</v>
      </c>
      <c r="F179">
        <f t="shared" si="15"/>
        <v>-9.5344554720035113E-2</v>
      </c>
      <c r="G179" s="31">
        <f t="shared" si="16"/>
        <v>6.9053252769153604</v>
      </c>
      <c r="H179">
        <v>14583.67</v>
      </c>
      <c r="I179">
        <v>0.44366360636893898</v>
      </c>
      <c r="J179">
        <v>-4.6593185801305204</v>
      </c>
    </row>
    <row r="180" spans="1:10" hidden="1" x14ac:dyDescent="0.25">
      <c r="A180" s="35">
        <v>44372</v>
      </c>
      <c r="B180">
        <v>3.0827</v>
      </c>
      <c r="C180">
        <v>31.42</v>
      </c>
      <c r="D180">
        <f t="shared" si="17"/>
        <v>3.1826861871419476</v>
      </c>
      <c r="E180">
        <f t="shared" si="18"/>
        <v>9.9986187141947624E-2</v>
      </c>
      <c r="F180">
        <f t="shared" si="15"/>
        <v>-0.1555598021628648</v>
      </c>
      <c r="G180" s="31">
        <f t="shared" si="16"/>
        <v>6.7497654747524951</v>
      </c>
      <c r="H180">
        <v>15003.85</v>
      </c>
      <c r="I180">
        <v>0.289198783271087</v>
      </c>
      <c r="J180">
        <v>-4.94251799825759</v>
      </c>
    </row>
    <row r="181" spans="1:10" hidden="1" x14ac:dyDescent="0.25">
      <c r="A181" s="35">
        <v>44379</v>
      </c>
      <c r="B181">
        <v>3.0802999999999998</v>
      </c>
      <c r="C181">
        <v>30.85</v>
      </c>
      <c r="D181">
        <f t="shared" si="17"/>
        <v>3.2414910858995136</v>
      </c>
      <c r="E181">
        <f t="shared" si="18"/>
        <v>0.16119108589951381</v>
      </c>
      <c r="F181">
        <f t="shared" si="15"/>
        <v>2.2000000000002018E-3</v>
      </c>
      <c r="G181" s="31">
        <f t="shared" si="16"/>
        <v>6.7519654747524953</v>
      </c>
      <c r="H181">
        <v>14670.71</v>
      </c>
      <c r="I181">
        <v>0.21887923887299501</v>
      </c>
      <c r="J181">
        <v>-4.8924392163895503</v>
      </c>
    </row>
    <row r="182" spans="1:10" hidden="1" x14ac:dyDescent="0.25">
      <c r="A182" s="35">
        <v>44386</v>
      </c>
      <c r="B182">
        <v>3.0105</v>
      </c>
      <c r="C182">
        <v>31.29</v>
      </c>
      <c r="D182">
        <f t="shared" si="17"/>
        <v>3.1959092361776928</v>
      </c>
      <c r="E182">
        <f t="shared" si="18"/>
        <v>0.18540923617769289</v>
      </c>
      <c r="F182">
        <f t="shared" si="15"/>
        <v>5.2102784564789673E-2</v>
      </c>
      <c r="G182" s="31">
        <f t="shared" si="16"/>
        <v>6.804068259317285</v>
      </c>
      <c r="H182">
        <v>14844.36</v>
      </c>
      <c r="I182">
        <v>0.209727945183764</v>
      </c>
      <c r="J182">
        <v>-4.8001976170614</v>
      </c>
    </row>
    <row r="183" spans="1:10" hidden="1" x14ac:dyDescent="0.25">
      <c r="A183" s="35">
        <v>44393</v>
      </c>
      <c r="B183">
        <v>2.9432</v>
      </c>
      <c r="C183">
        <v>31.52</v>
      </c>
      <c r="D183">
        <f t="shared" si="17"/>
        <v>3.1725888324873095</v>
      </c>
      <c r="E183">
        <f t="shared" si="18"/>
        <v>0.22938883248730946</v>
      </c>
      <c r="F183">
        <f t="shared" si="15"/>
        <v>0.12909987186755467</v>
      </c>
      <c r="G183" s="31">
        <f t="shared" si="16"/>
        <v>6.9331681311848392</v>
      </c>
      <c r="H183">
        <v>14972.21</v>
      </c>
      <c r="I183">
        <v>0.33424308748574</v>
      </c>
      <c r="J183">
        <v>-4.5988670365050197</v>
      </c>
    </row>
    <row r="184" spans="1:10" hidden="1" x14ac:dyDescent="0.25">
      <c r="A184" s="35">
        <v>44400</v>
      </c>
      <c r="B184">
        <v>2.9134000000000002</v>
      </c>
      <c r="C184">
        <v>31.71</v>
      </c>
      <c r="D184">
        <f t="shared" si="17"/>
        <v>3.1535793125197094</v>
      </c>
      <c r="E184">
        <f t="shared" si="18"/>
        <v>0.24017931251970914</v>
      </c>
      <c r="F184">
        <f t="shared" si="15"/>
        <v>9.133714187570785E-2</v>
      </c>
      <c r="G184" s="31">
        <f t="shared" si="16"/>
        <v>7.0245052730605471</v>
      </c>
      <c r="H184">
        <v>15028.57</v>
      </c>
      <c r="I184">
        <v>0.44933691291189798</v>
      </c>
      <c r="J184">
        <v>-4.49790549560631</v>
      </c>
    </row>
    <row r="185" spans="1:10" hidden="1" x14ac:dyDescent="0.25">
      <c r="A185" s="35">
        <v>44407</v>
      </c>
      <c r="B185">
        <v>2.8363</v>
      </c>
      <c r="C185">
        <v>30.63</v>
      </c>
      <c r="D185">
        <f t="shared" si="17"/>
        <v>3.2647730982696701</v>
      </c>
      <c r="E185">
        <f t="shared" si="18"/>
        <v>0.42847309826967006</v>
      </c>
      <c r="F185">
        <f t="shared" si="15"/>
        <v>0.32848691112772244</v>
      </c>
      <c r="G185" s="31">
        <f t="shared" si="16"/>
        <v>7.3529921841882695</v>
      </c>
      <c r="H185">
        <v>14473.21</v>
      </c>
      <c r="I185">
        <v>0.67126291532486304</v>
      </c>
      <c r="J185">
        <v>-3.9679372386519698</v>
      </c>
    </row>
    <row r="186" spans="1:10" hidden="1" x14ac:dyDescent="0.25">
      <c r="A186" s="35">
        <v>44414</v>
      </c>
      <c r="B186">
        <v>2.8138999999999998</v>
      </c>
      <c r="C186">
        <v>31.39</v>
      </c>
      <c r="D186">
        <f t="shared" si="17"/>
        <v>3.1857279388340238</v>
      </c>
      <c r="E186">
        <f t="shared" si="18"/>
        <v>0.37182793883402399</v>
      </c>
      <c r="F186">
        <f t="shared" si="15"/>
        <v>0.21063685293451018</v>
      </c>
      <c r="G186" s="31">
        <f t="shared" si="16"/>
        <v>7.5636290371227801</v>
      </c>
      <c r="H186">
        <v>14827.41</v>
      </c>
      <c r="I186">
        <v>0.87514404525712797</v>
      </c>
      <c r="J186">
        <v>-3.6633623588334299</v>
      </c>
    </row>
    <row r="187" spans="1:10" hidden="1" x14ac:dyDescent="0.25">
      <c r="A187" s="35">
        <v>44421</v>
      </c>
      <c r="B187">
        <v>2.8792</v>
      </c>
      <c r="C187">
        <v>31.78</v>
      </c>
      <c r="D187">
        <f t="shared" si="17"/>
        <v>3.146633102580239</v>
      </c>
      <c r="E187">
        <f t="shared" si="18"/>
        <v>0.267433102580239</v>
      </c>
      <c r="F187">
        <f t="shared" si="15"/>
        <v>8.2023866402546108E-2</v>
      </c>
      <c r="G187" s="31">
        <f t="shared" si="16"/>
        <v>7.6456529035253258</v>
      </c>
      <c r="H187">
        <v>14799.03</v>
      </c>
      <c r="I187">
        <v>1.0025106993988999</v>
      </c>
      <c r="J187">
        <v>-3.5694403282582501</v>
      </c>
    </row>
    <row r="188" spans="1:10" hidden="1" x14ac:dyDescent="0.25">
      <c r="A188" s="35">
        <v>44428</v>
      </c>
      <c r="B188">
        <v>2.8519999999999999</v>
      </c>
      <c r="C188">
        <v>30.73</v>
      </c>
      <c r="D188">
        <f t="shared" si="17"/>
        <v>3.2541490400260331</v>
      </c>
      <c r="E188">
        <f t="shared" si="18"/>
        <v>0.40214904002603324</v>
      </c>
      <c r="F188">
        <f t="shared" si="15"/>
        <v>0.17276020753872379</v>
      </c>
      <c r="G188" s="31">
        <f t="shared" si="16"/>
        <v>7.81841311106405</v>
      </c>
      <c r="H188">
        <v>14253.53</v>
      </c>
      <c r="I188">
        <v>1.17246643170687</v>
      </c>
      <c r="J188">
        <v>-3.3745480537474699</v>
      </c>
    </row>
    <row r="189" spans="1:10" hidden="1" x14ac:dyDescent="0.25">
      <c r="A189" s="35">
        <v>44435</v>
      </c>
      <c r="B189">
        <v>2.8698000000000001</v>
      </c>
      <c r="C189">
        <v>31.36</v>
      </c>
      <c r="D189">
        <f t="shared" si="17"/>
        <v>3.1887755102040818</v>
      </c>
      <c r="E189">
        <f t="shared" si="18"/>
        <v>0.31897551020408166</v>
      </c>
      <c r="F189">
        <f t="shared" si="15"/>
        <v>7.8796197684372515E-2</v>
      </c>
      <c r="G189" s="31">
        <f t="shared" si="16"/>
        <v>7.8972093087484225</v>
      </c>
      <c r="H189">
        <v>14436.9</v>
      </c>
      <c r="I189">
        <v>1.2780601026649401</v>
      </c>
      <c r="J189">
        <v>-3.3376460155242098</v>
      </c>
    </row>
    <row r="190" spans="1:10" x14ac:dyDescent="0.25">
      <c r="A190" s="35">
        <v>44442</v>
      </c>
      <c r="B190">
        <v>2.8327</v>
      </c>
      <c r="C190">
        <v>31</v>
      </c>
      <c r="D190">
        <f t="shared" si="17"/>
        <v>3.225806451612903</v>
      </c>
      <c r="E190">
        <f t="shared" si="18"/>
        <v>0.39310645161290303</v>
      </c>
      <c r="F190">
        <f t="shared" si="15"/>
        <v>-3.5366646656767031E-2</v>
      </c>
      <c r="G190" s="31">
        <f t="shared" si="16"/>
        <v>7.8618426620916555</v>
      </c>
      <c r="H190">
        <v>14179.86</v>
      </c>
      <c r="I190">
        <v>1.3818366333311201</v>
      </c>
      <c r="J190">
        <v>-3.6536358408838399</v>
      </c>
    </row>
    <row r="191" spans="1:10" x14ac:dyDescent="0.25">
      <c r="A191" s="35">
        <v>44449</v>
      </c>
      <c r="B191">
        <v>2.8656000000000001</v>
      </c>
      <c r="C191">
        <v>32.17</v>
      </c>
      <c r="D191">
        <f t="shared" si="17"/>
        <v>3.1084861672365558</v>
      </c>
      <c r="E191">
        <f t="shared" si="18"/>
        <v>0.24288616723655565</v>
      </c>
      <c r="F191">
        <f t="shared" si="15"/>
        <v>-0.12894177159746834</v>
      </c>
      <c r="G191" s="31">
        <f t="shared" si="16"/>
        <v>7.7329008904941876</v>
      </c>
      <c r="H191">
        <v>14771.87</v>
      </c>
      <c r="I191">
        <v>1.41157000880005</v>
      </c>
      <c r="J191">
        <v>-4.0936901714588796</v>
      </c>
    </row>
    <row r="192" spans="1:10" x14ac:dyDescent="0.25">
      <c r="A192" s="35">
        <v>44456</v>
      </c>
      <c r="B192">
        <v>2.8784999999999998</v>
      </c>
      <c r="C192">
        <v>31.47</v>
      </c>
      <c r="D192">
        <f t="shared" si="17"/>
        <v>3.1776294884016525</v>
      </c>
      <c r="E192">
        <f t="shared" si="18"/>
        <v>0.29912948840165265</v>
      </c>
      <c r="F192">
        <f t="shared" si="15"/>
        <v>3.1696385821413653E-2</v>
      </c>
      <c r="G192" s="31">
        <f t="shared" si="16"/>
        <v>7.7645972763156017</v>
      </c>
      <c r="H192">
        <v>14359.36</v>
      </c>
      <c r="I192">
        <v>1.4881569439470801</v>
      </c>
      <c r="J192">
        <v>-4.2506541691149398</v>
      </c>
    </row>
    <row r="193" spans="1:10" x14ac:dyDescent="0.25">
      <c r="A193" s="35">
        <v>44463</v>
      </c>
      <c r="B193">
        <v>2.8719000000000001</v>
      </c>
      <c r="C193">
        <v>31.34</v>
      </c>
      <c r="D193">
        <f t="shared" si="17"/>
        <v>3.1908104658583278</v>
      </c>
      <c r="E193">
        <f t="shared" si="18"/>
        <v>0.31891046585832772</v>
      </c>
      <c r="F193">
        <f t="shared" si="15"/>
        <v>-8.3238574167705526E-2</v>
      </c>
      <c r="G193" s="31">
        <f t="shared" si="16"/>
        <v>7.6813587021478966</v>
      </c>
      <c r="H193">
        <v>14357.85</v>
      </c>
      <c r="I193">
        <v>1.46243046030969</v>
      </c>
      <c r="J193">
        <v>-4.5488410218381601</v>
      </c>
    </row>
    <row r="194" spans="1:10" x14ac:dyDescent="0.25">
      <c r="A194" s="35">
        <v>44469</v>
      </c>
      <c r="B194">
        <v>2.8776000000000002</v>
      </c>
      <c r="C194">
        <v>30.89</v>
      </c>
      <c r="D194">
        <f t="shared" si="17"/>
        <v>3.2372936225315634</v>
      </c>
      <c r="E194">
        <f t="shared" si="18"/>
        <v>0.35969362253156323</v>
      </c>
      <c r="F194">
        <f t="shared" si="15"/>
        <v>4.071811232748157E-2</v>
      </c>
      <c r="G194" s="31">
        <f t="shared" si="16"/>
        <v>7.7220768144753782</v>
      </c>
      <c r="H194">
        <v>14309.01</v>
      </c>
      <c r="I194">
        <v>1.4997434161874601</v>
      </c>
      <c r="J194">
        <v>-4.6162325615610502</v>
      </c>
    </row>
    <row r="195" spans="1:10" x14ac:dyDescent="0.25">
      <c r="A195" s="35">
        <v>44477</v>
      </c>
      <c r="B195">
        <v>2.9131</v>
      </c>
      <c r="C195">
        <v>31.12</v>
      </c>
      <c r="D195">
        <f t="shared" si="17"/>
        <v>3.2133676092544987</v>
      </c>
      <c r="E195">
        <f t="shared" si="18"/>
        <v>0.30026760925449869</v>
      </c>
      <c r="F195">
        <f t="shared" ref="F195:F258" si="19">E195-E190</f>
        <v>-9.2838842358404339E-2</v>
      </c>
      <c r="G195" s="31">
        <f t="shared" si="16"/>
        <v>7.6292379721169734</v>
      </c>
      <c r="H195">
        <v>14414.16</v>
      </c>
      <c r="I195">
        <v>1.40187478330139</v>
      </c>
      <c r="J195">
        <v>-4.7096194860008502</v>
      </c>
    </row>
    <row r="196" spans="1:10" x14ac:dyDescent="0.25">
      <c r="A196" s="35">
        <v>44484</v>
      </c>
      <c r="B196">
        <v>2.9683000000000002</v>
      </c>
      <c r="C196">
        <v>31</v>
      </c>
      <c r="D196">
        <f t="shared" si="17"/>
        <v>3.225806451612903</v>
      </c>
      <c r="E196">
        <f t="shared" si="18"/>
        <v>0.25750645161290286</v>
      </c>
      <c r="F196">
        <f t="shared" si="19"/>
        <v>1.4620284376347215E-2</v>
      </c>
      <c r="G196" s="31">
        <f t="shared" si="16"/>
        <v>7.6438582564933206</v>
      </c>
      <c r="H196">
        <v>14415.99</v>
      </c>
      <c r="I196">
        <v>1.3246445450090301</v>
      </c>
      <c r="J196">
        <v>-4.6133068414323803</v>
      </c>
    </row>
    <row r="197" spans="1:10" x14ac:dyDescent="0.25">
      <c r="A197" s="35">
        <v>44491</v>
      </c>
      <c r="B197">
        <v>2.9952999999999999</v>
      </c>
      <c r="C197">
        <v>33.159999999999997</v>
      </c>
      <c r="D197">
        <f t="shared" si="17"/>
        <v>3.0156815440289511</v>
      </c>
      <c r="E197">
        <f t="shared" si="18"/>
        <v>2.0381544028951204E-2</v>
      </c>
      <c r="F197">
        <f t="shared" si="19"/>
        <v>-0.27874794437270145</v>
      </c>
      <c r="G197" s="31">
        <f t="shared" si="16"/>
        <v>7.3651103121206187</v>
      </c>
      <c r="H197">
        <v>14492.82</v>
      </c>
      <c r="I197">
        <v>1.2090705257476499</v>
      </c>
      <c r="J197">
        <v>-4.6947359519316896</v>
      </c>
    </row>
    <row r="198" spans="1:10" x14ac:dyDescent="0.25">
      <c r="A198" s="35">
        <v>44498</v>
      </c>
      <c r="B198">
        <v>2.9731999999999998</v>
      </c>
      <c r="C198">
        <v>31.04</v>
      </c>
      <c r="D198">
        <f t="shared" si="17"/>
        <v>3.221649484536083</v>
      </c>
      <c r="E198">
        <f t="shared" si="18"/>
        <v>0.24844948453608318</v>
      </c>
      <c r="F198">
        <f t="shared" si="19"/>
        <v>-7.0460981322244542E-2</v>
      </c>
      <c r="G198" s="31">
        <f t="shared" si="16"/>
        <v>7.2946493307983742</v>
      </c>
      <c r="H198">
        <v>14451.38</v>
      </c>
      <c r="I198">
        <v>1.1022862923094201</v>
      </c>
      <c r="J198">
        <v>-4.6918948120483401</v>
      </c>
    </row>
    <row r="199" spans="1:10" x14ac:dyDescent="0.25">
      <c r="A199" s="35">
        <v>44505</v>
      </c>
      <c r="B199">
        <v>2.8910999999999998</v>
      </c>
      <c r="C199">
        <v>31.25</v>
      </c>
      <c r="D199">
        <f t="shared" si="17"/>
        <v>3.2</v>
      </c>
      <c r="E199">
        <f t="shared" si="18"/>
        <v>0.3089000000000004</v>
      </c>
      <c r="F199">
        <f t="shared" si="19"/>
        <v>-5.0793622531562832E-2</v>
      </c>
      <c r="G199" s="31">
        <f t="shared" si="16"/>
        <v>7.2438557082668114</v>
      </c>
      <c r="H199">
        <v>14462.62</v>
      </c>
      <c r="I199">
        <v>1.0427887238256199</v>
      </c>
      <c r="J199">
        <v>-4.5951875489221603</v>
      </c>
    </row>
    <row r="200" spans="1:10" x14ac:dyDescent="0.25">
      <c r="A200" s="35">
        <v>44512</v>
      </c>
      <c r="B200">
        <v>2.9390999999999998</v>
      </c>
      <c r="C200">
        <v>32</v>
      </c>
      <c r="D200">
        <f t="shared" si="17"/>
        <v>3.125</v>
      </c>
      <c r="E200">
        <f t="shared" si="18"/>
        <v>0.18590000000000018</v>
      </c>
      <c r="F200">
        <f t="shared" si="19"/>
        <v>-0.11436760925449851</v>
      </c>
      <c r="G200" s="31">
        <f t="shared" si="16"/>
        <v>7.1294880990123133</v>
      </c>
      <c r="H200">
        <v>14705.37</v>
      </c>
      <c r="I200">
        <v>0.92404396763461105</v>
      </c>
      <c r="J200">
        <v>-4.5688817969566804</v>
      </c>
    </row>
    <row r="201" spans="1:10" x14ac:dyDescent="0.25">
      <c r="A201" s="35">
        <v>44519</v>
      </c>
      <c r="B201">
        <v>2.9302000000000001</v>
      </c>
      <c r="C201">
        <v>32.32</v>
      </c>
      <c r="D201">
        <f t="shared" si="17"/>
        <v>3.0940594059405941</v>
      </c>
      <c r="E201">
        <f t="shared" si="18"/>
        <v>0.16385940594059401</v>
      </c>
      <c r="F201">
        <f t="shared" si="19"/>
        <v>-9.364704567230886E-2</v>
      </c>
      <c r="G201" s="31">
        <f t="shared" si="16"/>
        <v>7.035841053340004</v>
      </c>
      <c r="H201">
        <v>14752.49</v>
      </c>
      <c r="I201">
        <v>0.85904807023449203</v>
      </c>
      <c r="J201">
        <v>-4.5535998975779899</v>
      </c>
    </row>
    <row r="202" spans="1:10" x14ac:dyDescent="0.25">
      <c r="A202" s="35">
        <v>44526</v>
      </c>
      <c r="B202">
        <v>2.82</v>
      </c>
      <c r="C202">
        <v>32.549999999999997</v>
      </c>
      <c r="D202">
        <f t="shared" si="17"/>
        <v>3.0721966205837177</v>
      </c>
      <c r="E202">
        <f t="shared" si="18"/>
        <v>0.25219662058371783</v>
      </c>
      <c r="F202">
        <f t="shared" si="19"/>
        <v>0.23181507655476663</v>
      </c>
      <c r="G202" s="31">
        <f t="shared" si="16"/>
        <v>7.2676561298947711</v>
      </c>
      <c r="H202">
        <v>14777.17</v>
      </c>
      <c r="I202">
        <v>0.90693845001184903</v>
      </c>
      <c r="J202">
        <v>-4.3879903271159701</v>
      </c>
    </row>
    <row r="203" spans="1:10" x14ac:dyDescent="0.25">
      <c r="A203" s="35">
        <v>44533</v>
      </c>
      <c r="B203">
        <v>2.8700999999999999</v>
      </c>
      <c r="C203">
        <v>32.85</v>
      </c>
      <c r="D203">
        <f t="shared" si="17"/>
        <v>3.0441400304414001</v>
      </c>
      <c r="E203">
        <f t="shared" si="18"/>
        <v>0.17404003044140026</v>
      </c>
      <c r="F203">
        <f t="shared" si="19"/>
        <v>-7.4409454094682914E-2</v>
      </c>
      <c r="G203" s="31">
        <f t="shared" si="16"/>
        <v>7.1932466758000881</v>
      </c>
      <c r="H203">
        <v>14892.05</v>
      </c>
      <c r="I203">
        <v>0.89196630481652805</v>
      </c>
      <c r="J203">
        <v>-4.4302704379537596</v>
      </c>
    </row>
    <row r="204" spans="1:10" x14ac:dyDescent="0.25">
      <c r="A204" s="35">
        <v>44540</v>
      </c>
      <c r="B204">
        <v>2.8426</v>
      </c>
      <c r="C204">
        <v>33.15</v>
      </c>
      <c r="D204">
        <f t="shared" si="17"/>
        <v>3.0165912518853695</v>
      </c>
      <c r="E204">
        <f t="shared" si="18"/>
        <v>0.17399125188536946</v>
      </c>
      <c r="F204">
        <f t="shared" si="19"/>
        <v>-0.13490874811463094</v>
      </c>
      <c r="G204" s="31">
        <f t="shared" ref="G204:G267" si="20">F204+G203</f>
        <v>7.0583379276854572</v>
      </c>
      <c r="H204">
        <v>15111.56</v>
      </c>
      <c r="I204">
        <v>0.86012149636234903</v>
      </c>
      <c r="J204">
        <v>-4.6881601798961903</v>
      </c>
    </row>
    <row r="205" spans="1:10" x14ac:dyDescent="0.25">
      <c r="A205" s="35">
        <v>44547</v>
      </c>
      <c r="B205">
        <v>2.8512</v>
      </c>
      <c r="C205">
        <v>32.9</v>
      </c>
      <c r="D205">
        <f t="shared" si="17"/>
        <v>3.0395136778115504</v>
      </c>
      <c r="E205">
        <f t="shared" si="18"/>
        <v>0.1883136778115504</v>
      </c>
      <c r="F205">
        <f t="shared" si="19"/>
        <v>2.4136778115502189E-3</v>
      </c>
      <c r="G205" s="31">
        <f t="shared" si="20"/>
        <v>7.060751605497007</v>
      </c>
      <c r="H205">
        <v>14867.55</v>
      </c>
      <c r="I205">
        <v>0.92479405357044897</v>
      </c>
      <c r="J205">
        <v>-4.7699495586857799</v>
      </c>
    </row>
    <row r="206" spans="1:10" x14ac:dyDescent="0.25">
      <c r="A206" s="35">
        <v>44554</v>
      </c>
      <c r="B206">
        <v>2.8203</v>
      </c>
      <c r="C206">
        <v>32.54</v>
      </c>
      <c r="D206">
        <f t="shared" si="17"/>
        <v>3.0731407498463428</v>
      </c>
      <c r="E206">
        <f t="shared" si="18"/>
        <v>0.25284074984634275</v>
      </c>
      <c r="F206">
        <f t="shared" si="19"/>
        <v>8.8981343905748744E-2</v>
      </c>
      <c r="G206" s="31">
        <f t="shared" si="20"/>
        <v>7.1497329494027557</v>
      </c>
      <c r="H206">
        <v>14710.33</v>
      </c>
      <c r="I206">
        <v>1.08035237059144</v>
      </c>
      <c r="J206">
        <v>-4.7683403321526301</v>
      </c>
    </row>
    <row r="207" spans="1:10" x14ac:dyDescent="0.25">
      <c r="A207" s="35">
        <v>44561</v>
      </c>
      <c r="B207">
        <v>2.7753999999999999</v>
      </c>
      <c r="C207">
        <v>33.03</v>
      </c>
      <c r="D207">
        <f t="shared" si="17"/>
        <v>3.0275507114744173</v>
      </c>
      <c r="E207">
        <f t="shared" si="18"/>
        <v>0.25215071147441748</v>
      </c>
      <c r="F207">
        <f t="shared" si="19"/>
        <v>-4.5909109300357187E-5</v>
      </c>
      <c r="G207" s="31">
        <f t="shared" si="20"/>
        <v>7.1496870402934558</v>
      </c>
      <c r="H207">
        <v>14857.35</v>
      </c>
      <c r="I207">
        <v>1.1679929964486999</v>
      </c>
      <c r="J207">
        <v>-4.8529424742611198</v>
      </c>
    </row>
    <row r="208" spans="1:10" x14ac:dyDescent="0.25">
      <c r="A208" s="35">
        <v>44568</v>
      </c>
      <c r="B208">
        <v>2.8180999999999998</v>
      </c>
      <c r="C208">
        <v>31.97</v>
      </c>
      <c r="D208">
        <f t="shared" si="17"/>
        <v>3.1279324366593682</v>
      </c>
      <c r="E208">
        <f t="shared" si="18"/>
        <v>0.30983243665936833</v>
      </c>
      <c r="F208">
        <f t="shared" si="19"/>
        <v>0.13579240621796806</v>
      </c>
      <c r="G208" s="31">
        <f t="shared" si="20"/>
        <v>7.2854794465114239</v>
      </c>
      <c r="H208">
        <v>14343.65</v>
      </c>
      <c r="I208">
        <v>1.3602111460680599</v>
      </c>
      <c r="J208">
        <v>-4.7565061553149999</v>
      </c>
    </row>
    <row r="209" spans="1:10" x14ac:dyDescent="0.25">
      <c r="A209" s="35">
        <v>44575</v>
      </c>
      <c r="B209">
        <v>2.7934999999999999</v>
      </c>
      <c r="C209">
        <v>31.74</v>
      </c>
      <c r="D209">
        <f t="shared" ref="D209:D272" si="21">1/C209*100</f>
        <v>3.1505986137366104</v>
      </c>
      <c r="E209">
        <f t="shared" ref="E209:E272" si="22">D209-B209</f>
        <v>0.35709861373661056</v>
      </c>
      <c r="F209">
        <f t="shared" si="19"/>
        <v>0.1831073618512411</v>
      </c>
      <c r="G209" s="31">
        <f t="shared" si="20"/>
        <v>7.468586808362665</v>
      </c>
      <c r="H209">
        <v>14150.57</v>
      </c>
      <c r="I209">
        <v>1.5214751972092599</v>
      </c>
      <c r="J209">
        <v>-4.4980874780948703</v>
      </c>
    </row>
    <row r="210" spans="1:10" x14ac:dyDescent="0.25">
      <c r="A210" s="35">
        <v>44582</v>
      </c>
      <c r="B210">
        <v>2.71</v>
      </c>
      <c r="C210">
        <v>31.58</v>
      </c>
      <c r="D210">
        <f t="shared" si="21"/>
        <v>3.1665611146295127</v>
      </c>
      <c r="E210">
        <f t="shared" si="22"/>
        <v>0.45656111462951277</v>
      </c>
      <c r="F210">
        <f t="shared" si="19"/>
        <v>0.26824743681796237</v>
      </c>
      <c r="G210" s="31">
        <f t="shared" si="20"/>
        <v>7.7368342451806278</v>
      </c>
      <c r="H210">
        <v>14029.55</v>
      </c>
      <c r="I210">
        <v>1.8046630814562901</v>
      </c>
      <c r="J210">
        <v>-4.1772835560583701</v>
      </c>
    </row>
    <row r="211" spans="1:10" x14ac:dyDescent="0.25">
      <c r="A211" s="35">
        <v>44589</v>
      </c>
      <c r="B211">
        <v>2.7021000000000002</v>
      </c>
      <c r="C211">
        <v>29.63</v>
      </c>
      <c r="D211">
        <f t="shared" si="21"/>
        <v>3.3749578130273372</v>
      </c>
      <c r="E211">
        <f t="shared" si="22"/>
        <v>0.67285781302733705</v>
      </c>
      <c r="F211">
        <f t="shared" si="19"/>
        <v>0.4200170631809943</v>
      </c>
      <c r="G211" s="31">
        <f t="shared" si="20"/>
        <v>8.1568513083616221</v>
      </c>
      <c r="H211">
        <v>13328.06</v>
      </c>
      <c r="I211">
        <v>2.1306215920106499</v>
      </c>
      <c r="J211">
        <v>-3.6355693765683599</v>
      </c>
    </row>
    <row r="212" spans="1:10" x14ac:dyDescent="0.25">
      <c r="A212" s="35">
        <v>44603</v>
      </c>
      <c r="B212">
        <v>2.7890999999999999</v>
      </c>
      <c r="C212">
        <v>29.59</v>
      </c>
      <c r="D212">
        <f t="shared" si="21"/>
        <v>3.3795201081446438</v>
      </c>
      <c r="E212">
        <f t="shared" si="22"/>
        <v>0.59042010814464385</v>
      </c>
      <c r="F212">
        <f t="shared" si="19"/>
        <v>0.33826939667022637</v>
      </c>
      <c r="G212" s="31">
        <f t="shared" si="20"/>
        <v>8.495120705031848</v>
      </c>
      <c r="H212">
        <v>13224.38</v>
      </c>
      <c r="I212">
        <v>2.4376535075432502</v>
      </c>
      <c r="J212">
        <v>-3.3438580069478201</v>
      </c>
    </row>
    <row r="213" spans="1:10" x14ac:dyDescent="0.25">
      <c r="A213" s="35">
        <v>44610</v>
      </c>
      <c r="B213">
        <v>2.7974999999999999</v>
      </c>
      <c r="C213">
        <v>30.16</v>
      </c>
      <c r="D213">
        <f t="shared" si="21"/>
        <v>3.3156498673740056</v>
      </c>
      <c r="E213">
        <f t="shared" si="22"/>
        <v>0.5181498673740057</v>
      </c>
      <c r="F213">
        <f t="shared" si="19"/>
        <v>0.20831743071463737</v>
      </c>
      <c r="G213" s="31">
        <f t="shared" si="20"/>
        <v>8.7034381357464845</v>
      </c>
      <c r="H213">
        <v>13459.68</v>
      </c>
      <c r="I213">
        <v>2.6186384095609898</v>
      </c>
      <c r="J213">
        <v>-3.1789025671099198</v>
      </c>
    </row>
    <row r="214" spans="1:10" x14ac:dyDescent="0.25">
      <c r="A214" s="35">
        <v>44617</v>
      </c>
      <c r="B214">
        <v>2.7749999999999999</v>
      </c>
      <c r="C214">
        <v>30.14</v>
      </c>
      <c r="D214">
        <f t="shared" si="21"/>
        <v>3.3178500331785004</v>
      </c>
      <c r="E214">
        <f t="shared" si="22"/>
        <v>0.54285003317850045</v>
      </c>
      <c r="F214">
        <f t="shared" si="19"/>
        <v>0.18575141944188989</v>
      </c>
      <c r="G214" s="31">
        <f t="shared" si="20"/>
        <v>8.8891895551883735</v>
      </c>
      <c r="H214">
        <v>13412.92</v>
      </c>
      <c r="I214">
        <v>2.7969779160139598</v>
      </c>
      <c r="J214">
        <v>-3.0462621468650299</v>
      </c>
    </row>
    <row r="215" spans="1:10" x14ac:dyDescent="0.25">
      <c r="A215" s="35">
        <v>44624</v>
      </c>
      <c r="B215">
        <v>2.8125</v>
      </c>
      <c r="C215">
        <v>29.29</v>
      </c>
      <c r="D215">
        <f t="shared" si="21"/>
        <v>3.4141345168999657</v>
      </c>
      <c r="E215">
        <f t="shared" si="22"/>
        <v>0.60163451689996572</v>
      </c>
      <c r="F215">
        <f t="shared" si="19"/>
        <v>0.14507340227045296</v>
      </c>
      <c r="G215" s="31">
        <f t="shared" si="20"/>
        <v>9.0342629574588269</v>
      </c>
      <c r="H215">
        <v>13020.46</v>
      </c>
      <c r="I215">
        <v>2.8656450583928099</v>
      </c>
      <c r="J215">
        <v>-3.0408373650417202</v>
      </c>
    </row>
    <row r="216" spans="1:10" x14ac:dyDescent="0.25">
      <c r="A216" s="35">
        <v>44631</v>
      </c>
      <c r="B216">
        <v>2.7902</v>
      </c>
      <c r="C216">
        <v>27.95</v>
      </c>
      <c r="D216">
        <f t="shared" si="21"/>
        <v>3.5778175313059033</v>
      </c>
      <c r="E216">
        <f t="shared" si="22"/>
        <v>0.78761753130590328</v>
      </c>
      <c r="F216">
        <f t="shared" si="19"/>
        <v>0.11475971827856624</v>
      </c>
      <c r="G216" s="31">
        <f t="shared" si="20"/>
        <v>9.1490226757373936</v>
      </c>
      <c r="H216">
        <v>12447.37</v>
      </c>
      <c r="I216">
        <v>2.90732002163357</v>
      </c>
      <c r="J216">
        <v>-3.05203248612295</v>
      </c>
    </row>
    <row r="217" spans="1:10" x14ac:dyDescent="0.25">
      <c r="A217" s="35">
        <v>44638</v>
      </c>
      <c r="B217">
        <v>2.7927</v>
      </c>
      <c r="C217">
        <v>27.48</v>
      </c>
      <c r="D217">
        <f t="shared" si="21"/>
        <v>3.6390101892285296</v>
      </c>
      <c r="E217">
        <f t="shared" si="22"/>
        <v>0.84631018922852963</v>
      </c>
      <c r="F217">
        <f t="shared" si="19"/>
        <v>0.25589008108388578</v>
      </c>
      <c r="G217" s="31">
        <f t="shared" si="20"/>
        <v>9.4049127568212789</v>
      </c>
      <c r="H217">
        <v>12328.65</v>
      </c>
      <c r="I217">
        <v>2.9681675636389899</v>
      </c>
      <c r="J217">
        <v>-2.7069594774816799</v>
      </c>
    </row>
    <row r="218" spans="1:10" x14ac:dyDescent="0.25">
      <c r="A218" s="35">
        <v>44645</v>
      </c>
      <c r="B218">
        <v>2.7927</v>
      </c>
      <c r="C218">
        <v>26.54</v>
      </c>
      <c r="D218">
        <f t="shared" si="21"/>
        <v>3.7678975131876418</v>
      </c>
      <c r="E218">
        <f t="shared" si="22"/>
        <v>0.97519751318764181</v>
      </c>
      <c r="F218">
        <f t="shared" si="19"/>
        <v>0.45704764581363611</v>
      </c>
      <c r="G218" s="31">
        <f t="shared" si="20"/>
        <v>9.8619604026349155</v>
      </c>
      <c r="H218">
        <v>12072.73</v>
      </c>
      <c r="I218">
        <v>3.1569287922466001</v>
      </c>
      <c r="J218">
        <v>-2.2251596100221001</v>
      </c>
    </row>
    <row r="219" spans="1:10" x14ac:dyDescent="0.25">
      <c r="A219" s="35">
        <v>44652</v>
      </c>
      <c r="B219">
        <v>2.7743000000000002</v>
      </c>
      <c r="C219">
        <v>26.03</v>
      </c>
      <c r="D219">
        <f t="shared" si="21"/>
        <v>3.8417210910487896</v>
      </c>
      <c r="E219">
        <f t="shared" si="22"/>
        <v>1.0674210910487893</v>
      </c>
      <c r="F219">
        <f t="shared" si="19"/>
        <v>0.5245710578702889</v>
      </c>
      <c r="G219" s="31">
        <f t="shared" si="20"/>
        <v>10.386531460505203</v>
      </c>
      <c r="H219">
        <v>12227.93</v>
      </c>
      <c r="I219">
        <v>3.4504204875483202</v>
      </c>
      <c r="J219">
        <v>-1.93332854065815</v>
      </c>
    </row>
    <row r="220" spans="1:10" x14ac:dyDescent="0.25">
      <c r="A220" s="35">
        <v>44659</v>
      </c>
      <c r="B220">
        <v>2.7528999999999999</v>
      </c>
      <c r="C220">
        <v>25.31</v>
      </c>
      <c r="D220">
        <f t="shared" si="21"/>
        <v>3.9510075069142636</v>
      </c>
      <c r="E220">
        <f t="shared" si="22"/>
        <v>1.1981075069142637</v>
      </c>
      <c r="F220">
        <f t="shared" si="19"/>
        <v>0.59647299001429799</v>
      </c>
      <c r="G220" s="31">
        <f t="shared" si="20"/>
        <v>10.983004450519502</v>
      </c>
      <c r="H220">
        <v>11959.27</v>
      </c>
      <c r="I220">
        <v>3.85157966705225</v>
      </c>
      <c r="J220">
        <v>-1.53191930802715</v>
      </c>
    </row>
    <row r="221" spans="1:10" x14ac:dyDescent="0.25">
      <c r="A221" s="35">
        <v>44666</v>
      </c>
      <c r="B221">
        <v>2.7578</v>
      </c>
      <c r="C221">
        <v>24.28</v>
      </c>
      <c r="D221">
        <f t="shared" si="21"/>
        <v>4.1186161449752881</v>
      </c>
      <c r="E221">
        <f t="shared" si="22"/>
        <v>1.360816144975288</v>
      </c>
      <c r="F221">
        <f t="shared" si="19"/>
        <v>0.57319861366938474</v>
      </c>
      <c r="G221" s="31">
        <f t="shared" si="20"/>
        <v>11.556203064188887</v>
      </c>
      <c r="H221">
        <v>11648.57</v>
      </c>
      <c r="I221">
        <v>4.2769900077665399</v>
      </c>
      <c r="J221">
        <v>-1.3003451148741401</v>
      </c>
    </row>
    <row r="222" spans="1:10" x14ac:dyDescent="0.25">
      <c r="A222" s="35">
        <v>44673</v>
      </c>
      <c r="B222">
        <v>2.8409</v>
      </c>
      <c r="C222">
        <v>22.53</v>
      </c>
      <c r="D222">
        <f t="shared" si="21"/>
        <v>4.4385264092321348</v>
      </c>
      <c r="E222">
        <f t="shared" si="22"/>
        <v>1.5976264092321348</v>
      </c>
      <c r="F222">
        <f t="shared" si="19"/>
        <v>0.75131622000360521</v>
      </c>
      <c r="G222" s="31">
        <f t="shared" si="20"/>
        <v>12.307519284192493</v>
      </c>
      <c r="H222">
        <v>11051.7</v>
      </c>
      <c r="I222">
        <v>4.8526093294827399</v>
      </c>
      <c r="J222">
        <v>-1.0246039166804399</v>
      </c>
    </row>
    <row r="223" spans="1:10" x14ac:dyDescent="0.25">
      <c r="A223" s="35">
        <v>44680</v>
      </c>
      <c r="B223">
        <v>2.8386</v>
      </c>
      <c r="C223">
        <v>21.58</v>
      </c>
      <c r="D223">
        <f t="shared" si="21"/>
        <v>4.6339202965708992</v>
      </c>
      <c r="E223">
        <f t="shared" si="22"/>
        <v>1.7953202965708992</v>
      </c>
      <c r="F223">
        <f t="shared" si="19"/>
        <v>0.82012278338325739</v>
      </c>
      <c r="G223" s="31">
        <f t="shared" si="20"/>
        <v>13.127642067575749</v>
      </c>
      <c r="H223">
        <v>11021.44</v>
      </c>
      <c r="I223">
        <v>5.54645252862269</v>
      </c>
      <c r="J223">
        <v>-0.74294800620354595</v>
      </c>
    </row>
    <row r="224" spans="1:10" x14ac:dyDescent="0.25">
      <c r="A224" s="35">
        <v>44687</v>
      </c>
      <c r="B224">
        <v>2.8273000000000001</v>
      </c>
      <c r="C224">
        <v>21.88</v>
      </c>
      <c r="D224">
        <f t="shared" si="21"/>
        <v>4.5703839122486292</v>
      </c>
      <c r="E224">
        <f t="shared" si="22"/>
        <v>1.743083912248629</v>
      </c>
      <c r="F224">
        <f t="shared" si="19"/>
        <v>0.67566282119983967</v>
      </c>
      <c r="G224" s="31">
        <f t="shared" si="20"/>
        <v>13.803304888775589</v>
      </c>
      <c r="H224">
        <v>10809.88</v>
      </c>
      <c r="I224">
        <v>6.1766019311748899</v>
      </c>
      <c r="J224">
        <v>1.33969154665455</v>
      </c>
    </row>
    <row r="225" spans="1:10" x14ac:dyDescent="0.25">
      <c r="A225" s="35">
        <v>44694</v>
      </c>
      <c r="B225">
        <v>2.8140000000000001</v>
      </c>
      <c r="C225">
        <v>22.73</v>
      </c>
      <c r="D225">
        <f t="shared" si="21"/>
        <v>4.3994720633523974</v>
      </c>
      <c r="E225">
        <f t="shared" si="22"/>
        <v>1.5854720633523973</v>
      </c>
      <c r="F225">
        <f t="shared" si="19"/>
        <v>0.38736455643813361</v>
      </c>
      <c r="G225" s="31">
        <f t="shared" si="20"/>
        <v>14.190669445213722</v>
      </c>
      <c r="H225">
        <v>11159.79</v>
      </c>
      <c r="I225">
        <v>6.5605187499152002</v>
      </c>
      <c r="J225">
        <v>3.1266473919053399</v>
      </c>
    </row>
    <row r="226" spans="1:10" x14ac:dyDescent="0.25">
      <c r="A226" s="35">
        <v>44701</v>
      </c>
      <c r="B226">
        <v>2.79</v>
      </c>
      <c r="C226">
        <v>23.32</v>
      </c>
      <c r="D226">
        <f t="shared" si="21"/>
        <v>4.2881646655231558</v>
      </c>
      <c r="E226">
        <f t="shared" si="22"/>
        <v>1.4981646655231557</v>
      </c>
      <c r="F226">
        <f t="shared" si="19"/>
        <v>0.13734852054786773</v>
      </c>
      <c r="G226" s="31">
        <f t="shared" si="20"/>
        <v>14.328017965761589</v>
      </c>
      <c r="H226">
        <v>11454.53</v>
      </c>
      <c r="I226">
        <v>6.7799448919857896</v>
      </c>
      <c r="J226">
        <v>4.6853598619828096</v>
      </c>
    </row>
    <row r="227" spans="1:10" x14ac:dyDescent="0.25">
      <c r="A227" s="35">
        <v>44708</v>
      </c>
      <c r="B227">
        <v>2.6974</v>
      </c>
      <c r="C227">
        <v>22.94</v>
      </c>
      <c r="D227">
        <f t="shared" si="21"/>
        <v>4.3591979075850045</v>
      </c>
      <c r="E227">
        <f t="shared" si="22"/>
        <v>1.6617979075850045</v>
      </c>
      <c r="F227">
        <f t="shared" si="19"/>
        <v>6.4171498352869616E-2</v>
      </c>
      <c r="G227" s="31">
        <f t="shared" si="20"/>
        <v>14.392189464114459</v>
      </c>
      <c r="H227">
        <v>11193.59</v>
      </c>
      <c r="I227">
        <v>7.0129883476468304</v>
      </c>
      <c r="J227">
        <v>6.2379526548876099</v>
      </c>
    </row>
    <row r="228" spans="1:10" x14ac:dyDescent="0.25">
      <c r="A228" s="35">
        <v>44714</v>
      </c>
      <c r="B228">
        <v>2.7601</v>
      </c>
      <c r="C228">
        <v>23.77</v>
      </c>
      <c r="D228">
        <f t="shared" si="21"/>
        <v>4.2069835927639883</v>
      </c>
      <c r="E228">
        <f t="shared" si="22"/>
        <v>1.4468835927639883</v>
      </c>
      <c r="F228">
        <f t="shared" si="19"/>
        <v>-0.34843670380691094</v>
      </c>
      <c r="G228" s="31">
        <f t="shared" si="20"/>
        <v>14.043752760307548</v>
      </c>
      <c r="H228">
        <v>11628.31</v>
      </c>
      <c r="I228">
        <v>6.8754502169167599</v>
      </c>
      <c r="J228">
        <v>7.4693847405264</v>
      </c>
    </row>
    <row r="229" spans="1:10" x14ac:dyDescent="0.25">
      <c r="A229" s="35">
        <v>44722</v>
      </c>
      <c r="B229">
        <v>2.7526000000000002</v>
      </c>
      <c r="C229">
        <v>24.49</v>
      </c>
      <c r="D229">
        <f t="shared" si="21"/>
        <v>4.0832993058391187</v>
      </c>
      <c r="E229">
        <f t="shared" si="22"/>
        <v>1.3306993058391186</v>
      </c>
      <c r="F229">
        <f t="shared" si="19"/>
        <v>-0.41238460640951047</v>
      </c>
      <c r="G229" s="31">
        <f t="shared" si="20"/>
        <v>13.631368153898038</v>
      </c>
      <c r="H229">
        <v>12035.15</v>
      </c>
      <c r="I229">
        <v>6.6332062674915298</v>
      </c>
      <c r="J229">
        <v>6.8017340715374299</v>
      </c>
    </row>
    <row r="230" spans="1:10" x14ac:dyDescent="0.25">
      <c r="A230" s="35">
        <v>44729</v>
      </c>
      <c r="B230">
        <v>2.7751999999999999</v>
      </c>
      <c r="C230">
        <v>25.02</v>
      </c>
      <c r="D230">
        <f t="shared" si="21"/>
        <v>3.9968025579536373</v>
      </c>
      <c r="E230">
        <f t="shared" si="22"/>
        <v>1.2216025579536374</v>
      </c>
      <c r="F230">
        <f t="shared" si="19"/>
        <v>-0.36386950539875995</v>
      </c>
      <c r="G230" s="31">
        <f t="shared" si="20"/>
        <v>13.267498648499277</v>
      </c>
      <c r="H230">
        <v>12331.14</v>
      </c>
      <c r="I230">
        <v>6.4140163398539602</v>
      </c>
      <c r="J230">
        <v>6.2572641763215602</v>
      </c>
    </row>
    <row r="231" spans="1:10" x14ac:dyDescent="0.25">
      <c r="A231" s="35">
        <v>44736</v>
      </c>
      <c r="B231">
        <v>2.7978000000000001</v>
      </c>
      <c r="C231">
        <v>25.75</v>
      </c>
      <c r="D231">
        <f t="shared" si="21"/>
        <v>3.8834951456310676</v>
      </c>
      <c r="E231">
        <f t="shared" si="22"/>
        <v>1.0856951456310675</v>
      </c>
      <c r="F231">
        <f t="shared" si="19"/>
        <v>-0.41246951989208824</v>
      </c>
      <c r="G231" s="31">
        <f t="shared" si="20"/>
        <v>12.855029128607189</v>
      </c>
      <c r="H231">
        <v>12686.03</v>
      </c>
      <c r="I231">
        <v>6.0875662226773404</v>
      </c>
      <c r="J231">
        <v>5.7547679023739002</v>
      </c>
    </row>
    <row r="232" spans="1:10" x14ac:dyDescent="0.25">
      <c r="A232" s="35">
        <v>44743</v>
      </c>
      <c r="B232">
        <v>2.8254999999999999</v>
      </c>
      <c r="C232">
        <v>26.08</v>
      </c>
      <c r="D232">
        <f t="shared" si="21"/>
        <v>3.834355828220859</v>
      </c>
      <c r="E232">
        <f t="shared" si="22"/>
        <v>1.0088558282208591</v>
      </c>
      <c r="F232">
        <f t="shared" si="19"/>
        <v>-0.65294207936414539</v>
      </c>
      <c r="G232" s="31">
        <f t="shared" si="20"/>
        <v>12.202087049243044</v>
      </c>
      <c r="H232">
        <v>12860.36</v>
      </c>
      <c r="I232">
        <v>5.5602833304258201</v>
      </c>
      <c r="J232">
        <v>5.0593567234193904</v>
      </c>
    </row>
    <row r="233" spans="1:10" x14ac:dyDescent="0.25">
      <c r="A233" s="35">
        <v>44750</v>
      </c>
      <c r="B233">
        <v>2.8384</v>
      </c>
      <c r="C233">
        <v>26.1</v>
      </c>
      <c r="D233">
        <f t="shared" si="21"/>
        <v>3.8314176245210727</v>
      </c>
      <c r="E233">
        <f t="shared" si="22"/>
        <v>0.99301762452107267</v>
      </c>
      <c r="F233">
        <f t="shared" si="19"/>
        <v>-0.45386596824291559</v>
      </c>
      <c r="G233" s="31">
        <f t="shared" si="20"/>
        <v>11.748221081000128</v>
      </c>
      <c r="H233">
        <v>12857.13</v>
      </c>
      <c r="I233">
        <v>5.1947845047169698</v>
      </c>
      <c r="J233">
        <v>4.5868750730893701</v>
      </c>
    </row>
    <row r="234" spans="1:10" x14ac:dyDescent="0.25">
      <c r="A234" s="35">
        <v>44757</v>
      </c>
      <c r="B234">
        <v>2.7856999999999998</v>
      </c>
      <c r="C234">
        <v>25.39</v>
      </c>
      <c r="D234">
        <f t="shared" si="21"/>
        <v>3.9385584875935411</v>
      </c>
      <c r="E234">
        <f t="shared" si="22"/>
        <v>1.1528584875935413</v>
      </c>
      <c r="F234">
        <f t="shared" si="19"/>
        <v>-0.17784081824557729</v>
      </c>
      <c r="G234" s="31">
        <f t="shared" si="20"/>
        <v>11.570380262754551</v>
      </c>
      <c r="H234">
        <v>12411.01</v>
      </c>
      <c r="I234">
        <v>4.9792176694419599</v>
      </c>
      <c r="J234">
        <v>4.6573994508393799</v>
      </c>
    </row>
    <row r="235" spans="1:10" x14ac:dyDescent="0.25">
      <c r="A235" s="35">
        <v>44764</v>
      </c>
      <c r="B235">
        <v>2.7869999999999999</v>
      </c>
      <c r="C235">
        <v>25.62</v>
      </c>
      <c r="D235">
        <f t="shared" si="21"/>
        <v>3.9032006245121003</v>
      </c>
      <c r="E235">
        <f t="shared" si="22"/>
        <v>1.1162006245121003</v>
      </c>
      <c r="F235">
        <f t="shared" si="19"/>
        <v>-0.10540193344153703</v>
      </c>
      <c r="G235" s="31">
        <f t="shared" si="20"/>
        <v>11.464978329313013</v>
      </c>
      <c r="H235">
        <v>12394.02</v>
      </c>
      <c r="I235">
        <v>4.8527252398363503</v>
      </c>
      <c r="J235">
        <v>4.7131345817702996</v>
      </c>
    </row>
    <row r="236" spans="1:10" x14ac:dyDescent="0.25">
      <c r="A236" s="35">
        <v>44771</v>
      </c>
      <c r="B236">
        <v>2.7559999999999998</v>
      </c>
      <c r="C236">
        <v>25.58</v>
      </c>
      <c r="D236">
        <f t="shared" si="21"/>
        <v>3.9093041438623932</v>
      </c>
      <c r="E236">
        <f t="shared" si="22"/>
        <v>1.1533041438623934</v>
      </c>
      <c r="F236">
        <f t="shared" si="19"/>
        <v>6.7608998231325934E-2</v>
      </c>
      <c r="G236" s="31">
        <f t="shared" si="20"/>
        <v>11.532587327544338</v>
      </c>
      <c r="H236">
        <v>12266.92</v>
      </c>
      <c r="I236">
        <v>4.9175868652242096</v>
      </c>
      <c r="J236">
        <v>4.93370672996347</v>
      </c>
    </row>
    <row r="237" spans="1:10" x14ac:dyDescent="0.25">
      <c r="A237" s="35">
        <v>44778</v>
      </c>
      <c r="B237">
        <v>2.7339000000000002</v>
      </c>
      <c r="C237">
        <v>25.51</v>
      </c>
      <c r="D237">
        <f t="shared" si="21"/>
        <v>3.9200313602508823</v>
      </c>
      <c r="E237">
        <f t="shared" si="22"/>
        <v>1.1861313602508821</v>
      </c>
      <c r="F237">
        <f t="shared" si="19"/>
        <v>0.177275532030023</v>
      </c>
      <c r="G237" s="31">
        <f t="shared" si="20"/>
        <v>11.709862859574361</v>
      </c>
      <c r="H237">
        <v>12269.21</v>
      </c>
      <c r="I237">
        <v>5.0091868652242102</v>
      </c>
      <c r="J237">
        <v>5.2548941669389198</v>
      </c>
    </row>
    <row r="238" spans="1:10" x14ac:dyDescent="0.25">
      <c r="A238" s="35">
        <v>44785</v>
      </c>
      <c r="B238">
        <v>2.7347000000000001</v>
      </c>
      <c r="C238">
        <v>25.97</v>
      </c>
      <c r="D238">
        <f t="shared" si="21"/>
        <v>3.8505968425105896</v>
      </c>
      <c r="E238">
        <f t="shared" si="22"/>
        <v>1.1158968425105895</v>
      </c>
      <c r="F238">
        <f t="shared" si="19"/>
        <v>0.12287921798951684</v>
      </c>
      <c r="G238" s="31">
        <f t="shared" si="20"/>
        <v>11.832742077563879</v>
      </c>
      <c r="H238">
        <v>12419.39</v>
      </c>
      <c r="I238">
        <v>5.1052084171307204</v>
      </c>
      <c r="J238">
        <v>5.4630838120150802</v>
      </c>
    </row>
    <row r="239" spans="1:10" x14ac:dyDescent="0.25">
      <c r="A239" s="35">
        <v>44792</v>
      </c>
      <c r="B239">
        <v>2.5874999999999999</v>
      </c>
      <c r="C239">
        <v>25.95</v>
      </c>
      <c r="D239">
        <f t="shared" si="21"/>
        <v>3.8535645472061661</v>
      </c>
      <c r="E239">
        <f t="shared" si="22"/>
        <v>1.2660645472061662</v>
      </c>
      <c r="F239">
        <f t="shared" si="19"/>
        <v>0.11320605961262498</v>
      </c>
      <c r="G239" s="31">
        <f t="shared" si="20"/>
        <v>11.945948137176504</v>
      </c>
      <c r="H239">
        <v>12358.55</v>
      </c>
      <c r="I239">
        <v>5.2467698652118999</v>
      </c>
      <c r="J239">
        <v>5.5293719153973004</v>
      </c>
    </row>
    <row r="240" spans="1:10" x14ac:dyDescent="0.25">
      <c r="A240" s="35">
        <v>44799</v>
      </c>
      <c r="B240">
        <v>2.6429999999999998</v>
      </c>
      <c r="C240">
        <v>25.22</v>
      </c>
      <c r="D240">
        <f t="shared" si="21"/>
        <v>3.9651070578905636</v>
      </c>
      <c r="E240">
        <f t="shared" si="22"/>
        <v>1.3221070578905638</v>
      </c>
      <c r="F240">
        <f t="shared" si="19"/>
        <v>0.20590643337846348</v>
      </c>
      <c r="G240" s="31">
        <f t="shared" si="20"/>
        <v>12.151854570554967</v>
      </c>
      <c r="H240">
        <v>12059.71</v>
      </c>
      <c r="I240">
        <v>5.4588713257689196</v>
      </c>
      <c r="J240">
        <v>5.6847467003427798</v>
      </c>
    </row>
    <row r="241" spans="1:10" x14ac:dyDescent="0.25">
      <c r="A241" s="35">
        <v>44806</v>
      </c>
      <c r="B241">
        <v>2.6225999999999998</v>
      </c>
      <c r="C241">
        <v>24.57</v>
      </c>
      <c r="D241">
        <f t="shared" si="21"/>
        <v>4.0700040700040701</v>
      </c>
      <c r="E241">
        <f t="shared" si="22"/>
        <v>1.4474040700040702</v>
      </c>
      <c r="F241">
        <f t="shared" si="19"/>
        <v>0.29409992614167679</v>
      </c>
      <c r="G241" s="31">
        <f t="shared" si="20"/>
        <v>12.445954496696643</v>
      </c>
      <c r="H241">
        <v>11702.39</v>
      </c>
      <c r="I241">
        <v>5.71657177717079</v>
      </c>
      <c r="J241">
        <v>5.91081802065424</v>
      </c>
    </row>
    <row r="242" spans="1:10" x14ac:dyDescent="0.25">
      <c r="A242" s="35">
        <v>44813</v>
      </c>
      <c r="B242">
        <v>2.6349999999999998</v>
      </c>
      <c r="C242">
        <v>24.93</v>
      </c>
      <c r="D242">
        <f t="shared" si="21"/>
        <v>4.011231448054553</v>
      </c>
      <c r="E242">
        <f t="shared" si="22"/>
        <v>1.3762314480545532</v>
      </c>
      <c r="F242">
        <f t="shared" si="19"/>
        <v>0.19010008780367116</v>
      </c>
      <c r="G242" s="31">
        <f t="shared" si="20"/>
        <v>12.636054584500314</v>
      </c>
      <c r="H242">
        <v>11877.79</v>
      </c>
      <c r="I242">
        <v>5.9429335297934998</v>
      </c>
      <c r="J242">
        <v>5.8847753806844096</v>
      </c>
    </row>
    <row r="243" spans="1:10" x14ac:dyDescent="0.25">
      <c r="A243" s="35">
        <v>44820</v>
      </c>
      <c r="B243">
        <v>2.673</v>
      </c>
      <c r="C243">
        <v>23.62</v>
      </c>
      <c r="D243">
        <f t="shared" si="21"/>
        <v>4.2337002540220148</v>
      </c>
      <c r="E243">
        <f t="shared" si="22"/>
        <v>1.5607002540220147</v>
      </c>
      <c r="F243">
        <f t="shared" si="19"/>
        <v>0.44480341151142522</v>
      </c>
      <c r="G243" s="31">
        <f t="shared" si="20"/>
        <v>13.080857996011741</v>
      </c>
      <c r="H243">
        <v>11261.5</v>
      </c>
      <c r="I243">
        <v>6.3240002442388397</v>
      </c>
      <c r="J243">
        <v>6.2603166525552298</v>
      </c>
    </row>
    <row r="244" spans="1:10" x14ac:dyDescent="0.25">
      <c r="A244" s="35">
        <v>44827</v>
      </c>
      <c r="B244">
        <v>2.6802000000000001</v>
      </c>
      <c r="C244">
        <v>23.15</v>
      </c>
      <c r="D244">
        <f t="shared" si="21"/>
        <v>4.3196544276457889</v>
      </c>
      <c r="E244">
        <f t="shared" si="22"/>
        <v>1.6394544276457887</v>
      </c>
      <c r="F244">
        <f t="shared" si="19"/>
        <v>0.37338988043962251</v>
      </c>
      <c r="G244" s="31">
        <f t="shared" si="20"/>
        <v>13.454247876451364</v>
      </c>
      <c r="H244">
        <v>11006.41</v>
      </c>
      <c r="I244">
        <v>6.6345056637266904</v>
      </c>
      <c r="J244">
        <v>6.54032979122581</v>
      </c>
    </row>
    <row r="245" spans="1:10" x14ac:dyDescent="0.25">
      <c r="A245" s="35">
        <v>44834</v>
      </c>
      <c r="B245">
        <v>2.7601</v>
      </c>
      <c r="C245">
        <v>22.59</v>
      </c>
      <c r="D245">
        <f t="shared" si="21"/>
        <v>4.426737494466578</v>
      </c>
      <c r="E245">
        <f t="shared" si="22"/>
        <v>1.6666374944665781</v>
      </c>
      <c r="F245">
        <f t="shared" si="19"/>
        <v>0.34453043657601423</v>
      </c>
      <c r="G245" s="31">
        <f t="shared" si="20"/>
        <v>13.798778313027377</v>
      </c>
      <c r="H245">
        <v>10778.61</v>
      </c>
      <c r="I245">
        <v>6.8616261209381904</v>
      </c>
      <c r="J245">
        <v>6.9081884939612799</v>
      </c>
    </row>
    <row r="246" spans="1:10" x14ac:dyDescent="0.25">
      <c r="A246" s="35">
        <v>44848</v>
      </c>
      <c r="B246">
        <v>2.6977000000000002</v>
      </c>
      <c r="C246">
        <v>23.62</v>
      </c>
      <c r="D246">
        <f t="shared" si="21"/>
        <v>4.2337002540220148</v>
      </c>
      <c r="E246">
        <f t="shared" si="22"/>
        <v>1.5360002540220146</v>
      </c>
      <c r="F246">
        <f t="shared" si="19"/>
        <v>8.8596184017944335E-2</v>
      </c>
      <c r="G246" s="31">
        <f t="shared" si="20"/>
        <v>13.887374497045322</v>
      </c>
      <c r="H246">
        <v>11121.72</v>
      </c>
      <c r="I246">
        <v>6.9364577121508404</v>
      </c>
      <c r="J246">
        <v>6.9582218205413904</v>
      </c>
    </row>
    <row r="247" spans="1:10" x14ac:dyDescent="0.25">
      <c r="A247" s="35">
        <v>44855</v>
      </c>
      <c r="B247">
        <v>2.7277999999999998</v>
      </c>
      <c r="C247">
        <v>23.21</v>
      </c>
      <c r="D247">
        <f t="shared" si="21"/>
        <v>4.3084877208099952</v>
      </c>
      <c r="E247">
        <f t="shared" si="22"/>
        <v>1.5806877208099954</v>
      </c>
      <c r="F247">
        <f t="shared" si="19"/>
        <v>0.2044562727554422</v>
      </c>
      <c r="G247" s="31">
        <f t="shared" si="20"/>
        <v>14.091830769800763</v>
      </c>
      <c r="H247">
        <v>10918.97</v>
      </c>
      <c r="I247">
        <v>6.9738753326234102</v>
      </c>
      <c r="J247">
        <v>7.3851853818896203</v>
      </c>
    </row>
    <row r="248" spans="1:10" x14ac:dyDescent="0.25">
      <c r="A248" s="35">
        <v>44862</v>
      </c>
      <c r="B248">
        <v>2.6652999999999998</v>
      </c>
      <c r="C248">
        <v>22.19</v>
      </c>
      <c r="D248">
        <f t="shared" si="21"/>
        <v>4.5065344749887331</v>
      </c>
      <c r="E248">
        <f t="shared" si="22"/>
        <v>1.8412344749887333</v>
      </c>
      <c r="F248">
        <f t="shared" si="19"/>
        <v>0.28053422096671854</v>
      </c>
      <c r="G248" s="31">
        <f t="shared" si="20"/>
        <v>14.372364990767482</v>
      </c>
      <c r="H248">
        <v>10401.84</v>
      </c>
      <c r="I248">
        <v>7.07061938848382</v>
      </c>
    </row>
    <row r="249" spans="1:10" x14ac:dyDescent="0.25">
      <c r="A249" s="35">
        <v>44869</v>
      </c>
      <c r="B249">
        <v>2.7023000000000001</v>
      </c>
      <c r="C249">
        <v>23.88</v>
      </c>
      <c r="D249">
        <f t="shared" si="21"/>
        <v>4.1876046901172534</v>
      </c>
      <c r="E249">
        <f t="shared" si="22"/>
        <v>1.4853046901172533</v>
      </c>
      <c r="F249">
        <f t="shared" si="19"/>
        <v>-0.15414973752853545</v>
      </c>
      <c r="G249" s="31">
        <f t="shared" si="20"/>
        <v>14.218215253238945</v>
      </c>
      <c r="H249">
        <v>11187.43</v>
      </c>
      <c r="I249">
        <v>6.8499533260391399</v>
      </c>
    </row>
    <row r="250" spans="1:10" x14ac:dyDescent="0.25">
      <c r="A250" s="35">
        <v>44876</v>
      </c>
      <c r="B250">
        <v>2.7353999999999998</v>
      </c>
      <c r="C250">
        <v>23.83</v>
      </c>
      <c r="D250">
        <f t="shared" si="21"/>
        <v>4.1963911036508605</v>
      </c>
      <c r="E250">
        <f t="shared" si="22"/>
        <v>1.4609911036508607</v>
      </c>
      <c r="F250">
        <f t="shared" si="19"/>
        <v>-0.20564639081571734</v>
      </c>
      <c r="G250" s="31">
        <f t="shared" si="20"/>
        <v>14.012568862423228</v>
      </c>
      <c r="H250">
        <v>11139.77</v>
      </c>
      <c r="I250">
        <v>6.6658021562437204</v>
      </c>
    </row>
    <row r="251" spans="1:10" x14ac:dyDescent="0.25">
      <c r="A251" s="35">
        <v>44883</v>
      </c>
      <c r="B251">
        <v>2.8250000000000002</v>
      </c>
      <c r="C251">
        <v>23.97</v>
      </c>
      <c r="D251">
        <f t="shared" si="21"/>
        <v>4.1718815185648728</v>
      </c>
      <c r="E251">
        <f t="shared" si="22"/>
        <v>1.3468815185648726</v>
      </c>
      <c r="F251">
        <f t="shared" si="19"/>
        <v>-0.18911873545714197</v>
      </c>
      <c r="G251" s="31">
        <f t="shared" si="20"/>
        <v>13.823450126966087</v>
      </c>
      <c r="H251">
        <v>11180.43</v>
      </c>
      <c r="I251">
        <v>6.4412118478143903</v>
      </c>
    </row>
    <row r="252" spans="1:10" x14ac:dyDescent="0.25">
      <c r="A252" s="35">
        <v>44890</v>
      </c>
      <c r="B252">
        <v>2.83</v>
      </c>
      <c r="C252">
        <v>23.45</v>
      </c>
      <c r="D252">
        <f t="shared" si="21"/>
        <v>4.2643923240938166</v>
      </c>
      <c r="E252">
        <f t="shared" si="22"/>
        <v>1.4343923240938166</v>
      </c>
      <c r="F252">
        <f t="shared" si="19"/>
        <v>-0.14629539671617886</v>
      </c>
      <c r="G252" s="31">
        <f t="shared" si="20"/>
        <v>13.677154730249908</v>
      </c>
      <c r="H252">
        <v>10904.27</v>
      </c>
      <c r="I252">
        <v>6.3661421089633201</v>
      </c>
    </row>
    <row r="253" spans="1:10" x14ac:dyDescent="0.25">
      <c r="A253" s="35">
        <v>44897</v>
      </c>
      <c r="B253">
        <v>2.8675999999999999</v>
      </c>
      <c r="C253">
        <v>24.15</v>
      </c>
      <c r="D253">
        <f t="shared" si="21"/>
        <v>4.1407867494824018</v>
      </c>
      <c r="E253">
        <f t="shared" si="22"/>
        <v>1.2731867494824018</v>
      </c>
      <c r="F253">
        <f t="shared" si="19"/>
        <v>-0.56804772550633142</v>
      </c>
      <c r="G253" s="31">
        <f t="shared" si="20"/>
        <v>13.109107004743578</v>
      </c>
      <c r="H253">
        <v>11219.79</v>
      </c>
      <c r="I253">
        <v>5.9886989983270498</v>
      </c>
    </row>
    <row r="254" spans="1:10" x14ac:dyDescent="0.25">
      <c r="A254" s="35">
        <v>44904</v>
      </c>
      <c r="B254">
        <v>2.8902999999999999</v>
      </c>
      <c r="C254">
        <v>24.58</v>
      </c>
      <c r="D254">
        <f t="shared" si="21"/>
        <v>4.0683482506102528</v>
      </c>
      <c r="E254">
        <f t="shared" si="22"/>
        <v>1.178048250610253</v>
      </c>
      <c r="F254">
        <f t="shared" si="19"/>
        <v>-0.30725643950700032</v>
      </c>
      <c r="G254" s="31">
        <f t="shared" si="20"/>
        <v>12.801850565236577</v>
      </c>
      <c r="H254">
        <v>11501.58</v>
      </c>
      <c r="I254">
        <v>5.8200935470624398</v>
      </c>
    </row>
    <row r="255" spans="1:10" x14ac:dyDescent="0.25">
      <c r="A255" s="35">
        <v>44911</v>
      </c>
      <c r="B255">
        <v>2.8856000000000002</v>
      </c>
      <c r="C255">
        <v>24.15</v>
      </c>
      <c r="D255">
        <f t="shared" si="21"/>
        <v>4.1407867494824018</v>
      </c>
      <c r="E255">
        <f t="shared" si="22"/>
        <v>1.2551867494824016</v>
      </c>
      <c r="F255">
        <f t="shared" si="19"/>
        <v>-0.2058043541684591</v>
      </c>
      <c r="G255" s="31">
        <f t="shared" si="20"/>
        <v>12.596046211068119</v>
      </c>
      <c r="H255">
        <v>11295.03</v>
      </c>
      <c r="I255">
        <v>5.6986573202273201</v>
      </c>
    </row>
    <row r="256" spans="1:10" x14ac:dyDescent="0.25">
      <c r="A256" s="35">
        <v>44918</v>
      </c>
      <c r="B256">
        <v>2.8250999999999999</v>
      </c>
      <c r="C256">
        <v>23.1</v>
      </c>
      <c r="D256">
        <f t="shared" si="21"/>
        <v>4.329004329004329</v>
      </c>
      <c r="E256">
        <f t="shared" si="22"/>
        <v>1.503904329004329</v>
      </c>
      <c r="F256">
        <f t="shared" si="19"/>
        <v>0.15702281043945643</v>
      </c>
      <c r="G256" s="31">
        <f t="shared" si="20"/>
        <v>12.753069021507574</v>
      </c>
      <c r="H256">
        <v>10849.64</v>
      </c>
      <c r="I256">
        <v>5.8617050165818396</v>
      </c>
    </row>
    <row r="257" spans="1:9" x14ac:dyDescent="0.25">
      <c r="A257" s="35">
        <v>44925</v>
      </c>
      <c r="B257">
        <v>2.8353000000000002</v>
      </c>
      <c r="C257">
        <v>23.44</v>
      </c>
      <c r="D257">
        <f t="shared" si="21"/>
        <v>4.2662116040955631</v>
      </c>
      <c r="E257">
        <f t="shared" si="22"/>
        <v>1.430911604095563</v>
      </c>
      <c r="F257">
        <f t="shared" si="19"/>
        <v>-3.4807199982536119E-3</v>
      </c>
      <c r="G257" s="31">
        <f t="shared" si="20"/>
        <v>12.74958830150932</v>
      </c>
      <c r="H257">
        <v>11015.99</v>
      </c>
      <c r="I257">
        <v>5.8726695163834099</v>
      </c>
    </row>
    <row r="258" spans="1:9" x14ac:dyDescent="0.25">
      <c r="A258" s="35">
        <v>44932</v>
      </c>
      <c r="B258">
        <v>2.8328000000000002</v>
      </c>
      <c r="C258">
        <v>24.25</v>
      </c>
      <c r="D258">
        <f t="shared" si="21"/>
        <v>4.1237113402061851</v>
      </c>
      <c r="E258">
        <f t="shared" si="22"/>
        <v>1.2909113402061849</v>
      </c>
      <c r="F258">
        <f t="shared" si="19"/>
        <v>1.7724590723783074E-2</v>
      </c>
      <c r="G258" s="31">
        <f t="shared" si="20"/>
        <v>12.767312892233104</v>
      </c>
      <c r="H258">
        <v>11367.73</v>
      </c>
      <c r="I258">
        <v>5.9074695163834203</v>
      </c>
    </row>
    <row r="259" spans="1:9" x14ac:dyDescent="0.25">
      <c r="A259" s="35">
        <v>44939</v>
      </c>
      <c r="B259">
        <v>2.9009999999999998</v>
      </c>
      <c r="C259">
        <v>24.61</v>
      </c>
      <c r="D259">
        <f t="shared" si="21"/>
        <v>4.063388866314507</v>
      </c>
      <c r="E259">
        <f t="shared" si="22"/>
        <v>1.1623888663145072</v>
      </c>
      <c r="F259">
        <f t="shared" ref="F259:F273" si="23">E259-E254</f>
        <v>-1.565938429574576E-2</v>
      </c>
      <c r="G259" s="31">
        <f t="shared" si="20"/>
        <v>12.751653507937359</v>
      </c>
      <c r="H259" s="40">
        <v>11602.3</v>
      </c>
      <c r="I259">
        <v>5.8767335576543802</v>
      </c>
    </row>
    <row r="260" spans="1:9" x14ac:dyDescent="0.25">
      <c r="A260" s="35">
        <v>44946</v>
      </c>
      <c r="B260">
        <v>2.9331</v>
      </c>
      <c r="C260">
        <v>25.34</v>
      </c>
      <c r="D260">
        <f t="shared" si="21"/>
        <v>3.9463299131807421</v>
      </c>
      <c r="E260">
        <f t="shared" si="22"/>
        <v>1.0132299131807421</v>
      </c>
      <c r="F260">
        <f t="shared" si="23"/>
        <v>-0.24195683630165954</v>
      </c>
      <c r="G260" s="31">
        <f t="shared" si="20"/>
        <v>12.5096966716357</v>
      </c>
      <c r="H260">
        <v>11980.62</v>
      </c>
      <c r="I260">
        <v>5.6806357659578701</v>
      </c>
    </row>
    <row r="261" spans="1:9" x14ac:dyDescent="0.25">
      <c r="A261" s="35">
        <v>44960</v>
      </c>
      <c r="B261">
        <v>2.8942999999999999</v>
      </c>
      <c r="C261">
        <v>25.78</v>
      </c>
      <c r="D261">
        <f t="shared" si="21"/>
        <v>3.8789759503491075</v>
      </c>
      <c r="E261">
        <f t="shared" si="22"/>
        <v>0.9846759503491076</v>
      </c>
      <c r="F261">
        <f t="shared" si="23"/>
        <v>-0.51922837865522142</v>
      </c>
      <c r="G261" s="31">
        <f t="shared" si="20"/>
        <v>11.990468292980479</v>
      </c>
      <c r="H261">
        <v>12054.3</v>
      </c>
      <c r="I261">
        <v>5.2942839881255699</v>
      </c>
    </row>
    <row r="262" spans="1:9" x14ac:dyDescent="0.25">
      <c r="A262" s="35">
        <v>44967</v>
      </c>
      <c r="B262">
        <v>2.9003000000000001</v>
      </c>
      <c r="C262">
        <v>25.81</v>
      </c>
      <c r="D262">
        <f t="shared" si="21"/>
        <v>3.874467260751647</v>
      </c>
      <c r="E262">
        <f t="shared" si="22"/>
        <v>0.97416726075164695</v>
      </c>
      <c r="F262">
        <f t="shared" si="23"/>
        <v>-0.456744343343916</v>
      </c>
      <c r="G262" s="31">
        <f t="shared" si="20"/>
        <v>11.533723949636563</v>
      </c>
      <c r="H262">
        <v>11976.85</v>
      </c>
      <c r="I262">
        <v>4.9582635572120299</v>
      </c>
    </row>
    <row r="263" spans="1:9" x14ac:dyDescent="0.25">
      <c r="A263" s="35">
        <v>44974</v>
      </c>
      <c r="B263">
        <v>2.8919999999999999</v>
      </c>
      <c r="C263">
        <v>25.37</v>
      </c>
      <c r="D263">
        <f t="shared" si="21"/>
        <v>3.9416633819471816</v>
      </c>
      <c r="E263">
        <f t="shared" si="22"/>
        <v>1.0496633819471817</v>
      </c>
      <c r="F263">
        <f t="shared" si="23"/>
        <v>-0.24124795825900325</v>
      </c>
      <c r="G263" s="31">
        <f t="shared" si="20"/>
        <v>11.292475991377561</v>
      </c>
      <c r="H263">
        <v>11715.77</v>
      </c>
      <c r="I263">
        <v>4.7853147445442499</v>
      </c>
    </row>
    <row r="264" spans="1:9" x14ac:dyDescent="0.25">
      <c r="A264" s="35">
        <v>44981</v>
      </c>
      <c r="B264">
        <v>2.9125999999999999</v>
      </c>
      <c r="C264">
        <v>25.56</v>
      </c>
      <c r="D264">
        <f t="shared" si="21"/>
        <v>3.9123630672926448</v>
      </c>
      <c r="E264">
        <f t="shared" si="22"/>
        <v>0.99976306729264497</v>
      </c>
      <c r="F264">
        <f t="shared" si="23"/>
        <v>-0.16262579902186225</v>
      </c>
      <c r="G264" s="31">
        <f t="shared" si="20"/>
        <v>11.129850192355699</v>
      </c>
      <c r="H264">
        <v>11787.45</v>
      </c>
      <c r="I264">
        <v>4.7044822768870498</v>
      </c>
    </row>
    <row r="265" spans="1:9" x14ac:dyDescent="0.25">
      <c r="A265" s="35">
        <v>44988</v>
      </c>
      <c r="B265">
        <v>2.9026000000000001</v>
      </c>
      <c r="C265">
        <v>25.66</v>
      </c>
      <c r="D265">
        <f t="shared" si="21"/>
        <v>3.8971161340607949</v>
      </c>
      <c r="E265">
        <f t="shared" si="22"/>
        <v>0.99451613406079487</v>
      </c>
      <c r="F265">
        <f t="shared" si="23"/>
        <v>-1.8713779119947205E-2</v>
      </c>
      <c r="G265" s="31">
        <f t="shared" si="20"/>
        <v>11.111136413235752</v>
      </c>
      <c r="H265">
        <v>11851.92</v>
      </c>
      <c r="I265">
        <v>4.7434297557731799</v>
      </c>
    </row>
    <row r="266" spans="1:9" x14ac:dyDescent="0.25">
      <c r="A266" s="35">
        <v>44995</v>
      </c>
      <c r="B266">
        <v>2.8626999999999998</v>
      </c>
      <c r="C266">
        <v>24.24</v>
      </c>
      <c r="D266">
        <f t="shared" si="21"/>
        <v>4.1254125412541249</v>
      </c>
      <c r="E266">
        <f t="shared" si="22"/>
        <v>1.2627125412541251</v>
      </c>
      <c r="F266">
        <f t="shared" si="23"/>
        <v>0.27803659090501753</v>
      </c>
      <c r="G266" s="31">
        <f t="shared" si="20"/>
        <v>11.389173004140769</v>
      </c>
      <c r="H266">
        <v>11442.54</v>
      </c>
      <c r="I266">
        <v>5.0004489341329403</v>
      </c>
    </row>
    <row r="267" spans="1:9" x14ac:dyDescent="0.25">
      <c r="A267" s="35">
        <v>45002</v>
      </c>
      <c r="B267">
        <v>2.8601999999999999</v>
      </c>
      <c r="C267">
        <v>23.87</v>
      </c>
      <c r="D267">
        <f t="shared" si="21"/>
        <v>4.1893590280687052</v>
      </c>
      <c r="E267">
        <f t="shared" si="22"/>
        <v>1.3291590280687053</v>
      </c>
      <c r="F267">
        <f t="shared" si="23"/>
        <v>0.35499176731705839</v>
      </c>
      <c r="G267" s="31">
        <f t="shared" si="20"/>
        <v>11.744164771457827</v>
      </c>
      <c r="H267">
        <v>11278.05</v>
      </c>
      <c r="I267">
        <v>5.3388828554165704</v>
      </c>
    </row>
    <row r="268" spans="1:9" x14ac:dyDescent="0.25">
      <c r="A268" s="35">
        <v>45009</v>
      </c>
      <c r="B268">
        <v>2.8675999999999999</v>
      </c>
      <c r="C268">
        <v>24.8</v>
      </c>
      <c r="D268">
        <f t="shared" si="21"/>
        <v>4.032258064516129</v>
      </c>
      <c r="E268">
        <f t="shared" si="22"/>
        <v>1.1646580645161291</v>
      </c>
      <c r="F268">
        <f t="shared" si="23"/>
        <v>0.1149946825689474</v>
      </c>
      <c r="G268" s="31">
        <f t="shared" ref="G268:G273" si="24">F268+G267</f>
        <v>11.859159454026774</v>
      </c>
      <c r="H268">
        <v>11634.22</v>
      </c>
      <c r="I268">
        <v>5.4684648776297502</v>
      </c>
    </row>
    <row r="269" spans="1:9" x14ac:dyDescent="0.25">
      <c r="A269" s="35">
        <v>45016</v>
      </c>
      <c r="B269">
        <v>2.8527999999999998</v>
      </c>
      <c r="C269">
        <v>24.29</v>
      </c>
      <c r="D269">
        <f t="shared" si="21"/>
        <v>4.1169205434335119</v>
      </c>
      <c r="E269">
        <f t="shared" si="22"/>
        <v>1.2641205434335121</v>
      </c>
      <c r="F269">
        <f t="shared" si="23"/>
        <v>0.26435747614086713</v>
      </c>
      <c r="G269" s="31">
        <f t="shared" si="24"/>
        <v>12.123516930167641</v>
      </c>
      <c r="H269">
        <v>11726.4</v>
      </c>
      <c r="I269">
        <v>5.6960972992247996</v>
      </c>
    </row>
    <row r="270" spans="1:9" x14ac:dyDescent="0.25">
      <c r="A270" s="35">
        <v>45023</v>
      </c>
      <c r="B270">
        <v>2.8464</v>
      </c>
      <c r="C270">
        <v>24.97</v>
      </c>
      <c r="D270">
        <f t="shared" si="21"/>
        <v>4.0048057669203043</v>
      </c>
      <c r="E270">
        <f t="shared" si="22"/>
        <v>1.1584057669203043</v>
      </c>
      <c r="F270">
        <f t="shared" si="23"/>
        <v>0.16388963285950942</v>
      </c>
      <c r="G270" s="31">
        <f t="shared" si="24"/>
        <v>12.287406563027151</v>
      </c>
      <c r="H270">
        <v>11967.74</v>
      </c>
      <c r="I270">
        <v>5.8971910882307199</v>
      </c>
    </row>
    <row r="271" spans="1:9" x14ac:dyDescent="0.25">
      <c r="A271" s="35">
        <v>45030</v>
      </c>
      <c r="B271">
        <v>2.8281000000000001</v>
      </c>
      <c r="C271">
        <v>24.62</v>
      </c>
      <c r="D271">
        <f t="shared" si="21"/>
        <v>4.0617384240454912</v>
      </c>
      <c r="E271">
        <f t="shared" si="22"/>
        <v>1.2336384240454912</v>
      </c>
      <c r="F271">
        <f t="shared" si="23"/>
        <v>-2.9074117208633954E-2</v>
      </c>
      <c r="G271" s="31">
        <f t="shared" si="24"/>
        <v>12.258332445818517</v>
      </c>
      <c r="H271">
        <v>11800.09</v>
      </c>
      <c r="I271">
        <v>5.9422200668860699</v>
      </c>
    </row>
    <row r="272" spans="1:9" x14ac:dyDescent="0.25">
      <c r="A272" s="35">
        <v>45037</v>
      </c>
      <c r="B272">
        <v>2.8258000000000001</v>
      </c>
      <c r="C272">
        <v>24.29</v>
      </c>
      <c r="D272">
        <f t="shared" si="21"/>
        <v>4.1169205434335119</v>
      </c>
      <c r="E272">
        <f t="shared" si="22"/>
        <v>1.2911205434335118</v>
      </c>
      <c r="F272">
        <f t="shared" si="23"/>
        <v>-3.8038484635193548E-2</v>
      </c>
      <c r="G272" s="31">
        <f t="shared" si="24"/>
        <v>12.220293961183323</v>
      </c>
      <c r="H272">
        <v>11450.43</v>
      </c>
      <c r="I272">
        <v>6.0367495456971101</v>
      </c>
    </row>
    <row r="273" spans="1:9" x14ac:dyDescent="0.25">
      <c r="A273" s="35">
        <v>45044</v>
      </c>
      <c r="B273">
        <v>2.7787999999999999</v>
      </c>
      <c r="C273">
        <v>24.28</v>
      </c>
      <c r="D273">
        <f t="shared" ref="D273:D279" si="25">1/C273*100</f>
        <v>4.1186161449752881</v>
      </c>
      <c r="E273">
        <f t="shared" ref="E273:E278" si="26">D273-B273</f>
        <v>1.3398161449752881</v>
      </c>
      <c r="F273">
        <f t="shared" si="23"/>
        <v>0.17515808045915904</v>
      </c>
      <c r="G273" s="31">
        <f t="shared" si="24"/>
        <v>12.395452041642482</v>
      </c>
      <c r="H273">
        <v>11338.67</v>
      </c>
      <c r="I273">
        <v>6.2713202785990401</v>
      </c>
    </row>
    <row r="274" spans="1:9" x14ac:dyDescent="0.25">
      <c r="A274" s="35">
        <v>45051</v>
      </c>
      <c r="B274">
        <v>2.7338</v>
      </c>
      <c r="C274">
        <v>23.98</v>
      </c>
      <c r="D274">
        <f t="shared" si="25"/>
        <v>4.1701417848206832</v>
      </c>
      <c r="E274">
        <f t="shared" si="26"/>
        <v>1.4363417848206832</v>
      </c>
      <c r="F274">
        <f t="shared" ref="F274:F280" si="27">E274-E269</f>
        <v>0.1722212413871711</v>
      </c>
      <c r="G274" s="31">
        <f t="shared" ref="G274:G279" si="28">F274+G273</f>
        <v>12.567673283029652</v>
      </c>
      <c r="H274">
        <v>11180.87</v>
      </c>
      <c r="I274">
        <v>6.5195771972753098</v>
      </c>
    </row>
    <row r="275" spans="1:9" x14ac:dyDescent="0.25">
      <c r="A275" s="63">
        <v>45058</v>
      </c>
      <c r="B275" s="62">
        <v>2.7058</v>
      </c>
      <c r="C275" s="62">
        <v>23.66</v>
      </c>
      <c r="D275">
        <f t="shared" si="25"/>
        <v>4.2265426880811496</v>
      </c>
      <c r="E275">
        <f t="shared" si="26"/>
        <v>1.5207426880811497</v>
      </c>
      <c r="F275">
        <f t="shared" si="27"/>
        <v>0.36233692116084537</v>
      </c>
      <c r="G275" s="31">
        <f t="shared" si="28"/>
        <v>12.930010204190499</v>
      </c>
      <c r="H275" s="62">
        <v>11005.64</v>
      </c>
      <c r="I275" s="62">
        <v>6.8417214914688529</v>
      </c>
    </row>
    <row r="276" spans="1:9" x14ac:dyDescent="0.25">
      <c r="A276" s="35">
        <v>45065</v>
      </c>
      <c r="B276">
        <v>2.7151000000000001</v>
      </c>
      <c r="C276">
        <v>23.95</v>
      </c>
      <c r="D276">
        <f t="shared" si="25"/>
        <v>4.1753653444676413</v>
      </c>
      <c r="E276">
        <f t="shared" si="26"/>
        <v>1.4602653444676412</v>
      </c>
      <c r="F276">
        <f t="shared" si="27"/>
        <v>0.22662692042215005</v>
      </c>
      <c r="G276" s="31">
        <f t="shared" si="28"/>
        <v>13.156637124612649</v>
      </c>
      <c r="H276">
        <v>11091.36</v>
      </c>
      <c r="I276">
        <v>7.0338020008192252</v>
      </c>
    </row>
    <row r="277" spans="1:9" x14ac:dyDescent="0.25">
      <c r="A277" s="63">
        <v>45072</v>
      </c>
      <c r="B277">
        <v>2.7204999999999999</v>
      </c>
      <c r="C277">
        <v>23.72</v>
      </c>
      <c r="D277">
        <f t="shared" si="25"/>
        <v>4.2158516020236094</v>
      </c>
      <c r="E277">
        <f t="shared" si="26"/>
        <v>1.4953516020236095</v>
      </c>
      <c r="F277">
        <f t="shared" si="27"/>
        <v>0.20423105859009771</v>
      </c>
      <c r="G277" s="31">
        <f t="shared" si="28"/>
        <v>13.360868183202747</v>
      </c>
      <c r="H277">
        <v>10909.65</v>
      </c>
      <c r="I277">
        <v>7.121757111264694</v>
      </c>
    </row>
    <row r="278" spans="1:9" x14ac:dyDescent="0.25">
      <c r="A278" s="35">
        <v>45079</v>
      </c>
      <c r="B278">
        <v>2.6951000000000001</v>
      </c>
      <c r="C278">
        <v>23.91</v>
      </c>
      <c r="D278">
        <f t="shared" si="25"/>
        <v>4.1823504809703049</v>
      </c>
      <c r="E278">
        <f t="shared" si="26"/>
        <v>1.4872504809703049</v>
      </c>
      <c r="F278">
        <f t="shared" si="27"/>
        <v>0.14743433599501676</v>
      </c>
      <c r="G278" s="31">
        <f t="shared" si="28"/>
        <v>13.508302519197764</v>
      </c>
      <c r="H278">
        <v>10998.07</v>
      </c>
      <c r="I278">
        <v>7.209866051655232</v>
      </c>
    </row>
    <row r="279" spans="1:9" x14ac:dyDescent="0.25">
      <c r="A279" s="63">
        <v>45086</v>
      </c>
      <c r="B279">
        <v>2.6703000000000001</v>
      </c>
      <c r="C279">
        <v>23.53</v>
      </c>
      <c r="D279">
        <f t="shared" si="25"/>
        <v>4.2498937526561837</v>
      </c>
      <c r="E279">
        <f t="shared" ref="E279" si="29">D279-B279</f>
        <v>1.5795937526561836</v>
      </c>
      <c r="F279">
        <f t="shared" si="27"/>
        <v>0.14325196783550043</v>
      </c>
      <c r="G279" s="31">
        <f t="shared" si="28"/>
        <v>13.651554487033264</v>
      </c>
      <c r="H279">
        <v>10793.93</v>
      </c>
      <c r="I279">
        <v>7.2948636924810941</v>
      </c>
    </row>
    <row r="280" spans="1:9" x14ac:dyDescent="0.25">
      <c r="A280" s="35">
        <v>45093</v>
      </c>
      <c r="B280">
        <v>2.6625999999999999</v>
      </c>
      <c r="C280">
        <v>24.44</v>
      </c>
      <c r="D280">
        <f t="shared" ref="D280" si="30">1/C280*100</f>
        <v>4.0916530278232406</v>
      </c>
      <c r="E280">
        <f t="shared" ref="E280" si="31">D280-B280</f>
        <v>1.4290530278232407</v>
      </c>
      <c r="F280">
        <f t="shared" si="27"/>
        <v>-9.1689660257908923E-2</v>
      </c>
      <c r="G280" s="31">
        <f t="shared" ref="G280" si="32">F280+G279</f>
        <v>13.559864826775355</v>
      </c>
      <c r="H280">
        <v>11306.53</v>
      </c>
      <c r="I280">
        <v>7.2219358589619569</v>
      </c>
    </row>
    <row r="281" spans="1:9" x14ac:dyDescent="0.25">
      <c r="A281" s="63">
        <v>45098</v>
      </c>
      <c r="B281">
        <v>2.6701000000000001</v>
      </c>
      <c r="C281">
        <v>23.94</v>
      </c>
      <c r="D281">
        <f t="shared" ref="D281" si="33">1/C281*100</f>
        <v>4.1771094402673352</v>
      </c>
      <c r="E281">
        <f t="shared" ref="E281" si="34">D281-B281</f>
        <v>1.5070094402673351</v>
      </c>
      <c r="F281">
        <f t="shared" ref="F281" si="35">E281-E276</f>
        <v>4.6744095799693852E-2</v>
      </c>
      <c r="G281" s="31">
        <f t="shared" ref="G281" si="36">F281+G280</f>
        <v>13.606608922575049</v>
      </c>
      <c r="H281">
        <v>11058.63</v>
      </c>
      <c r="I281">
        <v>7.2713857174008361</v>
      </c>
    </row>
    <row r="282" spans="1:9" x14ac:dyDescent="0.25">
      <c r="A282" s="35">
        <v>45107</v>
      </c>
      <c r="B282">
        <v>2.6351</v>
      </c>
      <c r="C282">
        <v>24.03</v>
      </c>
      <c r="D282">
        <f t="shared" ref="D282:D283" si="37">1/C282*100</f>
        <v>4.1614648356221391</v>
      </c>
      <c r="E282">
        <f t="shared" ref="E282" si="38">D282-B282</f>
        <v>1.5263648356221391</v>
      </c>
      <c r="F282">
        <f t="shared" ref="F282" si="39">E282-E277</f>
        <v>3.1013233598529588E-2</v>
      </c>
      <c r="G282" s="31">
        <f t="shared" ref="G282" si="40">F282+G281</f>
        <v>13.637622156173578</v>
      </c>
      <c r="H282">
        <v>11026.59</v>
      </c>
      <c r="I282">
        <v>7.3396578748864325</v>
      </c>
    </row>
    <row r="283" spans="1:9" x14ac:dyDescent="0.25">
      <c r="A283" s="63">
        <v>45114</v>
      </c>
      <c r="B283">
        <v>2.6402999999999999</v>
      </c>
      <c r="C283">
        <v>23.77</v>
      </c>
      <c r="D283">
        <f t="shared" si="37"/>
        <v>4.2069835927639883</v>
      </c>
      <c r="E283">
        <f t="shared" ref="E283" si="41">D283-B283</f>
        <v>1.5666835927639884</v>
      </c>
      <c r="F283">
        <f t="shared" ref="F283" si="42">E283-E278</f>
        <v>7.9433111793683508E-2</v>
      </c>
      <c r="G283" s="31">
        <f t="shared" ref="G283" si="43">F283+G282</f>
        <v>13.717055267967261</v>
      </c>
      <c r="H283">
        <v>10888.55</v>
      </c>
      <c r="I283">
        <v>7.4492728937210231</v>
      </c>
    </row>
    <row r="284" spans="1:9" x14ac:dyDescent="0.25">
      <c r="A284" s="35">
        <v>45121</v>
      </c>
      <c r="B284">
        <v>2.6444000000000001</v>
      </c>
      <c r="C284">
        <v>24.13</v>
      </c>
      <c r="D284">
        <f t="shared" ref="D284" si="44">1/C284*100</f>
        <v>4.1442188147534189</v>
      </c>
      <c r="E284">
        <f t="shared" ref="E284" si="45">D284-B284</f>
        <v>1.4998188147534188</v>
      </c>
      <c r="F284">
        <f t="shared" ref="F284" si="46">E284-E279</f>
        <v>-7.9774937902764798E-2</v>
      </c>
      <c r="G284" s="31">
        <f t="shared" ref="G284" si="47">F284+G283</f>
        <v>13.637280330064495</v>
      </c>
      <c r="H284">
        <v>11080.32</v>
      </c>
    </row>
  </sheetData>
  <phoneticPr fontId="17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83"/>
  <sheetViews>
    <sheetView workbookViewId="0">
      <selection activeCell="G8" sqref="G8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1.81640625" customWidth="1"/>
    <col min="11" max="11" width="12.81640625"/>
    <col min="14" max="15" width="11.54296875" customWidth="1"/>
    <col min="17" max="17" width="9.1796875"/>
    <col min="18" max="18" width="12.81640625"/>
  </cols>
  <sheetData>
    <row r="1" spans="1:18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1" t="s">
        <v>6</v>
      </c>
    </row>
    <row r="2" spans="1:18" x14ac:dyDescent="0.25">
      <c r="A2" s="44">
        <v>43105</v>
      </c>
      <c r="B2">
        <v>3.9350000000000001</v>
      </c>
      <c r="C2">
        <v>39.960219982794598</v>
      </c>
      <c r="D2">
        <f t="shared" ref="D2:D65" si="0">1/C2*100</f>
        <v>2.502488726114529</v>
      </c>
      <c r="E2">
        <f t="shared" ref="E2:E65" si="1">D2-B2</f>
        <v>-1.4325112738854711</v>
      </c>
      <c r="F2" t="e">
        <f>E2-#REF!</f>
        <v>#REF!</v>
      </c>
      <c r="G2" s="3"/>
      <c r="H2" s="44">
        <v>43105</v>
      </c>
      <c r="I2" s="6">
        <v>1801.42</v>
      </c>
      <c r="K2">
        <f>INDEX($R$2:$R$25,MATCH(YEAR($H2)&amp;MONTH($H2),$O$2:$O$25,0))*I2</f>
        <v>39.960219982794641</v>
      </c>
      <c r="N2" s="45">
        <v>43101</v>
      </c>
      <c r="O2" s="45" t="str">
        <f>YEAR(N2)&amp;MONTH(N2)</f>
        <v>20181</v>
      </c>
      <c r="P2" s="46">
        <v>46.93</v>
      </c>
      <c r="Q2" s="46">
        <v>2115.62</v>
      </c>
      <c r="R2">
        <f>P2/Q2</f>
        <v>2.2182622588177461E-2</v>
      </c>
    </row>
    <row r="3" spans="1:18" x14ac:dyDescent="0.25">
      <c r="A3" s="44">
        <v>43112</v>
      </c>
      <c r="B3">
        <v>3.9670000000000001</v>
      </c>
      <c r="C3">
        <v>39.6117309819344</v>
      </c>
      <c r="D3">
        <f t="shared" si="0"/>
        <v>2.5245046737696639</v>
      </c>
      <c r="E3">
        <f t="shared" si="1"/>
        <v>-1.4424953262303362</v>
      </c>
      <c r="F3" t="e">
        <f>E3-#REF!</f>
        <v>#REF!</v>
      </c>
      <c r="G3" s="3"/>
      <c r="H3" s="44">
        <v>43112</v>
      </c>
      <c r="I3" s="6">
        <v>1785.71</v>
      </c>
      <c r="K3">
        <f t="shared" ref="K3:K36" si="2">INDEX($R$2:$R$25,MATCH(YEAR($H3)&amp;MONTH($H3),$O$2:$O$25,0))*I3</f>
        <v>39.611730981934372</v>
      </c>
      <c r="N3" s="45">
        <v>43132</v>
      </c>
      <c r="O3" s="45" t="str">
        <f t="shared" ref="O3:O25" si="3">YEAR(N3)&amp;MONTH(N3)</f>
        <v>20182</v>
      </c>
      <c r="P3" s="46">
        <v>45.99</v>
      </c>
      <c r="Q3" s="46">
        <v>2083.17</v>
      </c>
      <c r="R3">
        <f t="shared" ref="R3:R25" si="4">P3/Q3</f>
        <v>2.207693083137718E-2</v>
      </c>
    </row>
    <row r="4" spans="1:18" x14ac:dyDescent="0.25">
      <c r="A4" s="44">
        <v>43119</v>
      </c>
      <c r="B4">
        <v>4.0599999999999996</v>
      </c>
      <c r="C4">
        <v>38.334677399533</v>
      </c>
      <c r="D4">
        <f t="shared" si="0"/>
        <v>2.6086041877378161</v>
      </c>
      <c r="E4">
        <f t="shared" si="1"/>
        <v>-1.4513958122621835</v>
      </c>
      <c r="F4" t="e">
        <f>E4-#REF!</f>
        <v>#REF!</v>
      </c>
      <c r="G4" s="3"/>
      <c r="H4" s="44">
        <v>43119</v>
      </c>
      <c r="I4" s="6">
        <v>1728.14</v>
      </c>
      <c r="K4">
        <f t="shared" si="2"/>
        <v>38.334677399533</v>
      </c>
      <c r="N4" s="45">
        <v>43160</v>
      </c>
      <c r="O4" s="45" t="str">
        <f t="shared" si="3"/>
        <v>20183</v>
      </c>
      <c r="P4" s="46">
        <v>48.64</v>
      </c>
      <c r="Q4" s="46">
        <v>2277.42</v>
      </c>
      <c r="R4">
        <f t="shared" si="4"/>
        <v>2.1357501031869397E-2</v>
      </c>
    </row>
    <row r="5" spans="1:18" x14ac:dyDescent="0.25">
      <c r="A5" s="44">
        <v>43126</v>
      </c>
      <c r="B5">
        <v>3.952</v>
      </c>
      <c r="C5">
        <v>40.301388718200798</v>
      </c>
      <c r="D5">
        <f t="shared" si="0"/>
        <v>2.4813040736444467</v>
      </c>
      <c r="E5">
        <f t="shared" si="1"/>
        <v>-1.4706959263555532</v>
      </c>
      <c r="F5" t="e">
        <f>E5-#REF!</f>
        <v>#REF!</v>
      </c>
      <c r="G5" s="3"/>
      <c r="H5" s="44">
        <v>43126</v>
      </c>
      <c r="I5" s="6">
        <v>1816.8</v>
      </c>
      <c r="K5">
        <f t="shared" si="2"/>
        <v>40.301388718200812</v>
      </c>
      <c r="N5" s="45">
        <v>43191</v>
      </c>
      <c r="O5" s="45" t="str">
        <f t="shared" si="3"/>
        <v>20184</v>
      </c>
      <c r="P5" s="46">
        <v>44.54</v>
      </c>
      <c r="Q5" s="46">
        <v>2195.67</v>
      </c>
      <c r="R5">
        <f t="shared" si="4"/>
        <v>2.0285379861272414E-2</v>
      </c>
    </row>
    <row r="6" spans="1:18" x14ac:dyDescent="0.25">
      <c r="A6" s="44">
        <v>43133</v>
      </c>
      <c r="B6">
        <v>3.9249999999999998</v>
      </c>
      <c r="C6">
        <v>37.584429355261499</v>
      </c>
      <c r="D6">
        <f t="shared" si="0"/>
        <v>2.6606762884375379</v>
      </c>
      <c r="E6">
        <f t="shared" si="1"/>
        <v>-1.2643237115624619</v>
      </c>
      <c r="F6" t="e">
        <f t="shared" ref="F6:F69" si="5">E6-E1</f>
        <v>#VALUE!</v>
      </c>
      <c r="G6" s="3"/>
      <c r="H6" s="44">
        <v>43133</v>
      </c>
      <c r="I6" s="6">
        <v>1702.43</v>
      </c>
      <c r="K6">
        <f t="shared" si="2"/>
        <v>37.584429355261456</v>
      </c>
      <c r="N6" s="45">
        <v>43221</v>
      </c>
      <c r="O6" s="45" t="str">
        <f t="shared" si="3"/>
        <v>20185</v>
      </c>
      <c r="P6" s="46">
        <v>43.6</v>
      </c>
      <c r="Q6" s="46">
        <v>2123.48</v>
      </c>
      <c r="R6">
        <f t="shared" si="4"/>
        <v>2.0532333716352404E-2</v>
      </c>
    </row>
    <row r="7" spans="1:18" x14ac:dyDescent="0.25">
      <c r="A7" s="44">
        <v>43140</v>
      </c>
      <c r="B7">
        <v>3.9020000000000001</v>
      </c>
      <c r="C7">
        <v>35.157733118276496</v>
      </c>
      <c r="D7">
        <f t="shared" si="0"/>
        <v>2.8443244524208451</v>
      </c>
      <c r="E7">
        <f t="shared" si="1"/>
        <v>-1.0576755475791551</v>
      </c>
      <c r="F7">
        <f t="shared" si="5"/>
        <v>0.37483572630631601</v>
      </c>
      <c r="G7" s="31">
        <f t="shared" ref="G7:G70" si="6">F7+G6</f>
        <v>0.37483572630631601</v>
      </c>
      <c r="H7" s="44">
        <v>43140</v>
      </c>
      <c r="I7" s="6">
        <v>1592.51</v>
      </c>
      <c r="K7">
        <f t="shared" si="2"/>
        <v>35.157733118276475</v>
      </c>
      <c r="N7" s="45">
        <v>43252</v>
      </c>
      <c r="O7" s="45" t="str">
        <f t="shared" si="3"/>
        <v>20186</v>
      </c>
      <c r="P7" s="46">
        <v>39.99</v>
      </c>
      <c r="Q7" s="46">
        <v>1939.75</v>
      </c>
      <c r="R7">
        <f t="shared" si="4"/>
        <v>2.0616058770460112E-2</v>
      </c>
    </row>
    <row r="8" spans="1:18" x14ac:dyDescent="0.25">
      <c r="A8" s="44">
        <v>43145</v>
      </c>
      <c r="B8">
        <v>3.9</v>
      </c>
      <c r="C8">
        <v>36.355627385186999</v>
      </c>
      <c r="D8">
        <f t="shared" si="0"/>
        <v>2.750605812423546</v>
      </c>
      <c r="E8">
        <f t="shared" si="1"/>
        <v>-1.149394187576454</v>
      </c>
      <c r="F8">
        <f t="shared" si="5"/>
        <v>0.29310113865388221</v>
      </c>
      <c r="G8" s="31">
        <f t="shared" si="6"/>
        <v>0.66793686496019822</v>
      </c>
      <c r="H8" s="44">
        <v>43145</v>
      </c>
      <c r="I8" s="6">
        <v>1646.77</v>
      </c>
      <c r="K8">
        <f t="shared" si="2"/>
        <v>36.355627385186999</v>
      </c>
      <c r="N8" s="45">
        <v>43282</v>
      </c>
      <c r="O8" s="45" t="str">
        <f t="shared" si="3"/>
        <v>20187</v>
      </c>
      <c r="P8" s="46">
        <v>38.92</v>
      </c>
      <c r="Q8" s="46">
        <v>1884.35</v>
      </c>
      <c r="R8">
        <f t="shared" si="4"/>
        <v>2.0654337039297373E-2</v>
      </c>
    </row>
    <row r="9" spans="1:18" x14ac:dyDescent="0.25">
      <c r="A9" s="44">
        <v>43154</v>
      </c>
      <c r="B9">
        <v>3.895</v>
      </c>
      <c r="C9">
        <v>36.842644479327198</v>
      </c>
      <c r="D9">
        <f t="shared" si="0"/>
        <v>2.7142459889411863</v>
      </c>
      <c r="E9">
        <f t="shared" si="1"/>
        <v>-1.1807540110588137</v>
      </c>
      <c r="F9">
        <f t="shared" si="5"/>
        <v>0.27064180120336978</v>
      </c>
      <c r="G9" s="31">
        <f t="shared" si="6"/>
        <v>0.938578666163568</v>
      </c>
      <c r="H9" s="44">
        <v>43154</v>
      </c>
      <c r="I9" s="6">
        <v>1668.83</v>
      </c>
      <c r="K9">
        <f t="shared" si="2"/>
        <v>36.842644479327177</v>
      </c>
      <c r="N9" s="45">
        <v>43313</v>
      </c>
      <c r="O9" s="45" t="str">
        <f t="shared" si="3"/>
        <v>20188</v>
      </c>
      <c r="P9" s="46">
        <v>35.630000000000003</v>
      </c>
      <c r="Q9" s="46">
        <v>1732.35</v>
      </c>
      <c r="R9">
        <f t="shared" si="4"/>
        <v>2.0567437296158401E-2</v>
      </c>
    </row>
    <row r="10" spans="1:18" x14ac:dyDescent="0.25">
      <c r="A10" s="44">
        <v>43161</v>
      </c>
      <c r="B10">
        <v>3.8660000000000001</v>
      </c>
      <c r="C10">
        <v>37.845705403482903</v>
      </c>
      <c r="D10">
        <f t="shared" si="0"/>
        <v>2.6423077317194648</v>
      </c>
      <c r="E10">
        <f t="shared" si="1"/>
        <v>-1.2236922682805353</v>
      </c>
      <c r="F10">
        <f t="shared" si="5"/>
        <v>0.2470036580750179</v>
      </c>
      <c r="G10" s="31">
        <f t="shared" si="6"/>
        <v>1.1855823242385859</v>
      </c>
      <c r="H10" s="44">
        <v>43161</v>
      </c>
      <c r="I10" s="6">
        <v>1772.01</v>
      </c>
      <c r="K10">
        <f t="shared" si="2"/>
        <v>37.845705403482889</v>
      </c>
      <c r="N10" s="45">
        <v>43344</v>
      </c>
      <c r="O10" s="45" t="str">
        <f t="shared" si="3"/>
        <v>20189</v>
      </c>
      <c r="P10" s="46">
        <v>35.04</v>
      </c>
      <c r="Q10" s="46">
        <v>1710.1</v>
      </c>
      <c r="R10">
        <f t="shared" si="4"/>
        <v>2.049002982281738E-2</v>
      </c>
    </row>
    <row r="11" spans="1:18" x14ac:dyDescent="0.25">
      <c r="A11" s="44">
        <v>43168</v>
      </c>
      <c r="B11">
        <v>3.85</v>
      </c>
      <c r="C11">
        <v>39.649346365624297</v>
      </c>
      <c r="D11">
        <f t="shared" si="0"/>
        <v>2.5221096730789814</v>
      </c>
      <c r="E11">
        <f t="shared" si="1"/>
        <v>-1.3278903269210187</v>
      </c>
      <c r="F11">
        <f t="shared" si="5"/>
        <v>-6.3566615358556788E-2</v>
      </c>
      <c r="G11" s="31">
        <f t="shared" si="6"/>
        <v>1.1220157088800291</v>
      </c>
      <c r="H11" s="44">
        <v>43168</v>
      </c>
      <c r="I11" s="6">
        <v>1856.46</v>
      </c>
      <c r="K11">
        <f t="shared" si="2"/>
        <v>39.649346365624261</v>
      </c>
      <c r="N11" s="45">
        <v>43374</v>
      </c>
      <c r="O11" s="45" t="str">
        <f t="shared" si="3"/>
        <v>201810</v>
      </c>
      <c r="P11" s="46">
        <v>32.04</v>
      </c>
      <c r="Q11" s="46">
        <v>1525.69</v>
      </c>
      <c r="R11">
        <f t="shared" si="4"/>
        <v>2.1000334274983778E-2</v>
      </c>
    </row>
    <row r="12" spans="1:18" x14ac:dyDescent="0.25">
      <c r="A12" s="44">
        <v>43175</v>
      </c>
      <c r="B12">
        <v>3.8580000000000001</v>
      </c>
      <c r="C12">
        <v>38.898843779364398</v>
      </c>
      <c r="D12">
        <f t="shared" si="0"/>
        <v>2.5707704981465129</v>
      </c>
      <c r="E12">
        <f t="shared" si="1"/>
        <v>-1.2872295018534872</v>
      </c>
      <c r="F12">
        <f t="shared" si="5"/>
        <v>-0.22955395427433212</v>
      </c>
      <c r="G12" s="31">
        <f t="shared" si="6"/>
        <v>0.89246175460569699</v>
      </c>
      <c r="H12" s="44">
        <v>43175</v>
      </c>
      <c r="I12" s="6">
        <v>1821.32</v>
      </c>
      <c r="K12">
        <f t="shared" si="2"/>
        <v>38.89884377936437</v>
      </c>
      <c r="N12" s="45">
        <v>43405</v>
      </c>
      <c r="O12" s="45" t="str">
        <f t="shared" si="3"/>
        <v>201811</v>
      </c>
      <c r="P12" s="46">
        <v>33.68</v>
      </c>
      <c r="Q12" s="46">
        <v>1599.16</v>
      </c>
      <c r="R12">
        <f t="shared" si="4"/>
        <v>2.1061057054953848E-2</v>
      </c>
    </row>
    <row r="13" spans="1:18" x14ac:dyDescent="0.25">
      <c r="A13" s="44">
        <v>43182</v>
      </c>
      <c r="B13">
        <v>3.762</v>
      </c>
      <c r="C13">
        <v>36.863473931027201</v>
      </c>
      <c r="D13">
        <f t="shared" si="0"/>
        <v>2.7127123229650945</v>
      </c>
      <c r="E13">
        <f t="shared" si="1"/>
        <v>-1.0492876770349056</v>
      </c>
      <c r="F13">
        <f t="shared" si="5"/>
        <v>0.1001065105415484</v>
      </c>
      <c r="G13" s="31">
        <f t="shared" si="6"/>
        <v>0.99256826514724539</v>
      </c>
      <c r="H13" s="44">
        <v>43182</v>
      </c>
      <c r="I13" s="6">
        <v>1726.02</v>
      </c>
      <c r="K13">
        <f t="shared" si="2"/>
        <v>36.863473931027215</v>
      </c>
      <c r="N13" s="45">
        <v>43435</v>
      </c>
      <c r="O13" s="45" t="str">
        <f t="shared" si="3"/>
        <v>201812</v>
      </c>
      <c r="P13" s="46">
        <v>32.1</v>
      </c>
      <c r="Q13" s="46">
        <v>1516.89</v>
      </c>
      <c r="R13">
        <f t="shared" si="4"/>
        <v>2.1161719043569407E-2</v>
      </c>
    </row>
    <row r="14" spans="1:18" x14ac:dyDescent="0.25">
      <c r="A14" s="44">
        <v>43189</v>
      </c>
      <c r="B14">
        <v>3.778</v>
      </c>
      <c r="C14">
        <v>40.589503561047202</v>
      </c>
      <c r="D14">
        <f t="shared" si="0"/>
        <v>2.4636911326002928</v>
      </c>
      <c r="E14">
        <f t="shared" si="1"/>
        <v>-1.3143088673997072</v>
      </c>
      <c r="F14">
        <f t="shared" si="5"/>
        <v>-0.13355485634089348</v>
      </c>
      <c r="G14" s="31">
        <f t="shared" si="6"/>
        <v>0.85901340880635191</v>
      </c>
      <c r="H14" s="44">
        <v>43189</v>
      </c>
      <c r="I14" s="6">
        <v>1900.48</v>
      </c>
      <c r="K14">
        <f t="shared" si="2"/>
        <v>40.589503561047152</v>
      </c>
      <c r="N14" s="45">
        <v>43466</v>
      </c>
      <c r="O14" s="45" t="str">
        <f t="shared" si="3"/>
        <v>20191</v>
      </c>
      <c r="P14" s="46">
        <v>31.27</v>
      </c>
      <c r="Q14" s="46">
        <v>1474.75</v>
      </c>
      <c r="R14">
        <f t="shared" si="4"/>
        <v>2.120359382946262E-2</v>
      </c>
    </row>
    <row r="15" spans="1:18" x14ac:dyDescent="0.25">
      <c r="A15" s="44">
        <v>43194</v>
      </c>
      <c r="B15">
        <v>3.7450000000000001</v>
      </c>
      <c r="C15">
        <v>37.260388582983801</v>
      </c>
      <c r="D15">
        <f t="shared" si="0"/>
        <v>2.6838152741560064</v>
      </c>
      <c r="E15">
        <f t="shared" si="1"/>
        <v>-1.0611847258439937</v>
      </c>
      <c r="F15">
        <f t="shared" si="5"/>
        <v>0.16250754243654164</v>
      </c>
      <c r="G15" s="31">
        <f t="shared" si="6"/>
        <v>1.0215209512428935</v>
      </c>
      <c r="H15" s="44">
        <v>43194</v>
      </c>
      <c r="I15" s="6">
        <v>1836.81</v>
      </c>
      <c r="K15">
        <f t="shared" si="2"/>
        <v>37.260388582983779</v>
      </c>
      <c r="N15" s="45">
        <v>43497</v>
      </c>
      <c r="O15" s="45" t="str">
        <f t="shared" si="3"/>
        <v>20192</v>
      </c>
      <c r="P15" s="46">
        <v>38.57</v>
      </c>
      <c r="Q15" s="46">
        <v>1838.03</v>
      </c>
      <c r="R15">
        <f t="shared" si="4"/>
        <v>2.0984423540420995E-2</v>
      </c>
    </row>
    <row r="16" spans="1:18" x14ac:dyDescent="0.25">
      <c r="A16" s="44">
        <v>43203</v>
      </c>
      <c r="B16">
        <v>3.74</v>
      </c>
      <c r="C16">
        <v>37.012501241079001</v>
      </c>
      <c r="D16">
        <f t="shared" si="0"/>
        <v>2.7017898452378351</v>
      </c>
      <c r="E16">
        <f t="shared" si="1"/>
        <v>-1.0382101547621652</v>
      </c>
      <c r="F16">
        <f t="shared" si="5"/>
        <v>0.28968017215885355</v>
      </c>
      <c r="G16" s="31">
        <f t="shared" si="6"/>
        <v>1.3112011234017471</v>
      </c>
      <c r="H16" s="44">
        <v>43203</v>
      </c>
      <c r="I16" s="6">
        <v>1824.59</v>
      </c>
      <c r="K16">
        <f t="shared" si="2"/>
        <v>37.012501241079029</v>
      </c>
      <c r="N16" s="45">
        <v>43525</v>
      </c>
      <c r="O16" s="45" t="str">
        <f t="shared" si="3"/>
        <v>20193</v>
      </c>
      <c r="P16" s="46">
        <v>41.29</v>
      </c>
      <c r="Q16" s="46">
        <v>2023.93</v>
      </c>
      <c r="R16">
        <f t="shared" si="4"/>
        <v>2.0400903193292259E-2</v>
      </c>
    </row>
    <row r="17" spans="1:18" x14ac:dyDescent="0.25">
      <c r="A17" s="44">
        <v>43210</v>
      </c>
      <c r="B17">
        <v>3.54</v>
      </c>
      <c r="C17">
        <v>36.164978070475101</v>
      </c>
      <c r="D17">
        <f t="shared" si="0"/>
        <v>2.7651060593795709</v>
      </c>
      <c r="E17">
        <f t="shared" si="1"/>
        <v>-0.77489394062042916</v>
      </c>
      <c r="F17">
        <f t="shared" si="5"/>
        <v>0.51233556123305801</v>
      </c>
      <c r="G17" s="31">
        <f t="shared" si="6"/>
        <v>1.8235366846348051</v>
      </c>
      <c r="H17" s="44">
        <v>43210</v>
      </c>
      <c r="I17" s="6">
        <v>1782.81</v>
      </c>
      <c r="K17">
        <f t="shared" si="2"/>
        <v>36.164978070475073</v>
      </c>
      <c r="N17" s="45">
        <v>43556</v>
      </c>
      <c r="O17" s="45" t="str">
        <f t="shared" si="3"/>
        <v>20194</v>
      </c>
      <c r="P17" s="46">
        <v>41.43</v>
      </c>
      <c r="Q17" s="46">
        <v>1927.69</v>
      </c>
      <c r="R17">
        <f t="shared" si="4"/>
        <v>2.1492044882735293E-2</v>
      </c>
    </row>
    <row r="18" spans="1:18" x14ac:dyDescent="0.25">
      <c r="A18" s="44">
        <v>43217</v>
      </c>
      <c r="B18">
        <v>3.6619999999999999</v>
      </c>
      <c r="C18">
        <v>36.627281877513497</v>
      </c>
      <c r="D18">
        <f t="shared" si="0"/>
        <v>2.7302053243921649</v>
      </c>
      <c r="E18">
        <f t="shared" si="1"/>
        <v>-0.93179467560783502</v>
      </c>
      <c r="F18">
        <f t="shared" si="5"/>
        <v>0.11749300142707053</v>
      </c>
      <c r="G18" s="31">
        <f t="shared" si="6"/>
        <v>1.9410296860618756</v>
      </c>
      <c r="H18" s="44">
        <v>43217</v>
      </c>
      <c r="I18" s="6">
        <v>1805.6</v>
      </c>
      <c r="K18">
        <f t="shared" si="2"/>
        <v>36.627281877513468</v>
      </c>
      <c r="N18" s="45">
        <v>43586</v>
      </c>
      <c r="O18" s="45" t="str">
        <f t="shared" si="3"/>
        <v>20195</v>
      </c>
      <c r="P18" s="46">
        <v>39.32</v>
      </c>
      <c r="Q18" s="46">
        <v>1810.17</v>
      </c>
      <c r="R18">
        <f t="shared" si="4"/>
        <v>2.1721716744836118E-2</v>
      </c>
    </row>
    <row r="19" spans="1:18" x14ac:dyDescent="0.25">
      <c r="A19" s="44">
        <v>43224</v>
      </c>
      <c r="B19">
        <v>3.657</v>
      </c>
      <c r="C19">
        <v>37.263105845122197</v>
      </c>
      <c r="D19">
        <f t="shared" si="0"/>
        <v>2.6836195677202297</v>
      </c>
      <c r="E19">
        <f t="shared" si="1"/>
        <v>-0.97338043227977034</v>
      </c>
      <c r="F19">
        <f t="shared" si="5"/>
        <v>0.34092843511993687</v>
      </c>
      <c r="G19" s="31">
        <f t="shared" si="6"/>
        <v>2.2819581211818125</v>
      </c>
      <c r="H19" s="44">
        <v>43224</v>
      </c>
      <c r="I19" s="6">
        <v>1814.85</v>
      </c>
      <c r="K19">
        <f t="shared" si="2"/>
        <v>37.263105845122162</v>
      </c>
      <c r="N19" s="45">
        <v>43617</v>
      </c>
      <c r="O19" s="45" t="str">
        <f t="shared" si="3"/>
        <v>20196</v>
      </c>
      <c r="P19" s="46">
        <v>40.020000000000003</v>
      </c>
      <c r="Q19" s="46">
        <v>1834.57</v>
      </c>
      <c r="R19">
        <f t="shared" si="4"/>
        <v>2.1814376120834856E-2</v>
      </c>
    </row>
    <row r="20" spans="1:18" x14ac:dyDescent="0.25">
      <c r="A20" s="44">
        <v>43231</v>
      </c>
      <c r="B20">
        <v>3.71</v>
      </c>
      <c r="C20">
        <v>37.672315256089099</v>
      </c>
      <c r="D20">
        <f t="shared" si="0"/>
        <v>2.654469185666434</v>
      </c>
      <c r="E20">
        <f t="shared" si="1"/>
        <v>-1.055530814333566</v>
      </c>
      <c r="F20">
        <f t="shared" si="5"/>
        <v>5.6539115104277116E-3</v>
      </c>
      <c r="G20" s="31">
        <f t="shared" si="6"/>
        <v>2.2876120326922402</v>
      </c>
      <c r="H20" s="44">
        <v>43231</v>
      </c>
      <c r="I20" s="6">
        <v>1834.78</v>
      </c>
      <c r="K20">
        <f t="shared" si="2"/>
        <v>37.672315256089064</v>
      </c>
      <c r="N20" s="45">
        <v>43647</v>
      </c>
      <c r="O20" s="45" t="str">
        <f t="shared" si="3"/>
        <v>20197</v>
      </c>
      <c r="P20" s="46">
        <v>40.83</v>
      </c>
      <c r="Q20" s="46">
        <v>1855.99</v>
      </c>
      <c r="R20">
        <f t="shared" si="4"/>
        <v>2.199904094310853E-2</v>
      </c>
    </row>
    <row r="21" spans="1:18" x14ac:dyDescent="0.25">
      <c r="A21" s="44">
        <v>43238</v>
      </c>
      <c r="B21">
        <v>3.722</v>
      </c>
      <c r="C21">
        <v>37.712763953510297</v>
      </c>
      <c r="D21">
        <f t="shared" si="0"/>
        <v>2.651622143719647</v>
      </c>
      <c r="E21">
        <f t="shared" si="1"/>
        <v>-1.070377856280353</v>
      </c>
      <c r="F21">
        <f t="shared" si="5"/>
        <v>-3.2167701518187819E-2</v>
      </c>
      <c r="G21" s="31">
        <f t="shared" si="6"/>
        <v>2.2554443311740524</v>
      </c>
      <c r="H21" s="44">
        <v>43238</v>
      </c>
      <c r="I21" s="6">
        <v>1836.75</v>
      </c>
      <c r="K21">
        <f t="shared" si="2"/>
        <v>37.712763953510276</v>
      </c>
      <c r="N21" s="45">
        <v>43678</v>
      </c>
      <c r="O21" s="45" t="str">
        <f t="shared" si="3"/>
        <v>20198</v>
      </c>
      <c r="P21" s="46">
        <v>42.1</v>
      </c>
      <c r="Q21" s="46">
        <v>1887.05</v>
      </c>
      <c r="R21">
        <f t="shared" si="4"/>
        <v>2.2309954691184655E-2</v>
      </c>
    </row>
    <row r="22" spans="1:18" x14ac:dyDescent="0.25">
      <c r="A22" s="44">
        <v>43245</v>
      </c>
      <c r="B22">
        <v>3.6850000000000001</v>
      </c>
      <c r="C22">
        <v>37.0516228078437</v>
      </c>
      <c r="D22">
        <f t="shared" si="0"/>
        <v>2.6989371158887634</v>
      </c>
      <c r="E22">
        <f t="shared" si="1"/>
        <v>-0.98606288411123666</v>
      </c>
      <c r="F22">
        <f t="shared" si="5"/>
        <v>-0.2111689434908075</v>
      </c>
      <c r="G22" s="31">
        <f t="shared" si="6"/>
        <v>2.0442753876832449</v>
      </c>
      <c r="H22" s="44">
        <v>43245</v>
      </c>
      <c r="I22" s="6">
        <v>1804.55</v>
      </c>
      <c r="K22">
        <f t="shared" si="2"/>
        <v>37.051622807843728</v>
      </c>
      <c r="N22" s="45">
        <v>43709</v>
      </c>
      <c r="O22" s="45" t="str">
        <f t="shared" si="3"/>
        <v>20199</v>
      </c>
      <c r="P22" s="46">
        <v>43.03</v>
      </c>
      <c r="Q22" s="46">
        <v>1929.96</v>
      </c>
      <c r="R22">
        <f t="shared" si="4"/>
        <v>2.2295798876660656E-2</v>
      </c>
    </row>
    <row r="23" spans="1:18" x14ac:dyDescent="0.25">
      <c r="A23" s="44">
        <v>43252</v>
      </c>
      <c r="B23">
        <v>3.6480000000000001</v>
      </c>
      <c r="C23">
        <v>35.2441832710401</v>
      </c>
      <c r="D23">
        <f t="shared" si="0"/>
        <v>2.83734763353615</v>
      </c>
      <c r="E23">
        <f t="shared" si="1"/>
        <v>-0.81065236646385008</v>
      </c>
      <c r="F23">
        <f t="shared" si="5"/>
        <v>0.12114230914398494</v>
      </c>
      <c r="G23" s="31">
        <f t="shared" si="6"/>
        <v>2.1654176968272298</v>
      </c>
      <c r="H23" s="44">
        <v>43252</v>
      </c>
      <c r="I23" s="6">
        <v>1709.55</v>
      </c>
      <c r="K23">
        <f t="shared" si="2"/>
        <v>35.244183271040086</v>
      </c>
      <c r="N23" s="45">
        <v>43739</v>
      </c>
      <c r="O23" s="45" t="str">
        <f t="shared" si="3"/>
        <v>201910</v>
      </c>
      <c r="P23" s="46">
        <v>43.67</v>
      </c>
      <c r="Q23" s="46">
        <v>1960.19</v>
      </c>
      <c r="R23">
        <f t="shared" si="4"/>
        <v>2.2278452598982753E-2</v>
      </c>
    </row>
    <row r="24" spans="1:18" x14ac:dyDescent="0.25">
      <c r="A24" s="44">
        <v>43259</v>
      </c>
      <c r="B24">
        <v>3.6880000000000002</v>
      </c>
      <c r="C24">
        <v>35.284796906817903</v>
      </c>
      <c r="D24">
        <f t="shared" si="0"/>
        <v>2.8340817793024482</v>
      </c>
      <c r="E24">
        <f t="shared" si="1"/>
        <v>-0.85391822069755197</v>
      </c>
      <c r="F24">
        <f t="shared" si="5"/>
        <v>0.11946221158221837</v>
      </c>
      <c r="G24" s="31">
        <f t="shared" si="6"/>
        <v>2.2848799084094482</v>
      </c>
      <c r="H24" s="44">
        <v>43259</v>
      </c>
      <c r="I24" s="6">
        <v>1711.52</v>
      </c>
      <c r="K24">
        <f t="shared" si="2"/>
        <v>35.284796906817888</v>
      </c>
      <c r="N24" s="45">
        <v>43770</v>
      </c>
      <c r="O24" s="45" t="str">
        <f t="shared" si="3"/>
        <v>201911</v>
      </c>
      <c r="P24" s="37">
        <v>43.05</v>
      </c>
      <c r="Q24" s="37">
        <v>1933.18</v>
      </c>
      <c r="R24">
        <f t="shared" si="4"/>
        <v>2.2269007541977463E-2</v>
      </c>
    </row>
    <row r="25" spans="1:18" x14ac:dyDescent="0.25">
      <c r="A25" s="44">
        <v>43266</v>
      </c>
      <c r="B25">
        <v>3.6469999999999998</v>
      </c>
      <c r="C25">
        <v>33.844559041113499</v>
      </c>
      <c r="D25">
        <f t="shared" si="0"/>
        <v>2.9546846770413695</v>
      </c>
      <c r="E25">
        <f t="shared" si="1"/>
        <v>-0.6923153229586303</v>
      </c>
      <c r="F25">
        <f t="shared" si="5"/>
        <v>0.3632154913749357</v>
      </c>
      <c r="G25" s="31">
        <f t="shared" si="6"/>
        <v>2.6480953997843839</v>
      </c>
      <c r="H25" s="44">
        <v>43266</v>
      </c>
      <c r="I25" s="6">
        <v>1641.66</v>
      </c>
      <c r="K25">
        <f t="shared" si="2"/>
        <v>33.844559041113548</v>
      </c>
      <c r="N25" s="45">
        <v>43812</v>
      </c>
      <c r="O25" s="45" t="str">
        <f t="shared" si="3"/>
        <v>201912</v>
      </c>
      <c r="P25" s="46">
        <v>45.76</v>
      </c>
      <c r="Q25" s="46">
        <v>2050.5100000000002</v>
      </c>
      <c r="R25">
        <f t="shared" si="4"/>
        <v>2.2316399334799633E-2</v>
      </c>
    </row>
    <row r="26" spans="1:18" x14ac:dyDescent="0.25">
      <c r="A26" s="44">
        <v>43273</v>
      </c>
      <c r="B26">
        <v>3.6030000000000002</v>
      </c>
      <c r="C26">
        <v>31.947881634231202</v>
      </c>
      <c r="D26">
        <f t="shared" si="0"/>
        <v>3.1300979872434791</v>
      </c>
      <c r="E26">
        <f t="shared" si="1"/>
        <v>-0.47290201275652111</v>
      </c>
      <c r="F26">
        <f t="shared" si="5"/>
        <v>0.59747584352383187</v>
      </c>
      <c r="G26" s="31">
        <f t="shared" si="6"/>
        <v>3.2455712433082158</v>
      </c>
      <c r="H26" s="44">
        <v>43273</v>
      </c>
      <c r="I26" s="6">
        <v>1549.66</v>
      </c>
      <c r="K26">
        <f t="shared" si="2"/>
        <v>31.947881634231219</v>
      </c>
      <c r="N26" s="45"/>
      <c r="O26" s="47"/>
    </row>
    <row r="27" spans="1:18" x14ac:dyDescent="0.25">
      <c r="A27" s="44">
        <v>43280</v>
      </c>
      <c r="B27">
        <v>3.5430000000000001</v>
      </c>
      <c r="C27">
        <v>33.124027787086</v>
      </c>
      <c r="D27">
        <f t="shared" si="0"/>
        <v>3.018956530370585</v>
      </c>
      <c r="E27">
        <f t="shared" si="1"/>
        <v>-0.52404346962941517</v>
      </c>
      <c r="F27">
        <f t="shared" si="5"/>
        <v>0.46201941448182149</v>
      </c>
      <c r="G27" s="31">
        <f t="shared" si="6"/>
        <v>3.7075906577900373</v>
      </c>
      <c r="H27" s="44">
        <v>43280</v>
      </c>
      <c r="I27" s="6">
        <v>1606.71</v>
      </c>
      <c r="K27">
        <f t="shared" si="2"/>
        <v>33.124027787085964</v>
      </c>
      <c r="N27" s="45"/>
      <c r="O27" s="47"/>
    </row>
    <row r="28" spans="1:18" x14ac:dyDescent="0.25">
      <c r="A28" s="44">
        <v>43287</v>
      </c>
      <c r="B28">
        <v>3.54</v>
      </c>
      <c r="C28">
        <v>31.8347362220394</v>
      </c>
      <c r="D28">
        <f t="shared" si="0"/>
        <v>3.1412228234757396</v>
      </c>
      <c r="E28">
        <f t="shared" si="1"/>
        <v>-0.39877717652426048</v>
      </c>
      <c r="F28">
        <f t="shared" si="5"/>
        <v>0.4118751899395896</v>
      </c>
      <c r="G28" s="31">
        <f t="shared" si="6"/>
        <v>4.1194658477296269</v>
      </c>
      <c r="H28" s="44">
        <v>43287</v>
      </c>
      <c r="I28" s="6">
        <v>1541.31</v>
      </c>
      <c r="K28">
        <f t="shared" si="2"/>
        <v>31.834736222039432</v>
      </c>
      <c r="N28" s="45"/>
      <c r="O28" s="47"/>
    </row>
    <row r="29" spans="1:18" x14ac:dyDescent="0.25">
      <c r="A29" s="44">
        <v>43294</v>
      </c>
      <c r="B29">
        <v>3.516</v>
      </c>
      <c r="C29">
        <v>33.428218324621199</v>
      </c>
      <c r="D29">
        <f t="shared" si="0"/>
        <v>2.9914845903212877</v>
      </c>
      <c r="E29">
        <f t="shared" si="1"/>
        <v>-0.52451540967871235</v>
      </c>
      <c r="F29">
        <f t="shared" si="5"/>
        <v>0.32940281101883961</v>
      </c>
      <c r="G29" s="31">
        <f t="shared" si="6"/>
        <v>4.4488686587484665</v>
      </c>
      <c r="H29" s="44">
        <v>43294</v>
      </c>
      <c r="I29" s="6">
        <v>1618.46</v>
      </c>
      <c r="K29">
        <f t="shared" si="2"/>
        <v>33.428218324621227</v>
      </c>
      <c r="N29" s="45"/>
      <c r="O29" s="47"/>
    </row>
    <row r="30" spans="1:18" x14ac:dyDescent="0.25">
      <c r="A30" s="44">
        <v>43301</v>
      </c>
      <c r="B30">
        <v>3.508</v>
      </c>
      <c r="C30">
        <v>33.244188181601103</v>
      </c>
      <c r="D30">
        <f t="shared" si="0"/>
        <v>3.0080445777089149</v>
      </c>
      <c r="E30">
        <f t="shared" si="1"/>
        <v>-0.49995542229108514</v>
      </c>
      <c r="F30">
        <f t="shared" si="5"/>
        <v>0.19235990066754516</v>
      </c>
      <c r="G30" s="31">
        <f t="shared" si="6"/>
        <v>4.6412285594160121</v>
      </c>
      <c r="H30" s="44">
        <v>43301</v>
      </c>
      <c r="I30" s="6">
        <v>1609.55</v>
      </c>
      <c r="K30">
        <f t="shared" si="2"/>
        <v>33.244188181601082</v>
      </c>
      <c r="N30" s="45"/>
      <c r="O30" s="47"/>
    </row>
    <row r="31" spans="1:18" x14ac:dyDescent="0.25">
      <c r="A31" s="44">
        <v>43308</v>
      </c>
      <c r="B31">
        <v>3.5569999999999999</v>
      </c>
      <c r="C31">
        <v>32.9347862127524</v>
      </c>
      <c r="D31">
        <f t="shared" si="0"/>
        <v>3.0363032981000448</v>
      </c>
      <c r="E31">
        <f t="shared" si="1"/>
        <v>-0.52069670189995509</v>
      </c>
      <c r="F31">
        <f t="shared" si="5"/>
        <v>-4.7794689143433988E-2</v>
      </c>
      <c r="G31" s="31">
        <f t="shared" si="6"/>
        <v>4.5934338702725785</v>
      </c>
      <c r="H31" s="44">
        <v>43308</v>
      </c>
      <c r="I31" s="6">
        <v>1594.57</v>
      </c>
      <c r="K31">
        <f t="shared" si="2"/>
        <v>32.934786212752414</v>
      </c>
      <c r="N31" s="45"/>
      <c r="O31" s="47"/>
    </row>
    <row r="32" spans="1:18" x14ac:dyDescent="0.25">
      <c r="A32" s="44">
        <v>43315</v>
      </c>
      <c r="B32">
        <v>3.49</v>
      </c>
      <c r="C32">
        <v>30.472920772361199</v>
      </c>
      <c r="D32">
        <f t="shared" si="0"/>
        <v>3.2816020737565643</v>
      </c>
      <c r="E32">
        <f t="shared" si="1"/>
        <v>-0.20839792624343589</v>
      </c>
      <c r="F32">
        <f t="shared" si="5"/>
        <v>0.31564554338597928</v>
      </c>
      <c r="G32" s="31">
        <f t="shared" si="6"/>
        <v>4.9090794136585583</v>
      </c>
      <c r="H32" s="44">
        <v>43315</v>
      </c>
      <c r="I32" s="6">
        <v>1481.61</v>
      </c>
      <c r="K32">
        <f t="shared" si="2"/>
        <v>30.472920772361245</v>
      </c>
      <c r="N32" s="45"/>
      <c r="O32" s="47"/>
    </row>
    <row r="33" spans="1:15" x14ac:dyDescent="0.25">
      <c r="A33" s="44">
        <v>43322</v>
      </c>
      <c r="B33">
        <v>3.5739999999999998</v>
      </c>
      <c r="C33">
        <v>31.092000634975602</v>
      </c>
      <c r="D33">
        <f t="shared" si="0"/>
        <v>3.2162613520440151</v>
      </c>
      <c r="E33">
        <f t="shared" si="1"/>
        <v>-0.35773864795598476</v>
      </c>
      <c r="F33">
        <f t="shared" si="5"/>
        <v>4.1038528568275723E-2</v>
      </c>
      <c r="G33" s="31">
        <f t="shared" si="6"/>
        <v>4.950117942226834</v>
      </c>
      <c r="H33" s="44">
        <v>43322</v>
      </c>
      <c r="I33" s="6">
        <v>1511.71</v>
      </c>
      <c r="K33">
        <f t="shared" si="2"/>
        <v>31.092000634975616</v>
      </c>
      <c r="N33" s="45"/>
      <c r="O33" s="47"/>
    </row>
    <row r="34" spans="1:15" x14ac:dyDescent="0.25">
      <c r="A34" s="44">
        <v>43329</v>
      </c>
      <c r="B34">
        <v>3.6560000000000001</v>
      </c>
      <c r="C34">
        <v>29.500080988253</v>
      </c>
      <c r="D34">
        <f t="shared" si="0"/>
        <v>3.3898212021797574</v>
      </c>
      <c r="E34">
        <f t="shared" si="1"/>
        <v>-0.26617879782024279</v>
      </c>
      <c r="F34">
        <f t="shared" si="5"/>
        <v>0.25833661185846957</v>
      </c>
      <c r="G34" s="31">
        <f t="shared" si="6"/>
        <v>5.2084545540853036</v>
      </c>
      <c r="H34" s="44">
        <v>43329</v>
      </c>
      <c r="I34" s="6">
        <v>1434.31</v>
      </c>
      <c r="K34">
        <f t="shared" si="2"/>
        <v>29.500080988252954</v>
      </c>
      <c r="N34" s="45"/>
      <c r="O34" s="47"/>
    </row>
    <row r="35" spans="1:15" x14ac:dyDescent="0.25">
      <c r="A35" s="44">
        <v>43336</v>
      </c>
      <c r="B35">
        <v>3.6379999999999999</v>
      </c>
      <c r="C35">
        <v>29.8246351487863</v>
      </c>
      <c r="D35">
        <f t="shared" si="0"/>
        <v>3.3529328858887806</v>
      </c>
      <c r="E35">
        <f t="shared" si="1"/>
        <v>-0.28506711411121932</v>
      </c>
      <c r="F35">
        <f t="shared" si="5"/>
        <v>0.21488830817986582</v>
      </c>
      <c r="G35" s="31">
        <f t="shared" si="6"/>
        <v>5.4233428622651694</v>
      </c>
      <c r="H35" s="44">
        <v>43336</v>
      </c>
      <c r="I35" s="6">
        <v>1450.09</v>
      </c>
      <c r="K35">
        <f t="shared" si="2"/>
        <v>29.824635148786335</v>
      </c>
      <c r="N35" s="45"/>
      <c r="O35" s="47"/>
    </row>
    <row r="36" spans="1:15" x14ac:dyDescent="0.25">
      <c r="A36" s="44">
        <v>43343</v>
      </c>
      <c r="B36">
        <v>3.6</v>
      </c>
      <c r="C36">
        <v>29.518386007446502</v>
      </c>
      <c r="D36">
        <f t="shared" si="0"/>
        <v>3.3877190973372779</v>
      </c>
      <c r="E36">
        <f t="shared" si="1"/>
        <v>-0.21228090266272215</v>
      </c>
      <c r="F36">
        <f t="shared" si="5"/>
        <v>0.30841579923723295</v>
      </c>
      <c r="G36" s="31">
        <f t="shared" si="6"/>
        <v>5.7317586615024023</v>
      </c>
      <c r="H36" s="44">
        <v>43343</v>
      </c>
      <c r="I36" s="6">
        <v>1435.2</v>
      </c>
      <c r="K36">
        <f t="shared" si="2"/>
        <v>29.518386007446537</v>
      </c>
      <c r="N36" s="45"/>
      <c r="O36" s="47"/>
    </row>
    <row r="37" spans="1:15" x14ac:dyDescent="0.25">
      <c r="A37" s="44">
        <v>43350</v>
      </c>
      <c r="B37">
        <v>3.653</v>
      </c>
      <c r="C37">
        <v>29.203005204374001</v>
      </c>
      <c r="D37">
        <f t="shared" si="0"/>
        <v>3.424305111756857</v>
      </c>
      <c r="E37">
        <f t="shared" si="1"/>
        <v>-0.22869488824314299</v>
      </c>
      <c r="F37">
        <f t="shared" si="5"/>
        <v>-2.0296961999707097E-2</v>
      </c>
      <c r="G37" s="31">
        <f t="shared" si="6"/>
        <v>5.7114616995026957</v>
      </c>
      <c r="H37" s="44">
        <v>43350</v>
      </c>
      <c r="I37" s="6">
        <v>1425.23</v>
      </c>
      <c r="K37">
        <f t="shared" ref="K37:K73" si="7">INDEX($R$2:$R$25,MATCH(YEAR($H37)&amp;MONTH($H37),$O$2:$O$25,0))*I37</f>
        <v>29.203005204374016</v>
      </c>
      <c r="N37" s="45"/>
      <c r="O37" s="47"/>
    </row>
    <row r="38" spans="1:15" x14ac:dyDescent="0.25">
      <c r="A38" s="44">
        <v>43357</v>
      </c>
      <c r="B38">
        <v>3.6749999999999998</v>
      </c>
      <c r="C38">
        <v>28.0010600549675</v>
      </c>
      <c r="D38">
        <f t="shared" si="0"/>
        <v>3.5712933654545553</v>
      </c>
      <c r="E38">
        <f t="shared" si="1"/>
        <v>-0.10370663454544449</v>
      </c>
      <c r="F38">
        <f t="shared" si="5"/>
        <v>0.25403201341054027</v>
      </c>
      <c r="G38" s="31">
        <f t="shared" si="6"/>
        <v>5.9654937129132364</v>
      </c>
      <c r="H38" s="44">
        <v>43357</v>
      </c>
      <c r="I38" s="6">
        <v>1366.57</v>
      </c>
      <c r="K38">
        <f t="shared" si="7"/>
        <v>28.001060054967546</v>
      </c>
      <c r="N38" s="45"/>
      <c r="O38" s="47"/>
    </row>
    <row r="39" spans="1:15" x14ac:dyDescent="0.25">
      <c r="A39" s="44">
        <v>43364</v>
      </c>
      <c r="B39">
        <v>3.7130000000000001</v>
      </c>
      <c r="C39">
        <v>28.913890883574101</v>
      </c>
      <c r="D39">
        <f t="shared" si="0"/>
        <v>3.4585452508852663</v>
      </c>
      <c r="E39">
        <f t="shared" si="1"/>
        <v>-0.25445474911473376</v>
      </c>
      <c r="F39">
        <f t="shared" si="5"/>
        <v>1.1724048705509027E-2</v>
      </c>
      <c r="G39" s="31">
        <f t="shared" si="6"/>
        <v>5.9772177616187454</v>
      </c>
      <c r="H39" s="44">
        <v>43364</v>
      </c>
      <c r="I39" s="6">
        <v>1411.12</v>
      </c>
      <c r="K39">
        <f t="shared" si="7"/>
        <v>28.913890883574059</v>
      </c>
      <c r="N39" s="45"/>
      <c r="O39" s="47"/>
    </row>
    <row r="40" spans="1:15" x14ac:dyDescent="0.25">
      <c r="A40" s="44">
        <v>43371</v>
      </c>
      <c r="B40">
        <v>3.653</v>
      </c>
      <c r="C40">
        <v>28.918398690135099</v>
      </c>
      <c r="D40">
        <f t="shared" si="0"/>
        <v>3.4580061320654276</v>
      </c>
      <c r="E40">
        <f t="shared" si="1"/>
        <v>-0.19499386793457241</v>
      </c>
      <c r="F40">
        <f t="shared" si="5"/>
        <v>9.0073246176646915E-2</v>
      </c>
      <c r="G40" s="31">
        <f t="shared" si="6"/>
        <v>6.0672910077953919</v>
      </c>
      <c r="H40" s="44">
        <v>43371</v>
      </c>
      <c r="I40" s="6">
        <v>1411.34</v>
      </c>
      <c r="K40">
        <f t="shared" si="7"/>
        <v>28.918398690135078</v>
      </c>
      <c r="N40" s="45"/>
      <c r="O40" s="47"/>
    </row>
    <row r="41" spans="1:15" x14ac:dyDescent="0.25">
      <c r="A41" s="44">
        <v>43385</v>
      </c>
      <c r="B41">
        <v>3.605</v>
      </c>
      <c r="C41">
        <v>26.6370339977322</v>
      </c>
      <c r="D41">
        <f t="shared" si="0"/>
        <v>3.7541717297997108</v>
      </c>
      <c r="E41">
        <f t="shared" si="1"/>
        <v>0.14917172979971083</v>
      </c>
      <c r="F41">
        <f t="shared" si="5"/>
        <v>0.36145263246243298</v>
      </c>
      <c r="G41" s="31">
        <f t="shared" si="6"/>
        <v>6.4287436402578244</v>
      </c>
      <c r="H41" s="44">
        <v>43385</v>
      </c>
      <c r="I41" s="6">
        <v>1268.4100000000001</v>
      </c>
      <c r="K41">
        <f t="shared" si="7"/>
        <v>26.637033997732175</v>
      </c>
      <c r="N41" s="45"/>
      <c r="O41" s="47"/>
    </row>
    <row r="42" spans="1:15" x14ac:dyDescent="0.25">
      <c r="A42" s="44">
        <v>43392</v>
      </c>
      <c r="B42">
        <v>3.5830000000000002</v>
      </c>
      <c r="C42">
        <v>26.248107806959499</v>
      </c>
      <c r="D42">
        <f t="shared" si="0"/>
        <v>3.8097984332983317</v>
      </c>
      <c r="E42">
        <f t="shared" si="1"/>
        <v>0.22679843329833149</v>
      </c>
      <c r="F42">
        <f t="shared" si="5"/>
        <v>0.45549332154147448</v>
      </c>
      <c r="G42" s="31">
        <f t="shared" si="6"/>
        <v>6.8842369617992993</v>
      </c>
      <c r="H42" s="44">
        <v>43392</v>
      </c>
      <c r="I42" s="6">
        <v>1249.8900000000001</v>
      </c>
      <c r="K42">
        <f t="shared" si="7"/>
        <v>26.248107806959474</v>
      </c>
      <c r="N42" s="45"/>
      <c r="O42" s="47"/>
    </row>
    <row r="43" spans="1:15" x14ac:dyDescent="0.25">
      <c r="A43" s="44">
        <v>43399</v>
      </c>
      <c r="B43">
        <v>3.552</v>
      </c>
      <c r="C43">
        <v>26.527412252816799</v>
      </c>
      <c r="D43">
        <f t="shared" si="0"/>
        <v>3.7696854501660466</v>
      </c>
      <c r="E43">
        <f t="shared" si="1"/>
        <v>0.21768545016604657</v>
      </c>
      <c r="F43">
        <f t="shared" si="5"/>
        <v>0.32139208471149106</v>
      </c>
      <c r="G43" s="31">
        <f t="shared" si="6"/>
        <v>7.2056290465107899</v>
      </c>
      <c r="H43" s="44">
        <v>43399</v>
      </c>
      <c r="I43" s="6">
        <v>1263.19</v>
      </c>
      <c r="K43">
        <f t="shared" si="7"/>
        <v>26.52741225281676</v>
      </c>
      <c r="N43" s="45"/>
      <c r="O43" s="47"/>
    </row>
    <row r="44" spans="1:15" x14ac:dyDescent="0.25">
      <c r="A44" s="44">
        <v>43406</v>
      </c>
      <c r="B44">
        <v>3.5510000000000002</v>
      </c>
      <c r="C44">
        <v>28.396202006053201</v>
      </c>
      <c r="D44">
        <f t="shared" si="0"/>
        <v>3.5215977115067383</v>
      </c>
      <c r="E44">
        <f t="shared" si="1"/>
        <v>-2.9402288493261874E-2</v>
      </c>
      <c r="F44">
        <f t="shared" si="5"/>
        <v>0.22505246062147188</v>
      </c>
      <c r="G44" s="31">
        <f t="shared" si="6"/>
        <v>7.4306815071322614</v>
      </c>
      <c r="H44" s="44">
        <v>43406</v>
      </c>
      <c r="I44" s="6">
        <v>1348.28</v>
      </c>
      <c r="K44">
        <f t="shared" si="7"/>
        <v>28.396202006053173</v>
      </c>
      <c r="N44" s="45"/>
      <c r="O44" s="47"/>
    </row>
    <row r="45" spans="1:15" x14ac:dyDescent="0.25">
      <c r="A45" s="44">
        <v>43413</v>
      </c>
      <c r="B45">
        <v>3.5</v>
      </c>
      <c r="C45">
        <v>27.860198104004599</v>
      </c>
      <c r="D45">
        <f t="shared" si="0"/>
        <v>3.5893499258939614</v>
      </c>
      <c r="E45">
        <f t="shared" si="1"/>
        <v>8.9349925893961402E-2</v>
      </c>
      <c r="F45">
        <f t="shared" si="5"/>
        <v>0.28434379382853381</v>
      </c>
      <c r="G45" s="31">
        <f t="shared" si="6"/>
        <v>7.7150253009607948</v>
      </c>
      <c r="H45" s="44">
        <v>43413</v>
      </c>
      <c r="I45" s="6">
        <v>1322.83</v>
      </c>
      <c r="K45">
        <f t="shared" si="7"/>
        <v>27.860198104004596</v>
      </c>
      <c r="N45" s="45"/>
      <c r="O45" s="47"/>
    </row>
    <row r="46" spans="1:15" x14ac:dyDescent="0.25">
      <c r="A46" s="44">
        <v>43420</v>
      </c>
      <c r="B46">
        <v>3.3660000000000001</v>
      </c>
      <c r="C46">
        <v>29.554560144075602</v>
      </c>
      <c r="D46">
        <f t="shared" si="0"/>
        <v>3.3835726030944038</v>
      </c>
      <c r="E46">
        <f t="shared" si="1"/>
        <v>1.7572603094403672E-2</v>
      </c>
      <c r="F46">
        <f t="shared" si="5"/>
        <v>-0.13159912670530716</v>
      </c>
      <c r="G46" s="31">
        <f t="shared" si="6"/>
        <v>7.5834261742554876</v>
      </c>
      <c r="H46" s="44">
        <v>43420</v>
      </c>
      <c r="I46" s="6">
        <v>1403.28</v>
      </c>
      <c r="K46">
        <f t="shared" si="7"/>
        <v>29.554560144075637</v>
      </c>
    </row>
    <row r="47" spans="1:15" x14ac:dyDescent="0.25">
      <c r="A47" s="44">
        <v>43427</v>
      </c>
      <c r="B47">
        <v>3.42</v>
      </c>
      <c r="C47">
        <v>27.5634478101003</v>
      </c>
      <c r="D47">
        <f t="shared" si="0"/>
        <v>3.6279931556079199</v>
      </c>
      <c r="E47">
        <f t="shared" si="1"/>
        <v>0.20799315560791998</v>
      </c>
      <c r="F47">
        <f t="shared" si="5"/>
        <v>-1.8805277690411515E-2</v>
      </c>
      <c r="G47" s="31">
        <f t="shared" si="6"/>
        <v>7.5646208965650761</v>
      </c>
      <c r="H47" s="44">
        <v>43427</v>
      </c>
      <c r="I47" s="6">
        <v>1308.74</v>
      </c>
      <c r="K47">
        <f t="shared" si="7"/>
        <v>27.5634478101003</v>
      </c>
    </row>
    <row r="48" spans="1:15" x14ac:dyDescent="0.25">
      <c r="A48" s="44">
        <v>43434</v>
      </c>
      <c r="B48">
        <v>3.3980000000000001</v>
      </c>
      <c r="C48">
        <v>27.998358638285101</v>
      </c>
      <c r="D48">
        <f t="shared" si="0"/>
        <v>3.5716379410634262</v>
      </c>
      <c r="E48">
        <f t="shared" si="1"/>
        <v>0.17363794106342612</v>
      </c>
      <c r="F48">
        <f t="shared" si="5"/>
        <v>-4.4047509102620452E-2</v>
      </c>
      <c r="G48" s="31">
        <f t="shared" si="6"/>
        <v>7.5205733874624556</v>
      </c>
      <c r="H48" s="44">
        <v>43434</v>
      </c>
      <c r="I48" s="6">
        <v>1329.39</v>
      </c>
      <c r="K48">
        <f t="shared" si="7"/>
        <v>27.998358638285097</v>
      </c>
    </row>
    <row r="49" spans="1:11" x14ac:dyDescent="0.25">
      <c r="A49" s="44">
        <v>43441</v>
      </c>
      <c r="B49">
        <v>3.3140000000000001</v>
      </c>
      <c r="C49">
        <v>28.378288471807402</v>
      </c>
      <c r="D49">
        <f t="shared" si="0"/>
        <v>3.5238206877537968</v>
      </c>
      <c r="E49">
        <f t="shared" si="1"/>
        <v>0.2098206877537967</v>
      </c>
      <c r="F49">
        <f t="shared" si="5"/>
        <v>0.23922297624705857</v>
      </c>
      <c r="G49" s="31">
        <f t="shared" si="6"/>
        <v>7.7597963637095138</v>
      </c>
      <c r="H49" s="44">
        <v>43441</v>
      </c>
      <c r="I49" s="6">
        <v>1341.02</v>
      </c>
      <c r="K49">
        <f t="shared" si="7"/>
        <v>28.378288471807448</v>
      </c>
    </row>
    <row r="50" spans="1:11" x14ac:dyDescent="0.25">
      <c r="A50" s="44">
        <v>43448</v>
      </c>
      <c r="B50">
        <v>3.3690000000000002</v>
      </c>
      <c r="C50">
        <v>27.731586337835999</v>
      </c>
      <c r="D50">
        <f t="shared" si="0"/>
        <v>3.6059963819510576</v>
      </c>
      <c r="E50">
        <f t="shared" si="1"/>
        <v>0.23699638195105743</v>
      </c>
      <c r="F50">
        <f t="shared" si="5"/>
        <v>0.14764645605709603</v>
      </c>
      <c r="G50" s="31">
        <f t="shared" si="6"/>
        <v>7.9074428197666098</v>
      </c>
      <c r="H50" s="44">
        <v>43448</v>
      </c>
      <c r="I50" s="6">
        <v>1310.46</v>
      </c>
      <c r="K50">
        <f t="shared" si="7"/>
        <v>27.731586337835967</v>
      </c>
    </row>
    <row r="51" spans="1:11" x14ac:dyDescent="0.25">
      <c r="A51" s="44">
        <v>43455</v>
      </c>
      <c r="B51">
        <v>3.355</v>
      </c>
      <c r="C51">
        <v>26.881731701046199</v>
      </c>
      <c r="D51">
        <f t="shared" si="0"/>
        <v>3.7199984402830766</v>
      </c>
      <c r="E51">
        <f t="shared" si="1"/>
        <v>0.3649984402830766</v>
      </c>
      <c r="F51">
        <f t="shared" si="5"/>
        <v>0.34742583718867293</v>
      </c>
      <c r="G51" s="31">
        <f t="shared" si="6"/>
        <v>8.2548686569552832</v>
      </c>
      <c r="H51" s="44">
        <v>43455</v>
      </c>
      <c r="I51" s="6">
        <v>1270.3</v>
      </c>
      <c r="K51">
        <f t="shared" si="7"/>
        <v>26.881731701046217</v>
      </c>
    </row>
    <row r="52" spans="1:11" x14ac:dyDescent="0.25">
      <c r="A52" s="44">
        <v>43462</v>
      </c>
      <c r="B52">
        <v>3.2730000000000001</v>
      </c>
      <c r="C52">
        <v>26.4633645155549</v>
      </c>
      <c r="D52">
        <f t="shared" si="0"/>
        <v>3.7788089999372909</v>
      </c>
      <c r="E52">
        <f t="shared" si="1"/>
        <v>0.50580899993729078</v>
      </c>
      <c r="F52">
        <f t="shared" si="5"/>
        <v>0.2978158443293708</v>
      </c>
      <c r="G52" s="31">
        <f t="shared" si="6"/>
        <v>8.552684501284654</v>
      </c>
      <c r="H52" s="44">
        <v>43462</v>
      </c>
      <c r="I52" s="6">
        <v>1250.53</v>
      </c>
      <c r="K52">
        <f t="shared" si="7"/>
        <v>26.463364515554851</v>
      </c>
    </row>
    <row r="53" spans="1:11" x14ac:dyDescent="0.25">
      <c r="A53" s="44">
        <v>43469</v>
      </c>
      <c r="B53">
        <v>3.1760000000000002</v>
      </c>
      <c r="C53">
        <v>26.4018668926937</v>
      </c>
      <c r="D53">
        <f t="shared" si="0"/>
        <v>3.7876109445757948</v>
      </c>
      <c r="E53">
        <f t="shared" si="1"/>
        <v>0.61161094457579468</v>
      </c>
      <c r="F53">
        <f t="shared" si="5"/>
        <v>0.43797300351236856</v>
      </c>
      <c r="G53" s="31">
        <f t="shared" si="6"/>
        <v>8.9906575047970225</v>
      </c>
      <c r="H53" s="44">
        <v>43469</v>
      </c>
      <c r="I53" s="6">
        <v>1245.1600000000001</v>
      </c>
      <c r="K53">
        <f t="shared" si="7"/>
        <v>26.401866892693679</v>
      </c>
    </row>
    <row r="54" spans="1:11" x14ac:dyDescent="0.25">
      <c r="A54" s="44">
        <v>43476</v>
      </c>
      <c r="B54">
        <v>3.1379999999999999</v>
      </c>
      <c r="C54">
        <v>26.749605831496901</v>
      </c>
      <c r="D54">
        <f t="shared" si="0"/>
        <v>3.7383728429468235</v>
      </c>
      <c r="E54">
        <f t="shared" si="1"/>
        <v>0.60037284294682358</v>
      </c>
      <c r="F54">
        <f t="shared" si="5"/>
        <v>0.39055215519302688</v>
      </c>
      <c r="G54" s="31">
        <f t="shared" si="6"/>
        <v>9.3812096599900485</v>
      </c>
      <c r="H54" s="44">
        <v>43476</v>
      </c>
      <c r="I54" s="6">
        <v>1261.56</v>
      </c>
      <c r="K54">
        <f t="shared" si="7"/>
        <v>26.749605831496861</v>
      </c>
    </row>
    <row r="55" spans="1:11" x14ac:dyDescent="0.25">
      <c r="A55" s="44">
        <v>43483</v>
      </c>
      <c r="B55">
        <v>3.1179999999999999</v>
      </c>
      <c r="C55">
        <v>26.917962366502799</v>
      </c>
      <c r="D55">
        <f t="shared" si="0"/>
        <v>3.7149914484033091</v>
      </c>
      <c r="E55">
        <f t="shared" si="1"/>
        <v>0.5969914484033092</v>
      </c>
      <c r="F55">
        <f t="shared" si="5"/>
        <v>0.35999506645225177</v>
      </c>
      <c r="G55" s="31">
        <f t="shared" si="6"/>
        <v>9.7412047264422998</v>
      </c>
      <c r="H55" s="44">
        <v>43483</v>
      </c>
      <c r="I55" s="6">
        <v>1269.5</v>
      </c>
      <c r="K55">
        <f t="shared" si="7"/>
        <v>26.917962366502795</v>
      </c>
    </row>
    <row r="56" spans="1:11" x14ac:dyDescent="0.25">
      <c r="A56" s="44">
        <v>43490</v>
      </c>
      <c r="B56">
        <v>3.157</v>
      </c>
      <c r="C56">
        <v>26.8329359552467</v>
      </c>
      <c r="D56">
        <f t="shared" si="0"/>
        <v>3.7267632646231834</v>
      </c>
      <c r="E56">
        <f t="shared" si="1"/>
        <v>0.56976326462318339</v>
      </c>
      <c r="F56">
        <f t="shared" si="5"/>
        <v>0.20476482434010679</v>
      </c>
      <c r="G56" s="31">
        <f t="shared" si="6"/>
        <v>9.9459695507824062</v>
      </c>
      <c r="H56" s="44">
        <v>43490</v>
      </c>
      <c r="I56" s="6">
        <v>1265.49</v>
      </c>
      <c r="K56">
        <f t="shared" si="7"/>
        <v>26.832935955246651</v>
      </c>
    </row>
    <row r="57" spans="1:11" x14ac:dyDescent="0.25">
      <c r="A57" s="44">
        <v>43497</v>
      </c>
      <c r="B57">
        <v>3.145</v>
      </c>
      <c r="C57">
        <v>26.676868114230999</v>
      </c>
      <c r="D57">
        <f t="shared" si="0"/>
        <v>3.7485659700305733</v>
      </c>
      <c r="E57">
        <f t="shared" si="1"/>
        <v>0.60356597003057333</v>
      </c>
      <c r="F57">
        <f t="shared" si="5"/>
        <v>9.7756970093282547E-2</v>
      </c>
      <c r="G57" s="31">
        <f t="shared" si="6"/>
        <v>10.043726520875689</v>
      </c>
      <c r="H57" s="44">
        <v>43497</v>
      </c>
      <c r="I57" s="6">
        <v>1271.27</v>
      </c>
      <c r="K57">
        <f t="shared" si="7"/>
        <v>26.676868114230999</v>
      </c>
    </row>
    <row r="58" spans="1:11" x14ac:dyDescent="0.25">
      <c r="A58" s="44">
        <v>43511</v>
      </c>
      <c r="B58">
        <v>3.09</v>
      </c>
      <c r="C58">
        <v>28.493489660125199</v>
      </c>
      <c r="D58">
        <f t="shared" si="0"/>
        <v>3.5095736321810929</v>
      </c>
      <c r="E58">
        <f t="shared" si="1"/>
        <v>0.419573632181093</v>
      </c>
      <c r="F58">
        <f t="shared" si="5"/>
        <v>-0.19203731239470168</v>
      </c>
      <c r="G58" s="31">
        <f t="shared" si="6"/>
        <v>9.8516892084809875</v>
      </c>
      <c r="H58" s="44">
        <v>43511</v>
      </c>
      <c r="I58" s="6">
        <v>1357.84</v>
      </c>
      <c r="K58">
        <f t="shared" si="7"/>
        <v>28.493489660125242</v>
      </c>
    </row>
    <row r="59" spans="1:11" x14ac:dyDescent="0.25">
      <c r="A59" s="44">
        <v>43518</v>
      </c>
      <c r="B59">
        <v>3.1480000000000001</v>
      </c>
      <c r="C59">
        <v>30.559616001915099</v>
      </c>
      <c r="D59">
        <f t="shared" si="0"/>
        <v>3.2722924265060542</v>
      </c>
      <c r="E59">
        <f t="shared" si="1"/>
        <v>0.1242924265060541</v>
      </c>
      <c r="F59">
        <f t="shared" si="5"/>
        <v>-0.47608041644076948</v>
      </c>
      <c r="G59" s="31">
        <f t="shared" si="6"/>
        <v>9.375608792040218</v>
      </c>
      <c r="H59" s="44">
        <v>43518</v>
      </c>
      <c r="I59" s="6">
        <v>1456.3</v>
      </c>
      <c r="K59">
        <f t="shared" si="7"/>
        <v>30.559616001915092</v>
      </c>
    </row>
    <row r="60" spans="1:11" x14ac:dyDescent="0.25">
      <c r="A60" s="44">
        <v>43525</v>
      </c>
      <c r="B60">
        <v>3.1949999999999998</v>
      </c>
      <c r="C60">
        <v>31.9859640896671</v>
      </c>
      <c r="D60">
        <f t="shared" si="0"/>
        <v>3.1263712958492467</v>
      </c>
      <c r="E60">
        <f t="shared" si="1"/>
        <v>-6.8628704150753173E-2</v>
      </c>
      <c r="F60">
        <f t="shared" si="5"/>
        <v>-0.66562015255406237</v>
      </c>
      <c r="G60" s="31">
        <f t="shared" si="6"/>
        <v>8.7099886394861556</v>
      </c>
      <c r="H60" s="44">
        <v>43525</v>
      </c>
      <c r="I60" s="6">
        <v>1567.87</v>
      </c>
      <c r="K60">
        <f t="shared" si="7"/>
        <v>31.985964089667132</v>
      </c>
    </row>
    <row r="61" spans="1:11" x14ac:dyDescent="0.25">
      <c r="A61" s="44">
        <v>43532</v>
      </c>
      <c r="B61">
        <v>3.1589999999999998</v>
      </c>
      <c r="C61">
        <v>33.753090324270097</v>
      </c>
      <c r="D61">
        <f t="shared" si="0"/>
        <v>2.9626916836143797</v>
      </c>
      <c r="E61">
        <f t="shared" si="1"/>
        <v>-0.19630831638562007</v>
      </c>
      <c r="F61">
        <f t="shared" si="5"/>
        <v>-0.76607158100880346</v>
      </c>
      <c r="G61" s="31">
        <f t="shared" si="6"/>
        <v>7.9439170584773517</v>
      </c>
      <c r="H61" s="44">
        <v>43532</v>
      </c>
      <c r="I61" s="6">
        <v>1654.49</v>
      </c>
      <c r="K61">
        <f t="shared" si="7"/>
        <v>33.753090324270111</v>
      </c>
    </row>
    <row r="62" spans="1:11" x14ac:dyDescent="0.25">
      <c r="A62" s="44">
        <v>43539</v>
      </c>
      <c r="B62">
        <v>3.1549999999999998</v>
      </c>
      <c r="C62">
        <v>33.918949667231601</v>
      </c>
      <c r="D62">
        <f t="shared" si="0"/>
        <v>2.9482044986967253</v>
      </c>
      <c r="E62">
        <f t="shared" si="1"/>
        <v>-0.20679550130327451</v>
      </c>
      <c r="F62">
        <f t="shared" si="5"/>
        <v>-0.81036147133384784</v>
      </c>
      <c r="G62" s="31">
        <f t="shared" si="6"/>
        <v>7.1335555871435039</v>
      </c>
      <c r="H62" s="44">
        <v>43539</v>
      </c>
      <c r="I62" s="6">
        <v>1662.62</v>
      </c>
      <c r="K62">
        <f t="shared" si="7"/>
        <v>33.918949667231573</v>
      </c>
    </row>
    <row r="63" spans="1:11" x14ac:dyDescent="0.25">
      <c r="A63" s="44">
        <v>43546</v>
      </c>
      <c r="B63">
        <v>3.1379999999999999</v>
      </c>
      <c r="C63">
        <v>34.556477892022002</v>
      </c>
      <c r="D63">
        <f t="shared" si="0"/>
        <v>2.8938134352831959</v>
      </c>
      <c r="E63">
        <f t="shared" si="1"/>
        <v>-0.244186564716804</v>
      </c>
      <c r="F63">
        <f t="shared" si="5"/>
        <v>-0.663760196897897</v>
      </c>
      <c r="G63" s="31">
        <f t="shared" si="6"/>
        <v>6.4697953902456069</v>
      </c>
      <c r="H63" s="44">
        <v>43546</v>
      </c>
      <c r="I63" s="6">
        <v>1693.87</v>
      </c>
      <c r="K63">
        <f t="shared" si="7"/>
        <v>34.55647789202196</v>
      </c>
    </row>
    <row r="64" spans="1:11" x14ac:dyDescent="0.25">
      <c r="A64" s="44">
        <v>43553</v>
      </c>
      <c r="B64">
        <v>3.0750000000000002</v>
      </c>
      <c r="C64">
        <v>34.549949603000101</v>
      </c>
      <c r="D64">
        <f t="shared" si="0"/>
        <v>2.8943602277010738</v>
      </c>
      <c r="E64">
        <f t="shared" si="1"/>
        <v>-0.18063977229892636</v>
      </c>
      <c r="F64">
        <f t="shared" si="5"/>
        <v>-0.30493219880498046</v>
      </c>
      <c r="G64" s="31">
        <f t="shared" si="6"/>
        <v>6.1648631914406264</v>
      </c>
      <c r="H64" s="44">
        <v>43553</v>
      </c>
      <c r="I64" s="6">
        <v>1693.55</v>
      </c>
      <c r="K64">
        <f t="shared" si="7"/>
        <v>34.549949603000101</v>
      </c>
    </row>
    <row r="65" spans="1:11" x14ac:dyDescent="0.25">
      <c r="A65" s="44">
        <v>43559</v>
      </c>
      <c r="B65">
        <v>3.2679999999999998</v>
      </c>
      <c r="C65">
        <v>38.196951688290099</v>
      </c>
      <c r="D65">
        <f t="shared" si="0"/>
        <v>2.6180099610057797</v>
      </c>
      <c r="E65">
        <f t="shared" si="1"/>
        <v>-0.64999003899422014</v>
      </c>
      <c r="F65">
        <f t="shared" si="5"/>
        <v>-0.58136133484346697</v>
      </c>
      <c r="G65" s="31">
        <f t="shared" si="6"/>
        <v>5.5835018565971595</v>
      </c>
      <c r="H65" s="44">
        <v>43559</v>
      </c>
      <c r="I65" s="6">
        <v>1777.26</v>
      </c>
      <c r="K65">
        <f t="shared" si="7"/>
        <v>38.196951688290127</v>
      </c>
    </row>
    <row r="66" spans="1:11" x14ac:dyDescent="0.25">
      <c r="A66" s="44">
        <v>43567</v>
      </c>
      <c r="B66">
        <v>3.331</v>
      </c>
      <c r="C66">
        <v>36.4447052690007</v>
      </c>
      <c r="D66">
        <f t="shared" ref="D66:D129" si="8">1/C66*100</f>
        <v>2.7438828016825378</v>
      </c>
      <c r="E66">
        <f t="shared" ref="E66:E129" si="9">D66-B66</f>
        <v>-0.58711719831746212</v>
      </c>
      <c r="F66">
        <f t="shared" si="5"/>
        <v>-0.39080888193184204</v>
      </c>
      <c r="G66" s="31">
        <f t="shared" si="6"/>
        <v>5.1926929746653174</v>
      </c>
      <c r="H66" s="44">
        <v>43567</v>
      </c>
      <c r="I66" s="6">
        <v>1695.73</v>
      </c>
      <c r="K66">
        <f t="shared" si="7"/>
        <v>36.444705269000721</v>
      </c>
    </row>
    <row r="67" spans="1:11" x14ac:dyDescent="0.25">
      <c r="A67" s="44">
        <v>43574</v>
      </c>
      <c r="B67">
        <v>3.39</v>
      </c>
      <c r="C67">
        <v>36.876050609797197</v>
      </c>
      <c r="D67">
        <f t="shared" si="8"/>
        <v>2.7117871449452911</v>
      </c>
      <c r="E67">
        <f t="shared" si="9"/>
        <v>-0.67821285505470907</v>
      </c>
      <c r="F67">
        <f t="shared" si="5"/>
        <v>-0.47141735375143456</v>
      </c>
      <c r="G67" s="31">
        <f t="shared" si="6"/>
        <v>4.7212756209138824</v>
      </c>
      <c r="H67" s="44">
        <v>43574</v>
      </c>
      <c r="I67" s="6">
        <v>1715.8</v>
      </c>
      <c r="K67">
        <f t="shared" si="7"/>
        <v>36.876050609797211</v>
      </c>
    </row>
    <row r="68" spans="1:11" x14ac:dyDescent="0.25">
      <c r="A68" s="44">
        <v>43581</v>
      </c>
      <c r="B68">
        <v>3.4209999999999998</v>
      </c>
      <c r="C68">
        <v>35.629941847496198</v>
      </c>
      <c r="D68">
        <f t="shared" si="8"/>
        <v>2.8066282125303901</v>
      </c>
      <c r="E68">
        <f t="shared" si="9"/>
        <v>-0.61437178746960974</v>
      </c>
      <c r="F68">
        <f t="shared" si="5"/>
        <v>-0.37018522275280574</v>
      </c>
      <c r="G68" s="31">
        <f t="shared" si="6"/>
        <v>4.3510903981610767</v>
      </c>
      <c r="H68" s="44">
        <v>43581</v>
      </c>
      <c r="I68" s="6">
        <v>1657.82</v>
      </c>
      <c r="K68">
        <f t="shared" si="7"/>
        <v>35.62994184749622</v>
      </c>
    </row>
    <row r="69" spans="1:11" x14ac:dyDescent="0.25">
      <c r="A69" s="44">
        <v>43585</v>
      </c>
      <c r="B69">
        <v>3.4159999999999999</v>
      </c>
      <c r="C69">
        <v>34.8983526396879</v>
      </c>
      <c r="D69">
        <f t="shared" si="8"/>
        <v>2.8654647694251252</v>
      </c>
      <c r="E69">
        <f t="shared" si="9"/>
        <v>-0.55053523057487475</v>
      </c>
      <c r="F69">
        <f t="shared" si="5"/>
        <v>-0.36989545827594839</v>
      </c>
      <c r="G69" s="31">
        <f t="shared" si="6"/>
        <v>3.9811949398851283</v>
      </c>
      <c r="H69" s="44">
        <v>43585</v>
      </c>
      <c r="I69" s="6">
        <v>1623.78</v>
      </c>
      <c r="K69">
        <f t="shared" si="7"/>
        <v>34.898352639687914</v>
      </c>
    </row>
    <row r="70" spans="1:11" x14ac:dyDescent="0.25">
      <c r="A70" s="44">
        <v>43595</v>
      </c>
      <c r="B70">
        <v>3.3140000000000001</v>
      </c>
      <c r="C70">
        <v>33.318289663401799</v>
      </c>
      <c r="D70">
        <f t="shared" si="8"/>
        <v>3.0013545416121454</v>
      </c>
      <c r="E70">
        <f t="shared" si="9"/>
        <v>-0.31264545838785462</v>
      </c>
      <c r="F70">
        <f t="shared" ref="F70:F133" si="10">E70-E65</f>
        <v>0.33734458060636552</v>
      </c>
      <c r="G70" s="31">
        <f t="shared" si="6"/>
        <v>4.3185395204914938</v>
      </c>
      <c r="H70" s="44">
        <v>43595</v>
      </c>
      <c r="I70" s="6">
        <v>1533.87</v>
      </c>
      <c r="K70">
        <f t="shared" si="7"/>
        <v>33.318289663401778</v>
      </c>
    </row>
    <row r="71" spans="1:11" x14ac:dyDescent="0.25">
      <c r="A71" s="44">
        <v>43602</v>
      </c>
      <c r="B71">
        <v>3.2829999999999999</v>
      </c>
      <c r="C71">
        <v>32.120988636426397</v>
      </c>
      <c r="D71">
        <f t="shared" si="8"/>
        <v>3.113229207602791</v>
      </c>
      <c r="E71">
        <f t="shared" si="9"/>
        <v>-0.16977079239720894</v>
      </c>
      <c r="F71">
        <f t="shared" si="10"/>
        <v>0.41734640592025318</v>
      </c>
      <c r="G71" s="31">
        <f t="shared" ref="G71:G134" si="11">F71+G70</f>
        <v>4.735885926411747</v>
      </c>
      <c r="H71" s="44">
        <v>43602</v>
      </c>
      <c r="I71" s="6">
        <v>1478.75</v>
      </c>
      <c r="K71">
        <f t="shared" si="7"/>
        <v>32.120988636426411</v>
      </c>
    </row>
    <row r="72" spans="1:11" x14ac:dyDescent="0.25">
      <c r="A72" s="44">
        <v>43609</v>
      </c>
      <c r="B72">
        <v>3.3330000000000002</v>
      </c>
      <c r="C72">
        <v>31.360728550357098</v>
      </c>
      <c r="D72">
        <f t="shared" si="8"/>
        <v>3.1887014308174075</v>
      </c>
      <c r="E72">
        <f t="shared" si="9"/>
        <v>-0.14429856918259265</v>
      </c>
      <c r="F72">
        <f t="shared" si="10"/>
        <v>0.53391428587211642</v>
      </c>
      <c r="G72" s="31">
        <f t="shared" si="11"/>
        <v>5.2698002122838634</v>
      </c>
      <c r="H72" s="44">
        <v>43609</v>
      </c>
      <c r="I72" s="6">
        <v>1443.75</v>
      </c>
      <c r="K72">
        <f t="shared" si="7"/>
        <v>31.360728550357145</v>
      </c>
    </row>
    <row r="73" spans="1:11" x14ac:dyDescent="0.25">
      <c r="A73" s="44">
        <v>43616</v>
      </c>
      <c r="B73">
        <v>3.2970000000000002</v>
      </c>
      <c r="C73">
        <v>32.227642265643603</v>
      </c>
      <c r="D73">
        <f t="shared" si="8"/>
        <v>3.1029263380711338</v>
      </c>
      <c r="E73">
        <f t="shared" si="9"/>
        <v>-0.19407366192886633</v>
      </c>
      <c r="F73">
        <f t="shared" si="10"/>
        <v>0.42029812554074342</v>
      </c>
      <c r="G73" s="31">
        <f t="shared" si="11"/>
        <v>5.6900983378246064</v>
      </c>
      <c r="H73" s="44">
        <v>43616</v>
      </c>
      <c r="I73" s="6">
        <v>1483.66</v>
      </c>
      <c r="K73">
        <f t="shared" si="7"/>
        <v>32.22764226564356</v>
      </c>
    </row>
    <row r="74" spans="1:11" x14ac:dyDescent="0.25">
      <c r="A74" s="44">
        <v>43622</v>
      </c>
      <c r="B74">
        <v>3.2629999999999999</v>
      </c>
      <c r="C74">
        <v>30.890465449669399</v>
      </c>
      <c r="D74">
        <f t="shared" si="8"/>
        <v>3.2372448438153989</v>
      </c>
      <c r="E74">
        <f t="shared" si="9"/>
        <v>-2.5755156184601002E-2</v>
      </c>
      <c r="F74">
        <f t="shared" si="10"/>
        <v>0.52478007439027374</v>
      </c>
      <c r="G74" s="31">
        <f t="shared" si="11"/>
        <v>6.2148784122148797</v>
      </c>
      <c r="H74" s="44">
        <v>43622</v>
      </c>
      <c r="I74" s="6">
        <v>1416.06</v>
      </c>
      <c r="K74">
        <f t="shared" ref="K74:K88" si="12">INDEX($R$2:$R$25,MATCH(YEAR($H74)&amp;MONTH($H74),$O$2:$O$25,0))*I74</f>
        <v>30.890465449669406</v>
      </c>
    </row>
    <row r="75" spans="1:11" x14ac:dyDescent="0.25">
      <c r="A75" s="44">
        <v>43630</v>
      </c>
      <c r="B75">
        <v>3.2789999999999999</v>
      </c>
      <c r="C75">
        <v>31.717230304649</v>
      </c>
      <c r="D75">
        <f t="shared" si="8"/>
        <v>3.1528604181223967</v>
      </c>
      <c r="E75">
        <f t="shared" si="9"/>
        <v>-0.12613958187760321</v>
      </c>
      <c r="F75">
        <f t="shared" si="10"/>
        <v>0.18650587651025141</v>
      </c>
      <c r="G75" s="31">
        <f t="shared" si="11"/>
        <v>6.4013842887251311</v>
      </c>
      <c r="H75" s="44">
        <v>43630</v>
      </c>
      <c r="I75" s="6">
        <v>1453.96</v>
      </c>
      <c r="K75">
        <f t="shared" si="12"/>
        <v>31.717230304649046</v>
      </c>
    </row>
    <row r="76" spans="1:11" x14ac:dyDescent="0.25">
      <c r="A76" s="44">
        <v>43637</v>
      </c>
      <c r="B76">
        <v>3.25</v>
      </c>
      <c r="C76">
        <v>33.240964476689399</v>
      </c>
      <c r="D76">
        <f t="shared" si="8"/>
        <v>3.0083362975260877</v>
      </c>
      <c r="E76">
        <f t="shared" si="9"/>
        <v>-0.24166370247391233</v>
      </c>
      <c r="F76">
        <f t="shared" si="10"/>
        <v>-7.1892910076703398E-2</v>
      </c>
      <c r="G76" s="31">
        <f t="shared" si="11"/>
        <v>6.3294913786484273</v>
      </c>
      <c r="H76" s="44">
        <v>43637</v>
      </c>
      <c r="I76" s="6">
        <v>1523.81</v>
      </c>
      <c r="K76">
        <f t="shared" si="12"/>
        <v>33.240964476689363</v>
      </c>
    </row>
    <row r="77" spans="1:11" x14ac:dyDescent="0.25">
      <c r="A77" s="44">
        <v>43644</v>
      </c>
      <c r="B77">
        <v>3.2789999999999999</v>
      </c>
      <c r="C77">
        <v>32.972647650403097</v>
      </c>
      <c r="D77">
        <f t="shared" si="8"/>
        <v>3.032816808048397</v>
      </c>
      <c r="E77">
        <f t="shared" si="9"/>
        <v>-0.24618319195160288</v>
      </c>
      <c r="F77">
        <f t="shared" si="10"/>
        <v>-0.10188462276901022</v>
      </c>
      <c r="G77" s="31">
        <f t="shared" si="11"/>
        <v>6.2276067558794175</v>
      </c>
      <c r="H77" s="44">
        <v>43644</v>
      </c>
      <c r="I77" s="6">
        <v>1511.51</v>
      </c>
      <c r="K77">
        <f t="shared" si="12"/>
        <v>32.97264765040309</v>
      </c>
    </row>
    <row r="78" spans="1:11" x14ac:dyDescent="0.25">
      <c r="A78" s="44">
        <v>43651</v>
      </c>
      <c r="B78">
        <v>3.1880000000000002</v>
      </c>
      <c r="C78">
        <v>34.048795629286801</v>
      </c>
      <c r="D78">
        <f t="shared" si="8"/>
        <v>2.9369614446505059</v>
      </c>
      <c r="E78">
        <f t="shared" si="9"/>
        <v>-0.25103855534949426</v>
      </c>
      <c r="F78">
        <f t="shared" si="10"/>
        <v>-5.6964893420627938E-2</v>
      </c>
      <c r="G78" s="31">
        <f t="shared" si="11"/>
        <v>6.1706418624587895</v>
      </c>
      <c r="H78" s="44">
        <v>43651</v>
      </c>
      <c r="I78" s="6">
        <v>1547.74</v>
      </c>
      <c r="K78">
        <f t="shared" si="12"/>
        <v>34.048795629286793</v>
      </c>
    </row>
    <row r="79" spans="1:11" x14ac:dyDescent="0.25">
      <c r="A79" s="44">
        <v>43658</v>
      </c>
      <c r="B79">
        <v>3.1890000000000001</v>
      </c>
      <c r="C79">
        <v>33.3960840845048</v>
      </c>
      <c r="D79">
        <f t="shared" si="8"/>
        <v>2.9943630440910964</v>
      </c>
      <c r="E79">
        <f t="shared" si="9"/>
        <v>-0.19463695590890362</v>
      </c>
      <c r="F79">
        <f t="shared" si="10"/>
        <v>-0.16888179972430262</v>
      </c>
      <c r="G79" s="31">
        <f t="shared" si="11"/>
        <v>6.0017600627344869</v>
      </c>
      <c r="H79" s="44">
        <v>43658</v>
      </c>
      <c r="I79" s="6">
        <v>1518.07</v>
      </c>
      <c r="K79">
        <f t="shared" si="12"/>
        <v>33.396084084504764</v>
      </c>
    </row>
    <row r="80" spans="1:11" x14ac:dyDescent="0.25">
      <c r="A80" s="44">
        <v>43665</v>
      </c>
      <c r="B80">
        <v>3.173</v>
      </c>
      <c r="C80">
        <v>33.922081153454499</v>
      </c>
      <c r="D80">
        <f t="shared" si="8"/>
        <v>2.9479323378664923</v>
      </c>
      <c r="E80">
        <f t="shared" si="9"/>
        <v>-0.22506766213350771</v>
      </c>
      <c r="F80">
        <f t="shared" si="10"/>
        <v>-9.8928080255904494E-2</v>
      </c>
      <c r="G80" s="31">
        <f t="shared" si="11"/>
        <v>5.9028319824785829</v>
      </c>
      <c r="H80" s="44">
        <v>43665</v>
      </c>
      <c r="I80" s="6">
        <v>1541.98</v>
      </c>
      <c r="K80">
        <f t="shared" si="12"/>
        <v>33.922081153454492</v>
      </c>
    </row>
    <row r="81" spans="1:11" x14ac:dyDescent="0.25">
      <c r="A81" s="44">
        <v>43672</v>
      </c>
      <c r="B81">
        <v>3.1749999999999998</v>
      </c>
      <c r="C81">
        <v>34.359422087403502</v>
      </c>
      <c r="D81">
        <f t="shared" si="8"/>
        <v>2.9104098359285553</v>
      </c>
      <c r="E81">
        <f t="shared" si="9"/>
        <v>-0.26459016407144453</v>
      </c>
      <c r="F81">
        <f t="shared" si="10"/>
        <v>-2.2926461597532199E-2</v>
      </c>
      <c r="G81" s="31">
        <f t="shared" si="11"/>
        <v>5.8799055208810511</v>
      </c>
      <c r="H81" s="44">
        <v>43672</v>
      </c>
      <c r="I81" s="6">
        <v>1561.86</v>
      </c>
      <c r="K81">
        <f t="shared" si="12"/>
        <v>34.359422087403487</v>
      </c>
    </row>
    <row r="82" spans="1:11" x14ac:dyDescent="0.25">
      <c r="A82" s="44">
        <v>43679</v>
      </c>
      <c r="B82">
        <v>3.1389999999999998</v>
      </c>
      <c r="C82">
        <v>34.730798865954803</v>
      </c>
      <c r="D82">
        <f t="shared" si="8"/>
        <v>2.8792887945352144</v>
      </c>
      <c r="E82">
        <f t="shared" si="9"/>
        <v>-0.25971120546478543</v>
      </c>
      <c r="F82">
        <f t="shared" si="10"/>
        <v>-1.3528013513182557E-2</v>
      </c>
      <c r="G82" s="31">
        <f t="shared" si="11"/>
        <v>5.8663775073678686</v>
      </c>
      <c r="H82" s="44">
        <v>43679</v>
      </c>
      <c r="I82" s="6">
        <v>1556.74</v>
      </c>
      <c r="K82">
        <f t="shared" si="12"/>
        <v>34.730798865954796</v>
      </c>
    </row>
    <row r="83" spans="1:11" x14ac:dyDescent="0.25">
      <c r="A83" s="44">
        <v>43686</v>
      </c>
      <c r="B83">
        <v>3.0390000000000001</v>
      </c>
      <c r="C83">
        <v>33.636941787445998</v>
      </c>
      <c r="D83">
        <f t="shared" si="8"/>
        <v>2.9729218735730032</v>
      </c>
      <c r="E83">
        <f t="shared" si="9"/>
        <v>-6.6078126426996953E-2</v>
      </c>
      <c r="F83">
        <f t="shared" si="10"/>
        <v>0.18496042892249731</v>
      </c>
      <c r="G83" s="31">
        <f t="shared" si="11"/>
        <v>6.0513379362903663</v>
      </c>
      <c r="H83" s="44">
        <v>43686</v>
      </c>
      <c r="I83" s="6">
        <v>1507.71</v>
      </c>
      <c r="K83">
        <f t="shared" si="12"/>
        <v>33.63694178744602</v>
      </c>
    </row>
    <row r="84" spans="1:11" x14ac:dyDescent="0.25">
      <c r="A84" s="44">
        <v>43693</v>
      </c>
      <c r="B84">
        <v>3.03</v>
      </c>
      <c r="C84">
        <v>34.981785856230601</v>
      </c>
      <c r="D84">
        <f t="shared" si="8"/>
        <v>2.8586305001975481</v>
      </c>
      <c r="E84">
        <f t="shared" si="9"/>
        <v>-0.17136949980245175</v>
      </c>
      <c r="F84">
        <f t="shared" si="10"/>
        <v>2.3267456106451867E-2</v>
      </c>
      <c r="G84" s="31">
        <f t="shared" si="11"/>
        <v>6.0746053923968182</v>
      </c>
      <c r="H84" s="44">
        <v>43693</v>
      </c>
      <c r="I84" s="6">
        <v>1567.99</v>
      </c>
      <c r="K84">
        <f t="shared" si="12"/>
        <v>34.98178585623063</v>
      </c>
    </row>
    <row r="85" spans="1:11" x14ac:dyDescent="0.25">
      <c r="A85" s="44">
        <v>43700</v>
      </c>
      <c r="B85">
        <v>3.07</v>
      </c>
      <c r="C85">
        <v>36.043070400890301</v>
      </c>
      <c r="D85">
        <f t="shared" si="8"/>
        <v>2.7744584156606673</v>
      </c>
      <c r="E85">
        <f t="shared" si="9"/>
        <v>-0.29554158433933253</v>
      </c>
      <c r="F85">
        <f t="shared" si="10"/>
        <v>-7.0473922205824824E-2</v>
      </c>
      <c r="G85" s="31">
        <f t="shared" si="11"/>
        <v>6.0041314701909929</v>
      </c>
      <c r="H85" s="44">
        <v>43700</v>
      </c>
      <c r="I85" s="6">
        <v>1615.56</v>
      </c>
      <c r="K85">
        <f t="shared" si="12"/>
        <v>36.043070400890279</v>
      </c>
    </row>
    <row r="86" spans="1:11" x14ac:dyDescent="0.25">
      <c r="A86" s="44">
        <v>43707</v>
      </c>
      <c r="B86">
        <v>3.0680000000000001</v>
      </c>
      <c r="C86">
        <v>35.939106012029399</v>
      </c>
      <c r="D86">
        <f t="shared" si="8"/>
        <v>2.7824843491245548</v>
      </c>
      <c r="E86">
        <f t="shared" si="9"/>
        <v>-0.28551565087544528</v>
      </c>
      <c r="F86">
        <f t="shared" si="10"/>
        <v>-2.0925486804000748E-2</v>
      </c>
      <c r="G86" s="31">
        <f t="shared" si="11"/>
        <v>5.9832059833869922</v>
      </c>
      <c r="H86" s="44">
        <v>43707</v>
      </c>
      <c r="I86" s="6">
        <v>1610.9</v>
      </c>
      <c r="K86">
        <f t="shared" si="12"/>
        <v>35.939106012029363</v>
      </c>
    </row>
    <row r="87" spans="1:11" x14ac:dyDescent="0.25">
      <c r="A87" s="44">
        <v>43714</v>
      </c>
      <c r="B87">
        <v>3.0230000000000001</v>
      </c>
      <c r="C87">
        <v>37.729842691040197</v>
      </c>
      <c r="D87">
        <f t="shared" si="8"/>
        <v>2.6504218641692683</v>
      </c>
      <c r="E87">
        <f t="shared" si="9"/>
        <v>-0.37257813583073185</v>
      </c>
      <c r="F87">
        <f t="shared" si="10"/>
        <v>-0.11286693036594642</v>
      </c>
      <c r="G87" s="31">
        <f t="shared" si="11"/>
        <v>5.8703390530210457</v>
      </c>
      <c r="H87" s="44">
        <v>43714</v>
      </c>
      <c r="I87" s="6">
        <v>1692.24</v>
      </c>
      <c r="K87">
        <f t="shared" si="12"/>
        <v>37.729842691040226</v>
      </c>
    </row>
    <row r="88" spans="1:11" x14ac:dyDescent="0.25">
      <c r="A88" s="44">
        <v>43720</v>
      </c>
      <c r="B88">
        <v>3.0939999999999999</v>
      </c>
      <c r="C88">
        <v>38.138524684449401</v>
      </c>
      <c r="D88">
        <f t="shared" si="8"/>
        <v>2.6220206687956651</v>
      </c>
      <c r="E88">
        <f t="shared" si="9"/>
        <v>-0.47197933120433477</v>
      </c>
      <c r="F88">
        <f t="shared" si="10"/>
        <v>-0.40590120477733782</v>
      </c>
      <c r="G88" s="31">
        <f t="shared" si="11"/>
        <v>5.4644378482437084</v>
      </c>
      <c r="H88" s="44">
        <v>43720</v>
      </c>
      <c r="I88" s="6">
        <v>1710.57</v>
      </c>
      <c r="K88">
        <f t="shared" si="12"/>
        <v>38.138524684449415</v>
      </c>
    </row>
    <row r="89" spans="1:11" x14ac:dyDescent="0.25">
      <c r="A89" s="44">
        <v>43728</v>
      </c>
      <c r="B89">
        <v>3.1179999999999999</v>
      </c>
      <c r="C89">
        <v>38.015451874650303</v>
      </c>
      <c r="D89">
        <f t="shared" si="8"/>
        <v>2.6305093078923156</v>
      </c>
      <c r="E89">
        <f t="shared" si="9"/>
        <v>-0.48749069210768425</v>
      </c>
      <c r="F89">
        <f t="shared" si="10"/>
        <v>-0.3161211923052325</v>
      </c>
      <c r="G89" s="31">
        <f t="shared" si="11"/>
        <v>5.1483166559384763</v>
      </c>
      <c r="H89" s="44">
        <v>43728</v>
      </c>
      <c r="I89" s="6">
        <v>1705.05</v>
      </c>
      <c r="K89">
        <f t="shared" ref="K89:K101" si="13">INDEX($R$2:$R$25,MATCH(YEAR($H89)&amp;MONTH($H89),$O$2:$O$25,0))*I89</f>
        <v>38.015451874650253</v>
      </c>
    </row>
    <row r="90" spans="1:11" x14ac:dyDescent="0.25">
      <c r="A90" s="44">
        <v>43735</v>
      </c>
      <c r="B90">
        <v>3.1579999999999999</v>
      </c>
      <c r="C90">
        <v>36.7329975232647</v>
      </c>
      <c r="D90">
        <f t="shared" si="8"/>
        <v>2.7223479362571865</v>
      </c>
      <c r="E90">
        <f t="shared" si="9"/>
        <v>-0.4356520637428134</v>
      </c>
      <c r="F90">
        <f t="shared" si="10"/>
        <v>-0.14011047940348087</v>
      </c>
      <c r="G90" s="31">
        <f t="shared" si="11"/>
        <v>5.0082061765349959</v>
      </c>
      <c r="H90" s="44">
        <v>43735</v>
      </c>
      <c r="I90" s="6">
        <v>1647.53</v>
      </c>
      <c r="K90">
        <f t="shared" si="13"/>
        <v>36.732997523264729</v>
      </c>
    </row>
    <row r="91" spans="1:11" x14ac:dyDescent="0.25">
      <c r="A91" s="44">
        <v>43738</v>
      </c>
      <c r="B91">
        <v>3.1549999999999998</v>
      </c>
      <c r="C91">
        <v>36.287527461708997</v>
      </c>
      <c r="D91">
        <f t="shared" si="8"/>
        <v>2.7557678076997978</v>
      </c>
      <c r="E91">
        <f t="shared" si="9"/>
        <v>-0.39923219230020202</v>
      </c>
      <c r="F91">
        <f t="shared" si="10"/>
        <v>-0.11371654142475673</v>
      </c>
      <c r="G91" s="31">
        <f t="shared" si="11"/>
        <v>4.8944896351102392</v>
      </c>
      <c r="H91" s="44">
        <v>43738</v>
      </c>
      <c r="I91" s="6">
        <v>1627.55</v>
      </c>
      <c r="K91">
        <f t="shared" si="13"/>
        <v>36.287527461709047</v>
      </c>
    </row>
    <row r="92" spans="1:11" x14ac:dyDescent="0.25">
      <c r="A92" s="44">
        <v>43749</v>
      </c>
      <c r="B92">
        <v>3.1629999999999998</v>
      </c>
      <c r="C92">
        <v>37.134393145562399</v>
      </c>
      <c r="D92">
        <f t="shared" si="8"/>
        <v>2.6929213467421405</v>
      </c>
      <c r="E92">
        <f t="shared" si="9"/>
        <v>-0.47007865325785936</v>
      </c>
      <c r="F92">
        <f t="shared" si="10"/>
        <v>-9.7500517427127509E-2</v>
      </c>
      <c r="G92" s="31">
        <f t="shared" si="11"/>
        <v>4.7969891176831112</v>
      </c>
      <c r="H92" s="44">
        <v>43749</v>
      </c>
      <c r="I92" s="6">
        <v>1666.83</v>
      </c>
      <c r="K92">
        <f t="shared" si="13"/>
        <v>37.13439314556242</v>
      </c>
    </row>
    <row r="93" spans="1:11" x14ac:dyDescent="0.25">
      <c r="A93" s="44">
        <v>43756</v>
      </c>
      <c r="B93">
        <v>3.1930000000000001</v>
      </c>
      <c r="C93">
        <v>36.728925308260898</v>
      </c>
      <c r="D93">
        <f t="shared" si="8"/>
        <v>2.7226497688324267</v>
      </c>
      <c r="E93">
        <f t="shared" si="9"/>
        <v>-0.47035023116757335</v>
      </c>
      <c r="F93">
        <f t="shared" si="10"/>
        <v>1.6291000367614217E-3</v>
      </c>
      <c r="G93" s="31">
        <f t="shared" si="11"/>
        <v>4.7986182177198726</v>
      </c>
      <c r="H93" s="44">
        <v>43756</v>
      </c>
      <c r="I93" s="6">
        <v>1648.63</v>
      </c>
      <c r="K93">
        <f t="shared" si="13"/>
        <v>36.728925308260941</v>
      </c>
    </row>
    <row r="94" spans="1:11" x14ac:dyDescent="0.25">
      <c r="A94" s="44">
        <v>43763</v>
      </c>
      <c r="B94">
        <v>3.2549999999999999</v>
      </c>
      <c r="C94">
        <v>37.323982777179801</v>
      </c>
      <c r="D94">
        <f t="shared" si="8"/>
        <v>2.6792424751932113</v>
      </c>
      <c r="E94">
        <f t="shared" si="9"/>
        <v>-0.57575752480678855</v>
      </c>
      <c r="F94">
        <f t="shared" si="10"/>
        <v>-8.8266832699104292E-2</v>
      </c>
      <c r="G94" s="31">
        <f t="shared" si="11"/>
        <v>4.7103513850207683</v>
      </c>
      <c r="H94" s="44">
        <v>43763</v>
      </c>
      <c r="I94" s="6">
        <v>1675.34</v>
      </c>
      <c r="K94">
        <f t="shared" si="13"/>
        <v>37.323982777179765</v>
      </c>
    </row>
    <row r="95" spans="1:11" x14ac:dyDescent="0.25">
      <c r="A95" s="44">
        <v>43770</v>
      </c>
      <c r="B95">
        <v>3.2829999999999999</v>
      </c>
      <c r="C95">
        <v>37.567815723316002</v>
      </c>
      <c r="D95">
        <f t="shared" si="8"/>
        <v>2.6618529205022754</v>
      </c>
      <c r="E95">
        <f t="shared" si="9"/>
        <v>-0.62114707949772452</v>
      </c>
      <c r="F95">
        <f t="shared" si="10"/>
        <v>-0.18549501575491112</v>
      </c>
      <c r="G95" s="31">
        <f t="shared" si="11"/>
        <v>4.5248563692658568</v>
      </c>
      <c r="H95" s="44">
        <v>43770</v>
      </c>
      <c r="I95" s="6">
        <v>1687</v>
      </c>
      <c r="K95">
        <f t="shared" si="13"/>
        <v>37.567815723315981</v>
      </c>
    </row>
    <row r="96" spans="1:11" x14ac:dyDescent="0.25">
      <c r="A96" s="44">
        <v>43777</v>
      </c>
      <c r="B96">
        <v>3.29</v>
      </c>
      <c r="C96">
        <v>38.107171085982699</v>
      </c>
      <c r="D96">
        <f t="shared" si="8"/>
        <v>2.6241779998406622</v>
      </c>
      <c r="E96">
        <f t="shared" si="9"/>
        <v>-0.66582200015933779</v>
      </c>
      <c r="F96">
        <f t="shared" si="10"/>
        <v>-0.26658980785913577</v>
      </c>
      <c r="G96" s="31">
        <f t="shared" si="11"/>
        <v>4.258266561406721</v>
      </c>
      <c r="H96" s="44">
        <v>43777</v>
      </c>
      <c r="I96" s="6">
        <v>1711.22</v>
      </c>
      <c r="K96">
        <f t="shared" si="13"/>
        <v>38.107171085982678</v>
      </c>
    </row>
    <row r="97" spans="1:11" x14ac:dyDescent="0.25">
      <c r="A97" s="44">
        <v>43784</v>
      </c>
      <c r="B97">
        <v>3.2629999999999999</v>
      </c>
      <c r="C97">
        <v>37.295688451152998</v>
      </c>
      <c r="D97">
        <f t="shared" si="8"/>
        <v>2.6812750790476021</v>
      </c>
      <c r="E97">
        <f t="shared" si="9"/>
        <v>-0.58172492095239781</v>
      </c>
      <c r="F97">
        <f t="shared" si="10"/>
        <v>-0.11164626769453845</v>
      </c>
      <c r="G97" s="31">
        <f t="shared" si="11"/>
        <v>4.1466202937121821</v>
      </c>
      <c r="H97" s="44">
        <v>43784</v>
      </c>
      <c r="I97" s="6">
        <v>1674.78</v>
      </c>
      <c r="K97">
        <f t="shared" si="13"/>
        <v>37.295688451153012</v>
      </c>
    </row>
    <row r="98" spans="1:11" x14ac:dyDescent="0.25">
      <c r="A98" s="44">
        <v>43791</v>
      </c>
      <c r="B98">
        <v>3.1880000000000002</v>
      </c>
      <c r="C98">
        <v>37.407478869013701</v>
      </c>
      <c r="D98">
        <f t="shared" si="8"/>
        <v>2.6732622198400677</v>
      </c>
      <c r="E98">
        <f t="shared" si="9"/>
        <v>-0.51473778015993243</v>
      </c>
      <c r="F98">
        <f t="shared" si="10"/>
        <v>-4.4387548992359083E-2</v>
      </c>
      <c r="G98" s="31">
        <f t="shared" si="11"/>
        <v>4.1022327447198226</v>
      </c>
      <c r="H98" s="44">
        <v>43791</v>
      </c>
      <c r="I98" s="6">
        <v>1679.8</v>
      </c>
      <c r="K98">
        <f t="shared" si="13"/>
        <v>37.407478869013744</v>
      </c>
    </row>
    <row r="99" spans="1:11" x14ac:dyDescent="0.25">
      <c r="A99" s="44">
        <v>43798</v>
      </c>
      <c r="B99">
        <v>3.1920000000000002</v>
      </c>
      <c r="C99">
        <v>37.075670656638302</v>
      </c>
      <c r="D99">
        <f t="shared" si="8"/>
        <v>2.697186543868904</v>
      </c>
      <c r="E99">
        <f t="shared" si="9"/>
        <v>-0.49481345613109617</v>
      </c>
      <c r="F99">
        <f t="shared" si="10"/>
        <v>8.0944068675692371E-2</v>
      </c>
      <c r="G99" s="31">
        <f t="shared" si="11"/>
        <v>4.1831768133955149</v>
      </c>
      <c r="H99" s="44">
        <v>43798</v>
      </c>
      <c r="I99" s="6">
        <v>1664.9</v>
      </c>
      <c r="K99">
        <f t="shared" si="13"/>
        <v>37.07567065663828</v>
      </c>
    </row>
    <row r="100" spans="1:11" x14ac:dyDescent="0.25">
      <c r="A100" s="44">
        <v>43805</v>
      </c>
      <c r="B100">
        <v>3.2120000000000002</v>
      </c>
      <c r="C100">
        <v>38.535958371332001</v>
      </c>
      <c r="D100">
        <f t="shared" si="8"/>
        <v>2.5949789294559973</v>
      </c>
      <c r="E100">
        <f t="shared" si="9"/>
        <v>-0.6170210705440029</v>
      </c>
      <c r="F100">
        <f t="shared" si="10"/>
        <v>4.126008953721616E-3</v>
      </c>
      <c r="G100" s="31">
        <f t="shared" si="11"/>
        <v>4.1873028223492366</v>
      </c>
      <c r="H100" s="44">
        <v>43805</v>
      </c>
      <c r="I100" s="6">
        <v>1726.8</v>
      </c>
      <c r="K100">
        <f t="shared" si="13"/>
        <v>38.535958371332008</v>
      </c>
    </row>
    <row r="101" spans="1:11" x14ac:dyDescent="0.25">
      <c r="A101" s="44">
        <v>43812</v>
      </c>
      <c r="B101">
        <v>3.22</v>
      </c>
      <c r="C101">
        <v>39.174430556300599</v>
      </c>
      <c r="D101">
        <f t="shared" si="8"/>
        <v>2.5526854782555746</v>
      </c>
      <c r="E101">
        <f t="shared" si="9"/>
        <v>-0.66731452174442563</v>
      </c>
      <c r="F101">
        <f t="shared" si="10"/>
        <v>-1.4925215850878359E-3</v>
      </c>
      <c r="G101" s="31">
        <f t="shared" si="11"/>
        <v>4.1858103007641487</v>
      </c>
      <c r="H101" s="44">
        <v>43812</v>
      </c>
      <c r="I101" s="6">
        <v>1755.41</v>
      </c>
      <c r="K101">
        <f t="shared" si="13"/>
        <v>39.174430556300628</v>
      </c>
    </row>
    <row r="102" spans="1:11" x14ac:dyDescent="0.25">
      <c r="A102" s="35">
        <v>43819</v>
      </c>
      <c r="B102">
        <v>3.2370000000000001</v>
      </c>
      <c r="C102">
        <v>46.48</v>
      </c>
      <c r="D102">
        <f t="shared" si="8"/>
        <v>2.1514629948364892</v>
      </c>
      <c r="E102">
        <f t="shared" si="9"/>
        <v>-1.0855370051635109</v>
      </c>
      <c r="F102">
        <f t="shared" si="10"/>
        <v>-0.50381208421111312</v>
      </c>
      <c r="G102" s="31">
        <f t="shared" si="11"/>
        <v>3.6819982165530356</v>
      </c>
    </row>
    <row r="103" spans="1:11" x14ac:dyDescent="0.25">
      <c r="A103" s="35">
        <v>43826</v>
      </c>
      <c r="B103">
        <v>3.1779999999999999</v>
      </c>
      <c r="C103">
        <v>46.49</v>
      </c>
      <c r="D103">
        <f t="shared" si="8"/>
        <v>2.1510002151000212</v>
      </c>
      <c r="E103">
        <f t="shared" si="9"/>
        <v>-1.0269997848999788</v>
      </c>
      <c r="F103">
        <f t="shared" si="10"/>
        <v>-0.51226200474004635</v>
      </c>
      <c r="G103" s="31">
        <f t="shared" si="11"/>
        <v>3.1697362118129893</v>
      </c>
    </row>
    <row r="104" spans="1:11" x14ac:dyDescent="0.25">
      <c r="A104" s="35">
        <v>43833</v>
      </c>
      <c r="B104">
        <v>3.1427999999999998</v>
      </c>
      <c r="C104" s="38">
        <v>48.15</v>
      </c>
      <c r="D104">
        <f t="shared" si="8"/>
        <v>2.0768431983385254</v>
      </c>
      <c r="E104">
        <f t="shared" si="9"/>
        <v>-1.0659568016614744</v>
      </c>
      <c r="F104">
        <f t="shared" si="10"/>
        <v>-0.57114334553037827</v>
      </c>
      <c r="G104" s="31">
        <f t="shared" si="11"/>
        <v>2.598592866282611</v>
      </c>
    </row>
    <row r="105" spans="1:11" x14ac:dyDescent="0.25">
      <c r="A105" s="35">
        <v>43840</v>
      </c>
      <c r="B105">
        <v>3.0819000000000001</v>
      </c>
      <c r="C105">
        <v>49.93</v>
      </c>
      <c r="D105">
        <f t="shared" si="8"/>
        <v>2.002803925495694</v>
      </c>
      <c r="E105">
        <f t="shared" si="9"/>
        <v>-1.0790960745043061</v>
      </c>
      <c r="F105">
        <f t="shared" si="10"/>
        <v>-0.46207500396030321</v>
      </c>
      <c r="G105" s="31">
        <f t="shared" si="11"/>
        <v>2.1365178623223078</v>
      </c>
    </row>
    <row r="106" spans="1:11" x14ac:dyDescent="0.25">
      <c r="A106" s="35">
        <v>43847</v>
      </c>
      <c r="B106">
        <v>3.0832000000000002</v>
      </c>
      <c r="C106">
        <v>50.67</v>
      </c>
      <c r="D106">
        <f t="shared" si="8"/>
        <v>1.9735543714229327</v>
      </c>
      <c r="E106">
        <f t="shared" si="9"/>
        <v>-1.1096456285770675</v>
      </c>
      <c r="F106">
        <f t="shared" si="10"/>
        <v>-0.44233110683264187</v>
      </c>
      <c r="G106" s="31">
        <f t="shared" si="11"/>
        <v>1.6941867554896659</v>
      </c>
    </row>
    <row r="107" spans="1:11" x14ac:dyDescent="0.25">
      <c r="A107" s="35">
        <v>43853</v>
      </c>
      <c r="B107">
        <v>2.9931999999999999</v>
      </c>
      <c r="C107">
        <v>50.23</v>
      </c>
      <c r="D107">
        <f t="shared" si="8"/>
        <v>1.9908421262193907</v>
      </c>
      <c r="E107">
        <f t="shared" si="9"/>
        <v>-1.0023578737806091</v>
      </c>
      <c r="F107">
        <f t="shared" si="10"/>
        <v>8.3179131382901783E-2</v>
      </c>
      <c r="G107" s="31">
        <f t="shared" si="11"/>
        <v>1.7773658868725677</v>
      </c>
    </row>
    <row r="108" spans="1:11" x14ac:dyDescent="0.25">
      <c r="A108" s="35">
        <v>43868</v>
      </c>
      <c r="B108">
        <v>2.8024</v>
      </c>
      <c r="C108">
        <v>51.23</v>
      </c>
      <c r="D108">
        <f t="shared" si="8"/>
        <v>1.9519812609798948</v>
      </c>
      <c r="E108">
        <f t="shared" si="9"/>
        <v>-0.85041873902010523</v>
      </c>
      <c r="F108">
        <f t="shared" si="10"/>
        <v>0.17658104587987355</v>
      </c>
      <c r="G108" s="31">
        <f t="shared" si="11"/>
        <v>1.9539469327524412</v>
      </c>
    </row>
    <row r="109" spans="1:11" x14ac:dyDescent="0.25">
      <c r="A109" s="35">
        <v>43875</v>
      </c>
      <c r="B109">
        <v>2.8631000000000002</v>
      </c>
      <c r="C109" s="40">
        <v>52.7</v>
      </c>
      <c r="D109">
        <f t="shared" si="8"/>
        <v>1.8975332068311195</v>
      </c>
      <c r="E109">
        <f t="shared" si="9"/>
        <v>-0.96556679316888072</v>
      </c>
      <c r="F109">
        <f t="shared" si="10"/>
        <v>0.10039000849259372</v>
      </c>
      <c r="G109" s="31">
        <f t="shared" si="11"/>
        <v>2.054336941245035</v>
      </c>
    </row>
    <row r="110" spans="1:11" x14ac:dyDescent="0.25">
      <c r="A110" s="35">
        <v>43882</v>
      </c>
      <c r="B110">
        <v>2.847</v>
      </c>
      <c r="C110">
        <v>57.31</v>
      </c>
      <c r="D110">
        <f t="shared" si="8"/>
        <v>1.7448961786773687</v>
      </c>
      <c r="E110">
        <f t="shared" si="9"/>
        <v>-1.1021038213226313</v>
      </c>
      <c r="F110">
        <f t="shared" si="10"/>
        <v>-2.3007746818325181E-2</v>
      </c>
      <c r="G110" s="31">
        <f t="shared" si="11"/>
        <v>2.0313291944267098</v>
      </c>
    </row>
    <row r="111" spans="1:11" x14ac:dyDescent="0.25">
      <c r="A111" s="35">
        <v>43889</v>
      </c>
      <c r="B111">
        <v>2.7376</v>
      </c>
      <c r="C111">
        <v>58.31</v>
      </c>
      <c r="D111">
        <f t="shared" si="8"/>
        <v>1.7149717029669009</v>
      </c>
      <c r="E111">
        <f t="shared" si="9"/>
        <v>-1.0226282970330991</v>
      </c>
      <c r="F111">
        <f t="shared" si="10"/>
        <v>8.7017331543968401E-2</v>
      </c>
      <c r="G111" s="31">
        <f t="shared" si="11"/>
        <v>2.1183465259706784</v>
      </c>
    </row>
    <row r="112" spans="1:11" x14ac:dyDescent="0.25">
      <c r="A112" s="35">
        <v>43896</v>
      </c>
      <c r="B112">
        <v>2.6280000000000001</v>
      </c>
      <c r="C112">
        <v>56.43</v>
      </c>
      <c r="D112">
        <f t="shared" si="8"/>
        <v>1.77210703526493</v>
      </c>
      <c r="E112">
        <f t="shared" si="9"/>
        <v>-0.85589296473507015</v>
      </c>
      <c r="F112">
        <f t="shared" si="10"/>
        <v>0.14646490904553899</v>
      </c>
      <c r="G112" s="31">
        <f t="shared" si="11"/>
        <v>2.2648114350162176</v>
      </c>
    </row>
    <row r="113" spans="1:7" x14ac:dyDescent="0.25">
      <c r="A113" s="35">
        <v>43903</v>
      </c>
      <c r="B113">
        <v>2.6758999999999999</v>
      </c>
      <c r="C113">
        <v>52.82</v>
      </c>
      <c r="D113">
        <f t="shared" si="8"/>
        <v>1.8932222642938281</v>
      </c>
      <c r="E113">
        <f t="shared" si="9"/>
        <v>-0.78267773570617183</v>
      </c>
      <c r="F113">
        <f t="shared" si="10"/>
        <v>6.7741003313933401E-2</v>
      </c>
      <c r="G113" s="31">
        <f t="shared" si="11"/>
        <v>2.332552438330151</v>
      </c>
    </row>
    <row r="114" spans="1:7" x14ac:dyDescent="0.25">
      <c r="A114" s="35">
        <v>43910</v>
      </c>
      <c r="B114">
        <v>2.6815000000000002</v>
      </c>
      <c r="C114">
        <v>50.37</v>
      </c>
      <c r="D114">
        <f t="shared" si="8"/>
        <v>1.9853087155052611</v>
      </c>
      <c r="E114">
        <f t="shared" si="9"/>
        <v>-0.6961912844947391</v>
      </c>
      <c r="F114">
        <f t="shared" si="10"/>
        <v>0.26937550867414162</v>
      </c>
      <c r="G114" s="31">
        <f t="shared" si="11"/>
        <v>2.6019279470042926</v>
      </c>
    </row>
    <row r="115" spans="1:7" x14ac:dyDescent="0.25">
      <c r="A115" s="35">
        <v>43917</v>
      </c>
      <c r="B115">
        <v>2.609</v>
      </c>
      <c r="C115">
        <v>50.47</v>
      </c>
      <c r="D115">
        <f t="shared" si="8"/>
        <v>1.9813750743015655</v>
      </c>
      <c r="E115">
        <f t="shared" si="9"/>
        <v>-0.62762492569843453</v>
      </c>
      <c r="F115">
        <f t="shared" si="10"/>
        <v>0.47447889562419676</v>
      </c>
      <c r="G115" s="31">
        <f t="shared" si="11"/>
        <v>3.0764068426284892</v>
      </c>
    </row>
    <row r="116" spans="1:7" x14ac:dyDescent="0.25">
      <c r="A116" s="35">
        <v>43924</v>
      </c>
      <c r="B116">
        <v>2.5964999999999998</v>
      </c>
      <c r="C116" s="40">
        <v>48.8</v>
      </c>
      <c r="D116">
        <f t="shared" si="8"/>
        <v>2.0491803278688527</v>
      </c>
      <c r="E116">
        <f t="shared" si="9"/>
        <v>-0.54731967213114707</v>
      </c>
      <c r="F116">
        <f t="shared" si="10"/>
        <v>0.47530862490195203</v>
      </c>
      <c r="G116" s="31">
        <f t="shared" si="11"/>
        <v>3.5517154675304412</v>
      </c>
    </row>
    <row r="117" spans="1:7" x14ac:dyDescent="0.25">
      <c r="A117" s="35">
        <v>43931</v>
      </c>
      <c r="B117">
        <v>2.5402999999999998</v>
      </c>
      <c r="C117">
        <v>49.33</v>
      </c>
      <c r="D117">
        <f t="shared" si="8"/>
        <v>2.0271639975674032</v>
      </c>
      <c r="E117">
        <f t="shared" si="9"/>
        <v>-0.51313600243259661</v>
      </c>
      <c r="F117">
        <f t="shared" si="10"/>
        <v>0.34275696230247354</v>
      </c>
      <c r="G117" s="31">
        <f t="shared" si="11"/>
        <v>3.8944724298329145</v>
      </c>
    </row>
    <row r="118" spans="1:7" x14ac:dyDescent="0.25">
      <c r="A118" s="35">
        <v>43938</v>
      </c>
      <c r="B118">
        <v>2.5590000000000002</v>
      </c>
      <c r="C118">
        <v>49.97</v>
      </c>
      <c r="D118">
        <f t="shared" si="8"/>
        <v>2.0012007204322595</v>
      </c>
      <c r="E118">
        <f t="shared" si="9"/>
        <v>-0.55779927956774067</v>
      </c>
      <c r="F118">
        <f t="shared" si="10"/>
        <v>0.22487845613843116</v>
      </c>
      <c r="G118" s="31">
        <f t="shared" si="11"/>
        <v>4.1193508859713459</v>
      </c>
    </row>
    <row r="119" spans="1:7" x14ac:dyDescent="0.25">
      <c r="A119" s="35">
        <v>43945</v>
      </c>
      <c r="B119">
        <v>2.5099999999999998</v>
      </c>
      <c r="C119">
        <v>44.56</v>
      </c>
      <c r="D119">
        <f t="shared" si="8"/>
        <v>2.2441651705565531</v>
      </c>
      <c r="E119">
        <f t="shared" si="9"/>
        <v>-0.26583482944344672</v>
      </c>
      <c r="F119">
        <f t="shared" si="10"/>
        <v>0.43035645505129239</v>
      </c>
      <c r="G119" s="31">
        <f t="shared" si="11"/>
        <v>4.5497073410226383</v>
      </c>
    </row>
    <row r="120" spans="1:7" x14ac:dyDescent="0.25">
      <c r="A120" s="35">
        <v>43951</v>
      </c>
      <c r="B120">
        <v>2.5379999999999998</v>
      </c>
      <c r="C120" s="40">
        <v>44.6</v>
      </c>
      <c r="D120">
        <f t="shared" si="8"/>
        <v>2.2421524663677128</v>
      </c>
      <c r="E120">
        <f t="shared" si="9"/>
        <v>-0.295847533632287</v>
      </c>
      <c r="F120">
        <f t="shared" si="10"/>
        <v>0.33177739206614754</v>
      </c>
      <c r="G120" s="31">
        <f t="shared" si="11"/>
        <v>4.8814847330887856</v>
      </c>
    </row>
    <row r="121" spans="1:7" x14ac:dyDescent="0.25">
      <c r="A121" s="35">
        <v>43959</v>
      </c>
      <c r="B121">
        <v>2.6206999999999998</v>
      </c>
      <c r="C121">
        <v>46.01</v>
      </c>
      <c r="D121">
        <f t="shared" si="8"/>
        <v>2.1734405564007826</v>
      </c>
      <c r="E121">
        <f t="shared" si="9"/>
        <v>-0.44725944359921721</v>
      </c>
      <c r="F121">
        <f t="shared" si="10"/>
        <v>0.10006022853192986</v>
      </c>
      <c r="G121" s="31">
        <f t="shared" si="11"/>
        <v>4.981544961620715</v>
      </c>
    </row>
    <row r="122" spans="1:7" x14ac:dyDescent="0.25">
      <c r="A122" s="35">
        <v>43966</v>
      </c>
      <c r="B122">
        <v>2.6819999999999999</v>
      </c>
      <c r="C122">
        <v>46.23</v>
      </c>
      <c r="D122">
        <f t="shared" si="8"/>
        <v>2.1630975556997623</v>
      </c>
      <c r="E122">
        <f t="shared" si="9"/>
        <v>-0.51890244430023769</v>
      </c>
      <c r="F122">
        <f t="shared" si="10"/>
        <v>-5.7664418676410811E-3</v>
      </c>
      <c r="G122" s="31">
        <f t="shared" si="11"/>
        <v>4.9757785197530744</v>
      </c>
    </row>
    <row r="123" spans="1:7" x14ac:dyDescent="0.25">
      <c r="A123" s="35">
        <v>43973</v>
      </c>
      <c r="B123">
        <v>2.6175999999999999</v>
      </c>
      <c r="C123">
        <v>44.73</v>
      </c>
      <c r="D123">
        <f t="shared" si="8"/>
        <v>2.2356360384529399</v>
      </c>
      <c r="E123">
        <f t="shared" si="9"/>
        <v>-0.38196396154706003</v>
      </c>
      <c r="F123">
        <f t="shared" si="10"/>
        <v>0.17583531802068064</v>
      </c>
      <c r="G123" s="31">
        <f t="shared" si="11"/>
        <v>5.1516138377737555</v>
      </c>
    </row>
    <row r="124" spans="1:7" x14ac:dyDescent="0.25">
      <c r="A124" s="35">
        <v>43980</v>
      </c>
      <c r="B124">
        <v>2.7052999999999998</v>
      </c>
      <c r="C124">
        <v>45.94</v>
      </c>
      <c r="D124">
        <f t="shared" si="8"/>
        <v>2.1767522855898997</v>
      </c>
      <c r="E124">
        <f t="shared" si="9"/>
        <v>-0.52854771441010007</v>
      </c>
      <c r="F124">
        <f t="shared" si="10"/>
        <v>-0.26271288496665335</v>
      </c>
      <c r="G124" s="31">
        <f t="shared" si="11"/>
        <v>4.8889009528071021</v>
      </c>
    </row>
    <row r="125" spans="1:7" x14ac:dyDescent="0.25">
      <c r="A125" s="35">
        <v>43987</v>
      </c>
      <c r="B125">
        <v>2.8475000000000001</v>
      </c>
      <c r="C125">
        <v>47.62</v>
      </c>
      <c r="D125">
        <f t="shared" si="8"/>
        <v>2.0999580008399832</v>
      </c>
      <c r="E125">
        <f t="shared" si="9"/>
        <v>-0.74754199916001696</v>
      </c>
      <c r="F125">
        <f t="shared" si="10"/>
        <v>-0.45169446552772996</v>
      </c>
      <c r="G125" s="31">
        <f t="shared" si="11"/>
        <v>4.4372064872793722</v>
      </c>
    </row>
    <row r="126" spans="1:7" x14ac:dyDescent="0.25">
      <c r="A126" s="35">
        <v>43994</v>
      </c>
      <c r="B126">
        <v>2.7450999999999999</v>
      </c>
      <c r="C126">
        <v>48.72</v>
      </c>
      <c r="D126">
        <f t="shared" si="8"/>
        <v>2.0525451559934318</v>
      </c>
      <c r="E126">
        <f t="shared" si="9"/>
        <v>-0.69255484400656808</v>
      </c>
      <c r="F126">
        <f t="shared" si="10"/>
        <v>-0.24529540040735087</v>
      </c>
      <c r="G126" s="31">
        <f t="shared" si="11"/>
        <v>4.1919110868720217</v>
      </c>
    </row>
    <row r="127" spans="1:7" x14ac:dyDescent="0.25">
      <c r="A127" s="35">
        <v>44001</v>
      </c>
      <c r="B127">
        <v>2.8752</v>
      </c>
      <c r="C127">
        <v>50.68</v>
      </c>
      <c r="D127">
        <f t="shared" si="8"/>
        <v>1.9731649565903711</v>
      </c>
      <c r="E127">
        <f t="shared" si="9"/>
        <v>-0.90203504340962892</v>
      </c>
      <c r="F127">
        <f t="shared" si="10"/>
        <v>-0.38313259910939124</v>
      </c>
      <c r="G127" s="31">
        <f t="shared" si="11"/>
        <v>3.8087784877626305</v>
      </c>
    </row>
    <row r="128" spans="1:7" x14ac:dyDescent="0.25">
      <c r="A128" s="35">
        <v>44006</v>
      </c>
      <c r="B128">
        <v>2.8614000000000002</v>
      </c>
      <c r="C128">
        <v>51.65</v>
      </c>
      <c r="D128">
        <f t="shared" si="8"/>
        <v>1.9361084220716358</v>
      </c>
      <c r="E128">
        <f t="shared" si="9"/>
        <v>-0.92529157792836436</v>
      </c>
      <c r="F128">
        <f t="shared" si="10"/>
        <v>-0.54332761638130433</v>
      </c>
      <c r="G128" s="31">
        <f t="shared" si="11"/>
        <v>3.2654508713813262</v>
      </c>
    </row>
    <row r="129" spans="1:7" x14ac:dyDescent="0.25">
      <c r="A129" s="35">
        <v>44015</v>
      </c>
      <c r="B129">
        <v>2.8974000000000002</v>
      </c>
      <c r="C129">
        <v>53.37</v>
      </c>
      <c r="D129">
        <f t="shared" si="8"/>
        <v>1.8737118231216039</v>
      </c>
      <c r="E129">
        <f t="shared" si="9"/>
        <v>-1.0236881768783963</v>
      </c>
      <c r="F129">
        <f t="shared" si="10"/>
        <v>-0.49514046246829624</v>
      </c>
      <c r="G129" s="31">
        <f t="shared" si="11"/>
        <v>2.7703104089130299</v>
      </c>
    </row>
    <row r="130" spans="1:7" x14ac:dyDescent="0.25">
      <c r="A130" s="35">
        <v>44022</v>
      </c>
      <c r="B130">
        <v>3.0305</v>
      </c>
      <c r="C130">
        <v>60.06</v>
      </c>
      <c r="D130">
        <f t="shared" ref="D130:D193" si="14">1/C130*100</f>
        <v>1.6650016650016648</v>
      </c>
      <c r="E130">
        <f t="shared" ref="E130:E193" si="15">D130-B130</f>
        <v>-1.3654983349983352</v>
      </c>
      <c r="F130">
        <f t="shared" si="10"/>
        <v>-0.61795633583831822</v>
      </c>
      <c r="G130" s="31">
        <f t="shared" si="11"/>
        <v>2.1523540730747115</v>
      </c>
    </row>
    <row r="131" spans="1:7" x14ac:dyDescent="0.25">
      <c r="A131" s="35">
        <v>44029</v>
      </c>
      <c r="B131">
        <v>2.9506999999999999</v>
      </c>
      <c r="C131">
        <v>57.22</v>
      </c>
      <c r="D131">
        <f t="shared" si="14"/>
        <v>1.7476406850751487</v>
      </c>
      <c r="E131">
        <f t="shared" si="15"/>
        <v>-1.2030593149248512</v>
      </c>
      <c r="F131">
        <f t="shared" si="10"/>
        <v>-0.5105044709182831</v>
      </c>
      <c r="G131" s="31">
        <f t="shared" si="11"/>
        <v>1.6418496021564284</v>
      </c>
    </row>
    <row r="132" spans="1:7" x14ac:dyDescent="0.25">
      <c r="A132" s="35">
        <v>44036</v>
      </c>
      <c r="B132">
        <v>2.8612000000000002</v>
      </c>
      <c r="C132">
        <v>56.65</v>
      </c>
      <c r="D132">
        <f t="shared" si="14"/>
        <v>1.7652250661959401</v>
      </c>
      <c r="E132">
        <f t="shared" si="15"/>
        <v>-1.0959749338040601</v>
      </c>
      <c r="F132">
        <f t="shared" si="10"/>
        <v>-0.19393989039443116</v>
      </c>
      <c r="G132" s="31">
        <f t="shared" si="11"/>
        <v>1.4479097117619972</v>
      </c>
    </row>
    <row r="133" spans="1:7" x14ac:dyDescent="0.25">
      <c r="A133" s="35">
        <v>44043</v>
      </c>
      <c r="B133">
        <v>2.9664000000000001</v>
      </c>
      <c r="C133">
        <v>60.17</v>
      </c>
      <c r="D133">
        <f t="shared" si="14"/>
        <v>1.6619577862722286</v>
      </c>
      <c r="E133">
        <f t="shared" si="15"/>
        <v>-1.3044422137277716</v>
      </c>
      <c r="F133">
        <f t="shared" si="10"/>
        <v>-0.37915063579940722</v>
      </c>
      <c r="G133" s="31">
        <f t="shared" si="11"/>
        <v>1.06875907596259</v>
      </c>
    </row>
    <row r="134" spans="1:7" x14ac:dyDescent="0.25">
      <c r="A134" s="35">
        <v>44050</v>
      </c>
      <c r="B134">
        <v>2.9918</v>
      </c>
      <c r="C134">
        <v>60.05</v>
      </c>
      <c r="D134">
        <f t="shared" si="14"/>
        <v>1.665278934221482</v>
      </c>
      <c r="E134">
        <f t="shared" si="15"/>
        <v>-1.326521065778518</v>
      </c>
      <c r="F134">
        <f t="shared" ref="F134:F197" si="16">E134-E129</f>
        <v>-0.30283288890012172</v>
      </c>
      <c r="G134" s="31">
        <f t="shared" si="11"/>
        <v>0.76592618706246829</v>
      </c>
    </row>
    <row r="135" spans="1:7" x14ac:dyDescent="0.25">
      <c r="A135" s="35">
        <v>44057</v>
      </c>
      <c r="B135">
        <v>2.9369000000000001</v>
      </c>
      <c r="C135">
        <v>58.33</v>
      </c>
      <c r="D135">
        <f t="shared" si="14"/>
        <v>1.7143836790673754</v>
      </c>
      <c r="E135">
        <f t="shared" si="15"/>
        <v>-1.2225163209326246</v>
      </c>
      <c r="F135">
        <f t="shared" si="16"/>
        <v>0.14298201406571054</v>
      </c>
      <c r="G135" s="31">
        <f t="shared" ref="G135:G198" si="17">F135+G134</f>
        <v>0.90890820112817883</v>
      </c>
    </row>
    <row r="136" spans="1:7" x14ac:dyDescent="0.25">
      <c r="A136" s="35">
        <v>44064</v>
      </c>
      <c r="B136">
        <v>2.9823</v>
      </c>
      <c r="C136" s="43">
        <v>58</v>
      </c>
      <c r="D136">
        <f t="shared" si="14"/>
        <v>1.7241379310344827</v>
      </c>
      <c r="E136">
        <f t="shared" si="15"/>
        <v>-1.2581620689655173</v>
      </c>
      <c r="F136">
        <f t="shared" si="16"/>
        <v>-5.5102754040666113E-2</v>
      </c>
      <c r="G136" s="31">
        <f t="shared" si="17"/>
        <v>0.85380544708751271</v>
      </c>
    </row>
    <row r="137" spans="1:7" x14ac:dyDescent="0.25">
      <c r="A137" s="35">
        <v>44071</v>
      </c>
      <c r="B137">
        <v>3.0672000000000001</v>
      </c>
      <c r="C137">
        <v>61.29</v>
      </c>
      <c r="D137">
        <f t="shared" si="14"/>
        <v>1.631587534671235</v>
      </c>
      <c r="E137">
        <f t="shared" si="15"/>
        <v>-1.4356124653287652</v>
      </c>
      <c r="F137">
        <f t="shared" si="16"/>
        <v>-0.33963753152470511</v>
      </c>
      <c r="G137" s="31">
        <f t="shared" si="17"/>
        <v>0.51416791556280761</v>
      </c>
    </row>
    <row r="138" spans="1:7" x14ac:dyDescent="0.25">
      <c r="A138" s="35">
        <v>44078</v>
      </c>
      <c r="B138">
        <v>3.1696</v>
      </c>
      <c r="C138">
        <v>61.72</v>
      </c>
      <c r="D138">
        <f t="shared" si="14"/>
        <v>1.6202203499675956</v>
      </c>
      <c r="E138">
        <f t="shared" si="15"/>
        <v>-1.5493796500324044</v>
      </c>
      <c r="F138">
        <f t="shared" si="16"/>
        <v>-0.24493743630463283</v>
      </c>
      <c r="G138" s="31">
        <f t="shared" si="17"/>
        <v>0.26923047925817478</v>
      </c>
    </row>
    <row r="139" spans="1:7" x14ac:dyDescent="0.25">
      <c r="A139" s="35">
        <v>44085</v>
      </c>
      <c r="B139">
        <v>3.1345999999999998</v>
      </c>
      <c r="C139">
        <v>57.22</v>
      </c>
      <c r="D139">
        <f t="shared" si="14"/>
        <v>1.7476406850751487</v>
      </c>
      <c r="E139">
        <f t="shared" si="15"/>
        <v>-1.3869593149248511</v>
      </c>
      <c r="F139">
        <f t="shared" si="16"/>
        <v>-6.0438249146333112E-2</v>
      </c>
      <c r="G139" s="31">
        <f t="shared" si="17"/>
        <v>0.20879223011184167</v>
      </c>
    </row>
    <row r="140" spans="1:7" x14ac:dyDescent="0.25">
      <c r="A140" s="35">
        <v>44092</v>
      </c>
      <c r="B140">
        <v>3.1162000000000001</v>
      </c>
      <c r="C140">
        <v>59.47</v>
      </c>
      <c r="D140">
        <f t="shared" si="14"/>
        <v>1.6815200941651252</v>
      </c>
      <c r="E140">
        <f t="shared" si="15"/>
        <v>-1.4346799058348749</v>
      </c>
      <c r="F140">
        <f t="shared" si="16"/>
        <v>-0.21216358490225029</v>
      </c>
      <c r="G140" s="31">
        <f t="shared" si="17"/>
        <v>-3.3713547904086205E-3</v>
      </c>
    </row>
    <row r="141" spans="1:7" x14ac:dyDescent="0.25">
      <c r="A141" s="35">
        <v>44099</v>
      </c>
      <c r="B141">
        <v>3.1295000000000002</v>
      </c>
      <c r="C141">
        <v>57.88</v>
      </c>
      <c r="D141">
        <f t="shared" si="14"/>
        <v>1.7277125086385625</v>
      </c>
      <c r="E141">
        <f t="shared" si="15"/>
        <v>-1.4017874913614377</v>
      </c>
      <c r="F141">
        <f t="shared" si="16"/>
        <v>-0.14362542239592035</v>
      </c>
      <c r="G141" s="31">
        <f t="shared" si="17"/>
        <v>-0.14699677718632898</v>
      </c>
    </row>
    <row r="142" spans="1:7" x14ac:dyDescent="0.25">
      <c r="A142" s="35">
        <v>44104</v>
      </c>
      <c r="B142">
        <v>3.1482000000000001</v>
      </c>
      <c r="C142">
        <v>58.4</v>
      </c>
      <c r="D142">
        <f t="shared" si="14"/>
        <v>1.7123287671232876</v>
      </c>
      <c r="E142">
        <f t="shared" si="15"/>
        <v>-1.4358712328767125</v>
      </c>
      <c r="F142">
        <f t="shared" si="16"/>
        <v>-2.5876754794729173E-4</v>
      </c>
      <c r="G142" s="31">
        <f t="shared" si="17"/>
        <v>-0.14725554473427627</v>
      </c>
    </row>
    <row r="143" spans="1:7" x14ac:dyDescent="0.25">
      <c r="A143" s="35">
        <v>44113</v>
      </c>
      <c r="B143">
        <v>3.1873</v>
      </c>
      <c r="C143">
        <v>60.82</v>
      </c>
      <c r="D143">
        <f t="shared" si="14"/>
        <v>1.6441959881617889</v>
      </c>
      <c r="E143">
        <f t="shared" si="15"/>
        <v>-1.5431040118382111</v>
      </c>
      <c r="F143">
        <f t="shared" si="16"/>
        <v>6.2756381941933004E-3</v>
      </c>
      <c r="G143" s="31">
        <f t="shared" si="17"/>
        <v>-0.14097990654008297</v>
      </c>
    </row>
    <row r="144" spans="1:7" x14ac:dyDescent="0.25">
      <c r="A144" s="35">
        <v>44120</v>
      </c>
      <c r="B144">
        <v>3.2202000000000002</v>
      </c>
      <c r="C144">
        <v>62.47</v>
      </c>
      <c r="D144">
        <f t="shared" si="14"/>
        <v>1.600768368817032</v>
      </c>
      <c r="E144">
        <f t="shared" si="15"/>
        <v>-1.6194316311829682</v>
      </c>
      <c r="F144">
        <f t="shared" si="16"/>
        <v>-0.23247231625811704</v>
      </c>
      <c r="G144" s="31">
        <f t="shared" si="17"/>
        <v>-0.37345222279820001</v>
      </c>
    </row>
    <row r="145" spans="1:7" x14ac:dyDescent="0.25">
      <c r="A145" s="35">
        <v>44127</v>
      </c>
      <c r="B145">
        <v>3.1957</v>
      </c>
      <c r="C145">
        <v>60.22</v>
      </c>
      <c r="D145">
        <f t="shared" si="14"/>
        <v>1.6605778811026237</v>
      </c>
      <c r="E145">
        <f t="shared" si="15"/>
        <v>-1.5351221188973763</v>
      </c>
      <c r="F145">
        <f t="shared" si="16"/>
        <v>-0.10044221306250134</v>
      </c>
      <c r="G145" s="31">
        <f t="shared" si="17"/>
        <v>-0.47389443586070135</v>
      </c>
    </row>
    <row r="146" spans="1:7" x14ac:dyDescent="0.25">
      <c r="A146" s="35">
        <v>44134</v>
      </c>
      <c r="B146">
        <v>3.181</v>
      </c>
      <c r="C146">
        <v>60.54</v>
      </c>
      <c r="D146">
        <f t="shared" si="14"/>
        <v>1.6518004625041296</v>
      </c>
      <c r="E146">
        <f t="shared" si="15"/>
        <v>-1.5291995374958705</v>
      </c>
      <c r="F146">
        <f t="shared" si="16"/>
        <v>-0.1274120461344328</v>
      </c>
      <c r="G146" s="31">
        <f t="shared" si="17"/>
        <v>-0.60130648199513415</v>
      </c>
    </row>
    <row r="147" spans="1:7" x14ac:dyDescent="0.25">
      <c r="A147" s="35">
        <v>44141</v>
      </c>
      <c r="B147">
        <v>3.2063000000000001</v>
      </c>
      <c r="C147">
        <v>62.6</v>
      </c>
      <c r="D147">
        <f t="shared" si="14"/>
        <v>1.5974440894568689</v>
      </c>
      <c r="E147">
        <f t="shared" si="15"/>
        <v>-1.6088559105431313</v>
      </c>
      <c r="F147">
        <f t="shared" si="16"/>
        <v>-0.17298467766641878</v>
      </c>
      <c r="G147" s="31">
        <f t="shared" si="17"/>
        <v>-0.77429115966155293</v>
      </c>
    </row>
    <row r="148" spans="1:7" x14ac:dyDescent="0.25">
      <c r="A148" s="35">
        <v>44148</v>
      </c>
      <c r="B148">
        <v>3.2715000000000001</v>
      </c>
      <c r="C148">
        <v>61.79</v>
      </c>
      <c r="D148">
        <f t="shared" si="14"/>
        <v>1.6183848519177861</v>
      </c>
      <c r="E148">
        <f t="shared" si="15"/>
        <v>-1.6531151480822139</v>
      </c>
      <c r="F148">
        <f t="shared" si="16"/>
        <v>-0.11001113624400283</v>
      </c>
      <c r="G148" s="31">
        <f t="shared" si="17"/>
        <v>-0.88430229590555576</v>
      </c>
    </row>
    <row r="149" spans="1:7" x14ac:dyDescent="0.25">
      <c r="A149" s="35">
        <v>44155</v>
      </c>
      <c r="B149">
        <v>3.31</v>
      </c>
      <c r="C149">
        <v>61.48</v>
      </c>
      <c r="D149">
        <f t="shared" si="14"/>
        <v>1.6265452179570594</v>
      </c>
      <c r="E149">
        <f t="shared" si="15"/>
        <v>-1.6834547820429406</v>
      </c>
      <c r="F149">
        <f t="shared" si="16"/>
        <v>-6.4023150859972455E-2</v>
      </c>
      <c r="G149" s="31">
        <f t="shared" si="17"/>
        <v>-0.94832544676552821</v>
      </c>
    </row>
    <row r="150" spans="1:7" x14ac:dyDescent="0.25">
      <c r="A150" s="35">
        <v>44162</v>
      </c>
      <c r="B150">
        <v>3.3</v>
      </c>
      <c r="C150">
        <v>59.98</v>
      </c>
      <c r="D150">
        <f t="shared" si="14"/>
        <v>1.6672224074691564</v>
      </c>
      <c r="E150">
        <f t="shared" si="15"/>
        <v>-1.6327775925308434</v>
      </c>
      <c r="F150">
        <f t="shared" si="16"/>
        <v>-9.765547363346716E-2</v>
      </c>
      <c r="G150" s="31">
        <f t="shared" si="17"/>
        <v>-1.0459809203989954</v>
      </c>
    </row>
    <row r="151" spans="1:7" x14ac:dyDescent="0.25">
      <c r="A151" s="35">
        <v>44169</v>
      </c>
      <c r="B151">
        <v>3.2650999999999999</v>
      </c>
      <c r="C151">
        <v>61.89</v>
      </c>
      <c r="D151">
        <f t="shared" si="14"/>
        <v>1.6157699143641946</v>
      </c>
      <c r="E151">
        <f t="shared" si="15"/>
        <v>-1.6493300856358053</v>
      </c>
      <c r="F151">
        <f t="shared" si="16"/>
        <v>-0.12013054813993485</v>
      </c>
      <c r="G151" s="31">
        <f t="shared" si="17"/>
        <v>-1.1661114685389302</v>
      </c>
    </row>
    <row r="152" spans="1:7" x14ac:dyDescent="0.25">
      <c r="A152" s="35">
        <v>44176</v>
      </c>
      <c r="B152">
        <v>3.2951000000000001</v>
      </c>
      <c r="C152">
        <v>60.53</v>
      </c>
      <c r="D152">
        <f t="shared" si="14"/>
        <v>1.6520733520568314</v>
      </c>
      <c r="E152">
        <f t="shared" si="15"/>
        <v>-1.6430266479431688</v>
      </c>
      <c r="F152">
        <f t="shared" si="16"/>
        <v>-3.417073740003751E-2</v>
      </c>
      <c r="G152" s="31">
        <f t="shared" si="17"/>
        <v>-1.2002822059389677</v>
      </c>
    </row>
    <row r="153" spans="1:7" x14ac:dyDescent="0.25">
      <c r="A153" s="35">
        <v>44183</v>
      </c>
      <c r="B153">
        <v>3.2902</v>
      </c>
      <c r="C153">
        <v>62.06</v>
      </c>
      <c r="D153">
        <f t="shared" si="14"/>
        <v>1.6113438607798902</v>
      </c>
      <c r="E153">
        <f t="shared" si="15"/>
        <v>-1.6788561392201098</v>
      </c>
      <c r="F153">
        <f t="shared" si="16"/>
        <v>-2.5740991137895852E-2</v>
      </c>
      <c r="G153" s="31">
        <f t="shared" si="17"/>
        <v>-1.2260231970768636</v>
      </c>
    </row>
    <row r="154" spans="1:7" x14ac:dyDescent="0.25">
      <c r="A154" s="35">
        <v>44190</v>
      </c>
      <c r="B154">
        <v>3.1878000000000002</v>
      </c>
      <c r="C154">
        <v>62.84</v>
      </c>
      <c r="D154">
        <f t="shared" si="14"/>
        <v>1.5913430935709738</v>
      </c>
      <c r="E154">
        <f t="shared" si="15"/>
        <v>-1.5964569064290264</v>
      </c>
      <c r="F154">
        <f t="shared" si="16"/>
        <v>8.6997875613914255E-2</v>
      </c>
      <c r="G154" s="31">
        <f t="shared" si="17"/>
        <v>-1.1390253214629493</v>
      </c>
    </row>
    <row r="155" spans="1:7" x14ac:dyDescent="0.25">
      <c r="A155" s="35">
        <v>44196</v>
      </c>
      <c r="B155">
        <v>3.1429</v>
      </c>
      <c r="C155">
        <v>64.91</v>
      </c>
      <c r="D155">
        <f t="shared" si="14"/>
        <v>1.5405946695424435</v>
      </c>
      <c r="E155">
        <f t="shared" si="15"/>
        <v>-1.6023053304575565</v>
      </c>
      <c r="F155">
        <f t="shared" si="16"/>
        <v>3.0472262073286904E-2</v>
      </c>
      <c r="G155" s="31">
        <f t="shared" si="17"/>
        <v>-1.1085530593896624</v>
      </c>
    </row>
    <row r="156" spans="1:7" x14ac:dyDescent="0.25">
      <c r="A156" s="35">
        <v>44204</v>
      </c>
      <c r="B156">
        <v>3.1456</v>
      </c>
      <c r="C156">
        <v>67.78</v>
      </c>
      <c r="D156">
        <f t="shared" si="14"/>
        <v>1.4753614635585717</v>
      </c>
      <c r="E156">
        <f t="shared" si="15"/>
        <v>-1.6702385364414283</v>
      </c>
      <c r="F156">
        <f t="shared" si="16"/>
        <v>-2.090845080562298E-2</v>
      </c>
      <c r="G156" s="31">
        <f t="shared" si="17"/>
        <v>-1.1294615101952854</v>
      </c>
    </row>
    <row r="157" spans="1:7" x14ac:dyDescent="0.25">
      <c r="A157" s="35">
        <v>44211</v>
      </c>
      <c r="B157">
        <v>3.1507999999999998</v>
      </c>
      <c r="C157">
        <v>65.989999999999995</v>
      </c>
      <c r="D157">
        <f t="shared" si="14"/>
        <v>1.5153811183512655</v>
      </c>
      <c r="E157">
        <f t="shared" si="15"/>
        <v>-1.6354188816487343</v>
      </c>
      <c r="F157">
        <f t="shared" si="16"/>
        <v>7.6077662944344926E-3</v>
      </c>
      <c r="G157" s="31">
        <f t="shared" si="17"/>
        <v>-1.1218537439008509</v>
      </c>
    </row>
    <row r="158" spans="1:7" x14ac:dyDescent="0.25">
      <c r="A158" s="35">
        <v>44218</v>
      </c>
      <c r="B158">
        <v>3.1185</v>
      </c>
      <c r="C158">
        <v>70.489999999999995</v>
      </c>
      <c r="D158">
        <f t="shared" si="14"/>
        <v>1.4186409419775856</v>
      </c>
      <c r="E158">
        <f t="shared" si="15"/>
        <v>-1.6998590580224144</v>
      </c>
      <c r="F158">
        <f t="shared" si="16"/>
        <v>-2.1002918802304649E-2</v>
      </c>
      <c r="G158" s="31">
        <f t="shared" si="17"/>
        <v>-1.1428566627031556</v>
      </c>
    </row>
    <row r="159" spans="1:7" x14ac:dyDescent="0.25">
      <c r="A159" s="35">
        <v>44225</v>
      </c>
      <c r="B159">
        <v>3.1785999999999999</v>
      </c>
      <c r="C159">
        <v>65.78</v>
      </c>
      <c r="D159">
        <f t="shared" si="14"/>
        <v>1.5202189115232594</v>
      </c>
      <c r="E159">
        <f t="shared" si="15"/>
        <v>-1.6583810884767405</v>
      </c>
      <c r="F159">
        <f t="shared" si="16"/>
        <v>-6.1924182047714105E-2</v>
      </c>
      <c r="G159" s="31">
        <f t="shared" si="17"/>
        <v>-1.2047808447508697</v>
      </c>
    </row>
    <row r="160" spans="1:7" x14ac:dyDescent="0.25">
      <c r="A160" s="35">
        <v>44232</v>
      </c>
      <c r="B160">
        <v>3.2164000000000001</v>
      </c>
      <c r="C160">
        <v>65.31</v>
      </c>
      <c r="D160">
        <f t="shared" si="14"/>
        <v>1.5311590874291838</v>
      </c>
      <c r="E160">
        <f t="shared" si="15"/>
        <v>-1.6852409125708163</v>
      </c>
      <c r="F160">
        <f t="shared" si="16"/>
        <v>-8.2935582113259798E-2</v>
      </c>
      <c r="G160" s="31">
        <f t="shared" si="17"/>
        <v>-1.2877164268641295</v>
      </c>
    </row>
    <row r="161" spans="1:7" x14ac:dyDescent="0.25">
      <c r="A161" s="35">
        <v>44237</v>
      </c>
      <c r="B161">
        <v>3.2448000000000001</v>
      </c>
      <c r="C161">
        <v>68.91</v>
      </c>
      <c r="D161">
        <f t="shared" si="14"/>
        <v>1.4511681903932667</v>
      </c>
      <c r="E161">
        <f t="shared" si="15"/>
        <v>-1.7936318096067334</v>
      </c>
      <c r="F161">
        <f t="shared" si="16"/>
        <v>-0.12339327316530513</v>
      </c>
      <c r="G161" s="31">
        <f t="shared" si="17"/>
        <v>-1.4111097000294346</v>
      </c>
    </row>
    <row r="162" spans="1:7" x14ac:dyDescent="0.25">
      <c r="A162" s="35">
        <v>44246</v>
      </c>
      <c r="B162">
        <v>3.2831000000000001</v>
      </c>
      <c r="C162">
        <v>67.819999999999993</v>
      </c>
      <c r="D162">
        <f t="shared" si="14"/>
        <v>1.4744913005013272</v>
      </c>
      <c r="E162">
        <f t="shared" si="15"/>
        <v>-1.808608699498673</v>
      </c>
      <c r="F162">
        <f t="shared" si="16"/>
        <v>-0.1731898178499387</v>
      </c>
      <c r="G162" s="31">
        <f t="shared" si="17"/>
        <v>-1.5842995178793733</v>
      </c>
    </row>
    <row r="163" spans="1:7" x14ac:dyDescent="0.25">
      <c r="A163" s="35">
        <v>44253</v>
      </c>
      <c r="B163">
        <v>3.2797999999999998</v>
      </c>
      <c r="C163">
        <v>61.79</v>
      </c>
      <c r="D163">
        <f t="shared" si="14"/>
        <v>1.6183848519177861</v>
      </c>
      <c r="E163">
        <f t="shared" si="15"/>
        <v>-1.6614151480822137</v>
      </c>
      <c r="F163">
        <f t="shared" si="16"/>
        <v>3.8443909940200749E-2</v>
      </c>
      <c r="G163" s="31">
        <f t="shared" si="17"/>
        <v>-1.5458556079391725</v>
      </c>
    </row>
    <row r="164" spans="1:7" x14ac:dyDescent="0.25">
      <c r="A164" s="35">
        <v>44260</v>
      </c>
      <c r="B164">
        <v>3.2456999999999998</v>
      </c>
      <c r="C164">
        <v>61.16</v>
      </c>
      <c r="D164">
        <f t="shared" si="14"/>
        <v>1.6350555918901242</v>
      </c>
      <c r="E164">
        <f t="shared" si="15"/>
        <v>-1.6106444081098756</v>
      </c>
      <c r="F164">
        <f t="shared" si="16"/>
        <v>4.7736680366864848E-2</v>
      </c>
      <c r="G164" s="31">
        <f t="shared" si="17"/>
        <v>-1.4981189275723077</v>
      </c>
    </row>
    <row r="165" spans="1:7" x14ac:dyDescent="0.25">
      <c r="A165" s="35">
        <v>44267</v>
      </c>
      <c r="B165">
        <v>3.2612999999999999</v>
      </c>
      <c r="C165">
        <v>58.97</v>
      </c>
      <c r="D165">
        <f t="shared" si="14"/>
        <v>1.6957775139901643</v>
      </c>
      <c r="E165">
        <f t="shared" si="15"/>
        <v>-1.5655224860098356</v>
      </c>
      <c r="F165">
        <f t="shared" si="16"/>
        <v>0.11971842656098075</v>
      </c>
      <c r="G165" s="31">
        <f t="shared" si="17"/>
        <v>-1.3784005010113269</v>
      </c>
    </row>
    <row r="166" spans="1:7" x14ac:dyDescent="0.25">
      <c r="A166" s="35">
        <v>44274</v>
      </c>
      <c r="B166">
        <v>3.2364000000000002</v>
      </c>
      <c r="C166">
        <v>55.2</v>
      </c>
      <c r="D166">
        <f t="shared" si="14"/>
        <v>1.8115942028985508</v>
      </c>
      <c r="E166">
        <f t="shared" si="15"/>
        <v>-1.4248057971014494</v>
      </c>
      <c r="F166">
        <f t="shared" si="16"/>
        <v>0.36882601250528402</v>
      </c>
      <c r="G166" s="31">
        <f t="shared" si="17"/>
        <v>-1.0095744885060429</v>
      </c>
    </row>
    <row r="167" spans="1:7" x14ac:dyDescent="0.25">
      <c r="A167" s="35">
        <v>44281</v>
      </c>
      <c r="B167">
        <v>3.1985000000000001</v>
      </c>
      <c r="C167">
        <v>55.72</v>
      </c>
      <c r="D167">
        <f t="shared" si="14"/>
        <v>1.7946877243359656</v>
      </c>
      <c r="E167">
        <f t="shared" si="15"/>
        <v>-1.4038122756640345</v>
      </c>
      <c r="F167">
        <f t="shared" si="16"/>
        <v>0.40479642383463843</v>
      </c>
      <c r="G167" s="31">
        <f t="shared" si="17"/>
        <v>-0.60477806467140449</v>
      </c>
    </row>
    <row r="168" spans="1:7" x14ac:dyDescent="0.25">
      <c r="A168" s="35">
        <v>44288</v>
      </c>
      <c r="B168">
        <v>3.2012999999999998</v>
      </c>
      <c r="C168">
        <v>55.84</v>
      </c>
      <c r="D168">
        <f t="shared" si="14"/>
        <v>1.7908309455587392</v>
      </c>
      <c r="E168">
        <f t="shared" si="15"/>
        <v>-1.4104690544412606</v>
      </c>
      <c r="F168">
        <f t="shared" si="16"/>
        <v>0.25094609364095311</v>
      </c>
      <c r="G168" s="31">
        <f t="shared" si="17"/>
        <v>-0.35383197103045139</v>
      </c>
    </row>
    <row r="169" spans="1:7" x14ac:dyDescent="0.25">
      <c r="A169" s="35">
        <v>44295</v>
      </c>
      <c r="B169">
        <v>3.2121</v>
      </c>
      <c r="C169">
        <v>55.1</v>
      </c>
      <c r="D169">
        <f t="shared" si="14"/>
        <v>1.8148820326678767</v>
      </c>
      <c r="E169">
        <f t="shared" si="15"/>
        <v>-1.3972179673321232</v>
      </c>
      <c r="F169">
        <f t="shared" si="16"/>
        <v>0.21342644077775241</v>
      </c>
      <c r="G169" s="31">
        <f t="shared" si="17"/>
        <v>-0.14040553025269897</v>
      </c>
    </row>
    <row r="170" spans="1:7" x14ac:dyDescent="0.25">
      <c r="A170" s="35">
        <v>44302</v>
      </c>
      <c r="B170">
        <v>3.1631</v>
      </c>
      <c r="C170">
        <v>54</v>
      </c>
      <c r="D170">
        <f t="shared" si="14"/>
        <v>1.8518518518518516</v>
      </c>
      <c r="E170">
        <f t="shared" si="15"/>
        <v>-1.3112481481481484</v>
      </c>
      <c r="F170">
        <f t="shared" si="16"/>
        <v>0.25427433786168718</v>
      </c>
      <c r="G170" s="31">
        <f t="shared" si="17"/>
        <v>0.11386880760898821</v>
      </c>
    </row>
    <row r="171" spans="1:7" x14ac:dyDescent="0.25">
      <c r="A171" s="35">
        <v>44309</v>
      </c>
      <c r="B171">
        <v>3.1718999999999999</v>
      </c>
      <c r="C171">
        <v>57.4</v>
      </c>
      <c r="D171">
        <f t="shared" si="14"/>
        <v>1.7421602787456445</v>
      </c>
      <c r="E171">
        <f t="shared" si="15"/>
        <v>-1.4297397212543554</v>
      </c>
      <c r="F171">
        <f t="shared" si="16"/>
        <v>-4.9339241529060551E-3</v>
      </c>
      <c r="G171" s="31">
        <f t="shared" si="17"/>
        <v>0.10893488345608215</v>
      </c>
    </row>
    <row r="172" spans="1:7" x14ac:dyDescent="0.25">
      <c r="A172" s="35">
        <v>44316</v>
      </c>
      <c r="B172">
        <v>3.1640000000000001</v>
      </c>
      <c r="C172">
        <v>53.16</v>
      </c>
      <c r="D172">
        <f t="shared" si="14"/>
        <v>1.8811136192626037</v>
      </c>
      <c r="E172">
        <f t="shared" si="15"/>
        <v>-1.2828863807373965</v>
      </c>
      <c r="F172">
        <f t="shared" si="16"/>
        <v>0.12092589492663808</v>
      </c>
      <c r="G172" s="31">
        <f t="shared" si="17"/>
        <v>0.22986077838272023</v>
      </c>
    </row>
    <row r="173" spans="1:7" x14ac:dyDescent="0.25">
      <c r="A173" s="35">
        <v>44323</v>
      </c>
      <c r="B173">
        <v>3.1589</v>
      </c>
      <c r="C173">
        <v>50.67</v>
      </c>
      <c r="D173">
        <f t="shared" si="14"/>
        <v>1.9735543714229327</v>
      </c>
      <c r="E173">
        <f t="shared" si="15"/>
        <v>-1.1853456285770674</v>
      </c>
      <c r="F173">
        <f t="shared" si="16"/>
        <v>0.22512342586419321</v>
      </c>
      <c r="G173" s="31">
        <f t="shared" si="17"/>
        <v>0.45498420424691344</v>
      </c>
    </row>
    <row r="174" spans="1:7" x14ac:dyDescent="0.25">
      <c r="A174" s="35">
        <v>44330</v>
      </c>
      <c r="B174">
        <v>3.1421999999999999</v>
      </c>
      <c r="C174">
        <v>52.74</v>
      </c>
      <c r="D174">
        <f t="shared" si="14"/>
        <v>1.8960940462646947</v>
      </c>
      <c r="E174">
        <f t="shared" si="15"/>
        <v>-1.2461059537353052</v>
      </c>
      <c r="F174">
        <f t="shared" si="16"/>
        <v>0.15111201359681803</v>
      </c>
      <c r="G174" s="31">
        <f t="shared" si="17"/>
        <v>0.60609621784373147</v>
      </c>
    </row>
    <row r="175" spans="1:7" x14ac:dyDescent="0.25">
      <c r="A175" s="35">
        <v>44337</v>
      </c>
      <c r="B175">
        <v>3.0867</v>
      </c>
      <c r="C175">
        <v>53.83</v>
      </c>
      <c r="D175">
        <f t="shared" si="14"/>
        <v>1.8577001671930149</v>
      </c>
      <c r="E175">
        <f t="shared" si="15"/>
        <v>-1.2289998328069851</v>
      </c>
      <c r="F175">
        <f t="shared" si="16"/>
        <v>8.2248315341163281E-2</v>
      </c>
      <c r="G175" s="31">
        <f t="shared" si="17"/>
        <v>0.68834453318489475</v>
      </c>
    </row>
    <row r="176" spans="1:7" x14ac:dyDescent="0.25">
      <c r="A176" s="35">
        <v>44344</v>
      </c>
      <c r="B176">
        <v>3.0825</v>
      </c>
      <c r="C176">
        <v>56.11</v>
      </c>
      <c r="D176">
        <f t="shared" si="14"/>
        <v>1.7822135091783997</v>
      </c>
      <c r="E176">
        <f t="shared" si="15"/>
        <v>-1.3002864908216003</v>
      </c>
      <c r="F176">
        <f t="shared" si="16"/>
        <v>0.12945323043275514</v>
      </c>
      <c r="G176" s="31">
        <f t="shared" si="17"/>
        <v>0.81779776361764989</v>
      </c>
    </row>
    <row r="177" spans="1:7" x14ac:dyDescent="0.25">
      <c r="A177" s="35">
        <v>44351</v>
      </c>
      <c r="B177">
        <v>3.0924999999999998</v>
      </c>
      <c r="C177">
        <v>56.52</v>
      </c>
      <c r="D177">
        <f t="shared" si="14"/>
        <v>1.7692852087756548</v>
      </c>
      <c r="E177">
        <f t="shared" si="15"/>
        <v>-1.323214791224345</v>
      </c>
      <c r="F177">
        <f t="shared" si="16"/>
        <v>-4.0328410486948574E-2</v>
      </c>
      <c r="G177" s="31">
        <f t="shared" si="17"/>
        <v>0.77746935313070131</v>
      </c>
    </row>
    <row r="178" spans="1:7" x14ac:dyDescent="0.25">
      <c r="A178" s="35">
        <v>44358</v>
      </c>
      <c r="B178">
        <v>3.1276000000000002</v>
      </c>
      <c r="C178">
        <v>57.63</v>
      </c>
      <c r="D178">
        <f t="shared" si="14"/>
        <v>1.7352073572791948</v>
      </c>
      <c r="E178">
        <f t="shared" si="15"/>
        <v>-1.3923926427208053</v>
      </c>
      <c r="F178">
        <f t="shared" si="16"/>
        <v>-0.20704701414373794</v>
      </c>
      <c r="G178" s="31">
        <f t="shared" si="17"/>
        <v>0.57042233898696337</v>
      </c>
    </row>
    <row r="179" spans="1:7" x14ac:dyDescent="0.25">
      <c r="A179" s="35">
        <v>44365</v>
      </c>
      <c r="B179">
        <v>3.1202000000000001</v>
      </c>
      <c r="C179">
        <v>57.23</v>
      </c>
      <c r="D179">
        <f t="shared" si="14"/>
        <v>1.7473353136466891</v>
      </c>
      <c r="E179">
        <f t="shared" si="15"/>
        <v>-1.3728646863533109</v>
      </c>
      <c r="F179">
        <f t="shared" si="16"/>
        <v>-0.12675873261800574</v>
      </c>
      <c r="G179" s="31">
        <f t="shared" si="17"/>
        <v>0.44366360636895763</v>
      </c>
    </row>
    <row r="180" spans="1:7" x14ac:dyDescent="0.25">
      <c r="A180" s="35">
        <v>44372</v>
      </c>
      <c r="B180">
        <v>3.0827</v>
      </c>
      <c r="C180">
        <v>58.85</v>
      </c>
      <c r="D180">
        <f t="shared" si="14"/>
        <v>1.6992353440951573</v>
      </c>
      <c r="E180">
        <f t="shared" si="15"/>
        <v>-1.3834646559048427</v>
      </c>
      <c r="F180">
        <f t="shared" si="16"/>
        <v>-0.15446482309785758</v>
      </c>
      <c r="G180" s="31">
        <f t="shared" si="17"/>
        <v>0.28919878327110005</v>
      </c>
    </row>
    <row r="181" spans="1:7" x14ac:dyDescent="0.25">
      <c r="A181" s="35">
        <v>44379</v>
      </c>
      <c r="B181">
        <v>3.0802999999999998</v>
      </c>
      <c r="C181">
        <v>58.49</v>
      </c>
      <c r="D181">
        <f t="shared" si="14"/>
        <v>1.7096939647803042</v>
      </c>
      <c r="E181">
        <f t="shared" si="15"/>
        <v>-1.3706060352196956</v>
      </c>
      <c r="F181">
        <f t="shared" si="16"/>
        <v>-7.0319544398095291E-2</v>
      </c>
      <c r="G181" s="31">
        <f t="shared" si="17"/>
        <v>0.21887923887300476</v>
      </c>
    </row>
    <row r="182" spans="1:7" x14ac:dyDescent="0.25">
      <c r="A182" s="35">
        <v>44386</v>
      </c>
      <c r="B182">
        <v>3.0105</v>
      </c>
      <c r="C182">
        <v>59.59</v>
      </c>
      <c r="D182">
        <f t="shared" si="14"/>
        <v>1.6781339150864236</v>
      </c>
      <c r="E182">
        <f t="shared" si="15"/>
        <v>-1.3323660849135763</v>
      </c>
      <c r="F182">
        <f t="shared" si="16"/>
        <v>-9.1512936892312879E-3</v>
      </c>
      <c r="G182" s="31">
        <f t="shared" si="17"/>
        <v>0.20972794518377347</v>
      </c>
    </row>
    <row r="183" spans="1:7" x14ac:dyDescent="0.25">
      <c r="A183" s="35">
        <v>44393</v>
      </c>
      <c r="B183">
        <v>2.9432</v>
      </c>
      <c r="C183">
        <v>59.69</v>
      </c>
      <c r="D183">
        <f t="shared" si="14"/>
        <v>1.6753224995811693</v>
      </c>
      <c r="E183">
        <f t="shared" si="15"/>
        <v>-1.2678775004188307</v>
      </c>
      <c r="F183">
        <f t="shared" si="16"/>
        <v>0.12451514230197458</v>
      </c>
      <c r="G183" s="31">
        <f t="shared" si="17"/>
        <v>0.33424308748574805</v>
      </c>
    </row>
    <row r="184" spans="1:7" x14ac:dyDescent="0.25">
      <c r="A184" s="35">
        <v>44400</v>
      </c>
      <c r="B184">
        <v>2.9134000000000002</v>
      </c>
      <c r="C184">
        <v>60.4</v>
      </c>
      <c r="D184">
        <f t="shared" si="14"/>
        <v>1.6556291390728477</v>
      </c>
      <c r="E184">
        <f t="shared" si="15"/>
        <v>-1.2577708609271525</v>
      </c>
      <c r="F184">
        <f t="shared" si="16"/>
        <v>0.11509382542615842</v>
      </c>
      <c r="G184" s="31">
        <f t="shared" si="17"/>
        <v>0.44933691291190647</v>
      </c>
    </row>
    <row r="185" spans="1:7" x14ac:dyDescent="0.25">
      <c r="A185" s="35">
        <v>44407</v>
      </c>
      <c r="B185">
        <v>2.8363</v>
      </c>
      <c r="C185">
        <v>59.71</v>
      </c>
      <c r="D185">
        <f t="shared" si="14"/>
        <v>1.6747613465081226</v>
      </c>
      <c r="E185">
        <f t="shared" si="15"/>
        <v>-1.1615386534918775</v>
      </c>
      <c r="F185">
        <f t="shared" si="16"/>
        <v>0.22192600241296523</v>
      </c>
      <c r="G185" s="31">
        <f t="shared" si="17"/>
        <v>0.6712629153248717</v>
      </c>
    </row>
    <row r="186" spans="1:7" x14ac:dyDescent="0.25">
      <c r="A186" s="35">
        <v>44414</v>
      </c>
      <c r="B186">
        <v>2.8138999999999998</v>
      </c>
      <c r="C186">
        <v>60.71</v>
      </c>
      <c r="D186">
        <f t="shared" si="14"/>
        <v>1.6471750947125681</v>
      </c>
      <c r="E186">
        <f t="shared" si="15"/>
        <v>-1.1667249052874318</v>
      </c>
      <c r="F186">
        <f t="shared" si="16"/>
        <v>0.20388112993226382</v>
      </c>
      <c r="G186" s="31">
        <f t="shared" si="17"/>
        <v>0.87514404525713552</v>
      </c>
    </row>
    <row r="187" spans="1:7" x14ac:dyDescent="0.25">
      <c r="A187" s="35">
        <v>44421</v>
      </c>
      <c r="B187">
        <v>2.8792</v>
      </c>
      <c r="C187">
        <v>59.73</v>
      </c>
      <c r="D187">
        <f t="shared" si="14"/>
        <v>1.6742005692281938</v>
      </c>
      <c r="E187">
        <f t="shared" si="15"/>
        <v>-1.2049994307718062</v>
      </c>
      <c r="F187">
        <f t="shared" si="16"/>
        <v>0.12736665414177017</v>
      </c>
      <c r="G187" s="31">
        <f t="shared" si="17"/>
        <v>1.0025106993989057</v>
      </c>
    </row>
    <row r="188" spans="1:7" x14ac:dyDescent="0.25">
      <c r="A188" s="35">
        <v>44428</v>
      </c>
      <c r="B188">
        <v>2.8519999999999999</v>
      </c>
      <c r="C188">
        <v>57.01</v>
      </c>
      <c r="D188">
        <f t="shared" si="14"/>
        <v>1.7540782318891421</v>
      </c>
      <c r="E188">
        <f t="shared" si="15"/>
        <v>-1.0979217681108577</v>
      </c>
      <c r="F188">
        <f t="shared" si="16"/>
        <v>0.16995573230797301</v>
      </c>
      <c r="G188" s="31">
        <f t="shared" si="17"/>
        <v>1.1724664317068787</v>
      </c>
    </row>
    <row r="189" spans="1:7" x14ac:dyDescent="0.25">
      <c r="A189" s="35">
        <v>44435</v>
      </c>
      <c r="B189">
        <v>2.8698000000000001</v>
      </c>
      <c r="C189">
        <v>58.22</v>
      </c>
      <c r="D189">
        <f t="shared" si="14"/>
        <v>1.7176228100309172</v>
      </c>
      <c r="E189">
        <f t="shared" si="15"/>
        <v>-1.1521771899690829</v>
      </c>
      <c r="F189">
        <f t="shared" si="16"/>
        <v>0.1055936709580696</v>
      </c>
      <c r="G189" s="31">
        <f t="shared" si="17"/>
        <v>1.2780601026649483</v>
      </c>
    </row>
    <row r="190" spans="1:7" x14ac:dyDescent="0.25">
      <c r="A190" s="35">
        <v>44442</v>
      </c>
      <c r="B190">
        <v>2.8327</v>
      </c>
      <c r="C190">
        <v>56.34</v>
      </c>
      <c r="D190">
        <f t="shared" si="14"/>
        <v>1.774937877174299</v>
      </c>
      <c r="E190">
        <f t="shared" si="15"/>
        <v>-1.057762122825701</v>
      </c>
      <c r="F190">
        <f t="shared" si="16"/>
        <v>0.10377653066617643</v>
      </c>
      <c r="G190" s="31">
        <f t="shared" si="17"/>
        <v>1.3818366333311247</v>
      </c>
    </row>
    <row r="191" spans="1:7" x14ac:dyDescent="0.25">
      <c r="A191" s="35">
        <v>44449</v>
      </c>
      <c r="B191">
        <v>2.8656000000000001</v>
      </c>
      <c r="C191">
        <v>57.85</v>
      </c>
      <c r="D191">
        <f t="shared" si="14"/>
        <v>1.7286084701815037</v>
      </c>
      <c r="E191">
        <f t="shared" si="15"/>
        <v>-1.1369915298184965</v>
      </c>
      <c r="F191">
        <f t="shared" si="16"/>
        <v>2.9733375468935286E-2</v>
      </c>
      <c r="G191" s="31">
        <f t="shared" si="17"/>
        <v>1.41157000880006</v>
      </c>
    </row>
    <row r="192" spans="1:7" x14ac:dyDescent="0.25">
      <c r="A192" s="35">
        <v>44456</v>
      </c>
      <c r="B192">
        <v>2.8784999999999998</v>
      </c>
      <c r="C192">
        <v>57.14</v>
      </c>
      <c r="D192">
        <f t="shared" si="14"/>
        <v>1.7500875043752189</v>
      </c>
      <c r="E192">
        <f t="shared" si="15"/>
        <v>-1.128412495624781</v>
      </c>
      <c r="F192">
        <f t="shared" si="16"/>
        <v>7.6586935147025192E-2</v>
      </c>
      <c r="G192" s="31">
        <f t="shared" si="17"/>
        <v>1.4881569439470852</v>
      </c>
    </row>
    <row r="193" spans="1:7" x14ac:dyDescent="0.25">
      <c r="A193" s="35">
        <v>44463</v>
      </c>
      <c r="B193">
        <v>2.8719000000000001</v>
      </c>
      <c r="C193">
        <v>57.2</v>
      </c>
      <c r="D193">
        <f t="shared" si="14"/>
        <v>1.7482517482517481</v>
      </c>
      <c r="E193">
        <f t="shared" si="15"/>
        <v>-1.123648251748252</v>
      </c>
      <c r="F193">
        <f t="shared" si="16"/>
        <v>-2.5726483637394271E-2</v>
      </c>
      <c r="G193" s="31">
        <f t="shared" si="17"/>
        <v>1.4624304603096909</v>
      </c>
    </row>
    <row r="194" spans="1:7" x14ac:dyDescent="0.25">
      <c r="A194" s="35">
        <v>44469</v>
      </c>
      <c r="B194">
        <v>2.8776000000000002</v>
      </c>
      <c r="C194">
        <v>56.73</v>
      </c>
      <c r="D194">
        <f t="shared" ref="D194:D257" si="18">1/C194*100</f>
        <v>1.7627357659086902</v>
      </c>
      <c r="E194">
        <f t="shared" ref="E194:E257" si="19">D194-B194</f>
        <v>-1.11486423409131</v>
      </c>
      <c r="F194">
        <f t="shared" si="16"/>
        <v>3.7312955877772946E-2</v>
      </c>
      <c r="G194" s="31">
        <f t="shared" si="17"/>
        <v>1.4997434161874639</v>
      </c>
    </row>
    <row r="195" spans="1:7" x14ac:dyDescent="0.25">
      <c r="A195" s="35">
        <v>44477</v>
      </c>
      <c r="B195">
        <v>2.9131</v>
      </c>
      <c r="C195">
        <v>56.9</v>
      </c>
      <c r="D195">
        <f t="shared" si="18"/>
        <v>1.7574692442882252</v>
      </c>
      <c r="E195">
        <f t="shared" si="19"/>
        <v>-1.1556307557117749</v>
      </c>
      <c r="F195">
        <f t="shared" si="16"/>
        <v>-9.7868632886073836E-2</v>
      </c>
      <c r="G195" s="31">
        <f t="shared" si="17"/>
        <v>1.40187478330139</v>
      </c>
    </row>
    <row r="196" spans="1:7" x14ac:dyDescent="0.25">
      <c r="A196" s="35">
        <v>44484</v>
      </c>
      <c r="B196">
        <v>2.9683000000000002</v>
      </c>
      <c r="C196">
        <v>57.01</v>
      </c>
      <c r="D196">
        <f t="shared" si="18"/>
        <v>1.7540782318891421</v>
      </c>
      <c r="E196">
        <f t="shared" si="19"/>
        <v>-1.214221768110858</v>
      </c>
      <c r="F196">
        <f t="shared" si="16"/>
        <v>-7.723023829236153E-2</v>
      </c>
      <c r="G196" s="31">
        <f t="shared" si="17"/>
        <v>1.3246445450090285</v>
      </c>
    </row>
    <row r="197" spans="1:7" x14ac:dyDescent="0.25">
      <c r="A197" s="35">
        <v>44491</v>
      </c>
      <c r="B197">
        <v>2.9952999999999999</v>
      </c>
      <c r="C197">
        <v>57.1</v>
      </c>
      <c r="D197">
        <f t="shared" si="18"/>
        <v>1.7513134851138354</v>
      </c>
      <c r="E197">
        <f t="shared" si="19"/>
        <v>-1.2439865148861644</v>
      </c>
      <c r="F197">
        <f t="shared" si="16"/>
        <v>-0.11557401926138344</v>
      </c>
      <c r="G197" s="31">
        <f t="shared" si="17"/>
        <v>1.2090705257476451</v>
      </c>
    </row>
    <row r="198" spans="1:7" x14ac:dyDescent="0.25">
      <c r="A198" s="35">
        <v>44498</v>
      </c>
      <c r="B198">
        <v>2.9731999999999998</v>
      </c>
      <c r="C198">
        <v>57.38</v>
      </c>
      <c r="D198">
        <f t="shared" si="18"/>
        <v>1.7427675148135238</v>
      </c>
      <c r="E198">
        <f t="shared" si="19"/>
        <v>-1.2304324851864761</v>
      </c>
      <c r="F198">
        <f t="shared" ref="F198:F261" si="20">E198-E193</f>
        <v>-0.10678423343822407</v>
      </c>
      <c r="G198" s="31">
        <f t="shared" si="17"/>
        <v>1.102286292309421</v>
      </c>
    </row>
    <row r="199" spans="1:7" x14ac:dyDescent="0.25">
      <c r="A199" s="35">
        <v>44505</v>
      </c>
      <c r="B199">
        <v>2.8910999999999998</v>
      </c>
      <c r="C199">
        <v>58.25</v>
      </c>
      <c r="D199">
        <f t="shared" si="18"/>
        <v>1.7167381974248928</v>
      </c>
      <c r="E199">
        <f t="shared" si="19"/>
        <v>-1.174361802575107</v>
      </c>
      <c r="F199">
        <f t="shared" si="20"/>
        <v>-5.9497568483797059E-2</v>
      </c>
      <c r="G199" s="31">
        <f t="shared" ref="G199:G262" si="21">F199+G198</f>
        <v>1.0427887238256239</v>
      </c>
    </row>
    <row r="200" spans="1:7" x14ac:dyDescent="0.25">
      <c r="A200" s="35">
        <v>44512</v>
      </c>
      <c r="B200">
        <v>2.9390999999999998</v>
      </c>
      <c r="C200">
        <v>60.07</v>
      </c>
      <c r="D200">
        <f t="shared" si="18"/>
        <v>1.6647244880972201</v>
      </c>
      <c r="E200">
        <f t="shared" si="19"/>
        <v>-1.2743755119027798</v>
      </c>
      <c r="F200">
        <f t="shared" si="20"/>
        <v>-0.11874475619100489</v>
      </c>
      <c r="G200" s="31">
        <f t="shared" si="21"/>
        <v>0.92404396763461905</v>
      </c>
    </row>
    <row r="201" spans="1:7" x14ac:dyDescent="0.25">
      <c r="A201" s="35">
        <v>44519</v>
      </c>
      <c r="B201">
        <v>2.9302000000000001</v>
      </c>
      <c r="C201">
        <v>60.57</v>
      </c>
      <c r="D201">
        <f t="shared" si="18"/>
        <v>1.6509823344890211</v>
      </c>
      <c r="E201">
        <f t="shared" si="19"/>
        <v>-1.279217665510979</v>
      </c>
      <c r="F201">
        <f t="shared" si="20"/>
        <v>-6.4995897400121017E-2</v>
      </c>
      <c r="G201" s="31">
        <f t="shared" si="21"/>
        <v>0.85904807023449803</v>
      </c>
    </row>
    <row r="202" spans="1:7" x14ac:dyDescent="0.25">
      <c r="A202" s="35">
        <v>44526</v>
      </c>
      <c r="B202">
        <v>2.82</v>
      </c>
      <c r="C202">
        <v>61.58</v>
      </c>
      <c r="D202">
        <f t="shared" si="18"/>
        <v>1.6239038648911983</v>
      </c>
      <c r="E202">
        <f t="shared" si="19"/>
        <v>-1.1960961351088015</v>
      </c>
      <c r="F202">
        <f t="shared" si="20"/>
        <v>4.7890379777362879E-2</v>
      </c>
      <c r="G202" s="31">
        <f t="shared" si="21"/>
        <v>0.90693845001186091</v>
      </c>
    </row>
    <row r="203" spans="1:7" x14ac:dyDescent="0.25">
      <c r="A203" s="35">
        <v>44533</v>
      </c>
      <c r="B203">
        <v>2.8700999999999999</v>
      </c>
      <c r="C203">
        <v>61.55</v>
      </c>
      <c r="D203">
        <f t="shared" si="18"/>
        <v>1.6246953696181967</v>
      </c>
      <c r="E203">
        <f t="shared" si="19"/>
        <v>-1.2454046303818032</v>
      </c>
      <c r="F203">
        <f t="shared" si="20"/>
        <v>-1.497214519532708E-2</v>
      </c>
      <c r="G203" s="31">
        <f t="shared" si="21"/>
        <v>0.89196630481653383</v>
      </c>
    </row>
    <row r="204" spans="1:7" x14ac:dyDescent="0.25">
      <c r="A204" s="35">
        <v>44540</v>
      </c>
      <c r="B204">
        <v>2.8426</v>
      </c>
      <c r="C204">
        <v>61.11</v>
      </c>
      <c r="D204">
        <f t="shared" si="18"/>
        <v>1.6363933889707087</v>
      </c>
      <c r="E204">
        <f t="shared" si="19"/>
        <v>-1.2062066110292913</v>
      </c>
      <c r="F204">
        <f t="shared" si="20"/>
        <v>-3.1844808454184248E-2</v>
      </c>
      <c r="G204" s="31">
        <f t="shared" si="21"/>
        <v>0.86012149636234958</v>
      </c>
    </row>
    <row r="205" spans="1:7" x14ac:dyDescent="0.25">
      <c r="A205" s="35">
        <v>44547</v>
      </c>
      <c r="B205">
        <v>2.8512</v>
      </c>
      <c r="C205">
        <v>60.92</v>
      </c>
      <c r="D205">
        <f t="shared" si="18"/>
        <v>1.6414970453053184</v>
      </c>
      <c r="E205">
        <f t="shared" si="19"/>
        <v>-1.2097029546946816</v>
      </c>
      <c r="F205">
        <f t="shared" si="20"/>
        <v>6.4672557208098169E-2</v>
      </c>
      <c r="G205" s="31">
        <f t="shared" si="21"/>
        <v>0.92479405357044775</v>
      </c>
    </row>
    <row r="206" spans="1:7" x14ac:dyDescent="0.25">
      <c r="A206" s="35">
        <v>44554</v>
      </c>
      <c r="B206">
        <v>2.8203</v>
      </c>
      <c r="C206">
        <v>58.94</v>
      </c>
      <c r="D206">
        <f t="shared" si="18"/>
        <v>1.6966406515100101</v>
      </c>
      <c r="E206">
        <f t="shared" si="19"/>
        <v>-1.1236593484899899</v>
      </c>
      <c r="F206">
        <f t="shared" si="20"/>
        <v>0.1555583170209891</v>
      </c>
      <c r="G206" s="31">
        <f t="shared" si="21"/>
        <v>1.0803523705914369</v>
      </c>
    </row>
    <row r="207" spans="1:7" x14ac:dyDescent="0.25">
      <c r="A207" s="35">
        <v>44561</v>
      </c>
      <c r="B207">
        <v>2.7753999999999999</v>
      </c>
      <c r="C207">
        <v>59.99</v>
      </c>
      <c r="D207">
        <f t="shared" si="18"/>
        <v>1.6669444907484579</v>
      </c>
      <c r="E207">
        <f t="shared" si="19"/>
        <v>-1.108455509251542</v>
      </c>
      <c r="F207">
        <f t="shared" si="20"/>
        <v>8.7640625857259513E-2</v>
      </c>
      <c r="G207" s="31">
        <f t="shared" si="21"/>
        <v>1.1679929964486964</v>
      </c>
    </row>
    <row r="208" spans="1:7" x14ac:dyDescent="0.25">
      <c r="A208" s="35">
        <v>44568</v>
      </c>
      <c r="B208">
        <v>2.8180999999999998</v>
      </c>
      <c r="C208">
        <v>56.66</v>
      </c>
      <c r="D208">
        <f t="shared" si="18"/>
        <v>1.7649135192375573</v>
      </c>
      <c r="E208">
        <f t="shared" si="19"/>
        <v>-1.0531864807624425</v>
      </c>
      <c r="F208">
        <f t="shared" si="20"/>
        <v>0.19221814961936068</v>
      </c>
      <c r="G208" s="31">
        <f t="shared" si="21"/>
        <v>1.360211146068057</v>
      </c>
    </row>
    <row r="209" spans="1:7" x14ac:dyDescent="0.25">
      <c r="A209" s="35">
        <v>44575</v>
      </c>
      <c r="B209">
        <v>2.7934999999999999</v>
      </c>
      <c r="C209">
        <v>57.19</v>
      </c>
      <c r="D209">
        <f t="shared" si="18"/>
        <v>1.7485574401119079</v>
      </c>
      <c r="E209">
        <f t="shared" si="19"/>
        <v>-1.0449425598880919</v>
      </c>
      <c r="F209">
        <f t="shared" si="20"/>
        <v>0.16126405114119935</v>
      </c>
      <c r="G209" s="31">
        <f t="shared" si="21"/>
        <v>1.5214751972092564</v>
      </c>
    </row>
    <row r="210" spans="1:7" x14ac:dyDescent="0.25">
      <c r="A210" s="35">
        <v>44582</v>
      </c>
      <c r="B210">
        <v>2.71</v>
      </c>
      <c r="C210">
        <v>56.07</v>
      </c>
      <c r="D210">
        <f t="shared" si="18"/>
        <v>1.7834849295523454</v>
      </c>
      <c r="E210">
        <f t="shared" si="19"/>
        <v>-0.92651507044765458</v>
      </c>
      <c r="F210">
        <f t="shared" si="20"/>
        <v>0.28318788424702701</v>
      </c>
      <c r="G210" s="31">
        <f t="shared" si="21"/>
        <v>1.8046630814562834</v>
      </c>
    </row>
    <row r="211" spans="1:7" x14ac:dyDescent="0.25">
      <c r="A211" s="35">
        <v>44589</v>
      </c>
      <c r="B211">
        <v>2.7021000000000002</v>
      </c>
      <c r="C211">
        <v>52.51</v>
      </c>
      <c r="D211">
        <f t="shared" si="18"/>
        <v>1.904399162064369</v>
      </c>
      <c r="E211">
        <f t="shared" si="19"/>
        <v>-0.79770083793563118</v>
      </c>
      <c r="F211">
        <f t="shared" si="20"/>
        <v>0.32595851055435876</v>
      </c>
      <c r="G211" s="31">
        <f t="shared" si="21"/>
        <v>2.1306215920106419</v>
      </c>
    </row>
    <row r="212" spans="1:7" x14ac:dyDescent="0.25">
      <c r="A212" s="35">
        <v>44603</v>
      </c>
      <c r="B212">
        <v>2.7890999999999999</v>
      </c>
      <c r="C212">
        <v>50.31</v>
      </c>
      <c r="D212">
        <f t="shared" si="18"/>
        <v>1.9876764062810575</v>
      </c>
      <c r="E212">
        <f t="shared" si="19"/>
        <v>-0.80142359371894245</v>
      </c>
      <c r="F212">
        <f t="shared" si="20"/>
        <v>0.30703191553259956</v>
      </c>
      <c r="G212" s="31">
        <f t="shared" si="21"/>
        <v>2.4376535075432413</v>
      </c>
    </row>
    <row r="213" spans="1:7" x14ac:dyDescent="0.25">
      <c r="A213" s="35">
        <v>44610</v>
      </c>
      <c r="B213">
        <v>2.7974999999999999</v>
      </c>
      <c r="C213">
        <v>51.94</v>
      </c>
      <c r="D213">
        <f t="shared" si="18"/>
        <v>1.9252984212552948</v>
      </c>
      <c r="E213">
        <f t="shared" si="19"/>
        <v>-0.87220157874470505</v>
      </c>
      <c r="F213">
        <f t="shared" si="20"/>
        <v>0.18098490201773743</v>
      </c>
      <c r="G213" s="31">
        <f t="shared" si="21"/>
        <v>2.6186384095609787</v>
      </c>
    </row>
    <row r="214" spans="1:7" x14ac:dyDescent="0.25">
      <c r="A214" s="35">
        <v>44617</v>
      </c>
      <c r="B214">
        <v>2.7749999999999999</v>
      </c>
      <c r="C214">
        <v>52.4</v>
      </c>
      <c r="D214">
        <f t="shared" si="18"/>
        <v>1.9083969465648856</v>
      </c>
      <c r="E214">
        <f t="shared" si="19"/>
        <v>-0.86660305343511435</v>
      </c>
      <c r="F214">
        <f t="shared" si="20"/>
        <v>0.17833950645297758</v>
      </c>
      <c r="G214" s="31">
        <f t="shared" si="21"/>
        <v>2.7969779160139563</v>
      </c>
    </row>
    <row r="215" spans="1:7" x14ac:dyDescent="0.25">
      <c r="A215" s="35">
        <v>44624</v>
      </c>
      <c r="B215">
        <v>2.8125</v>
      </c>
      <c r="C215">
        <v>51.16</v>
      </c>
      <c r="D215">
        <f t="shared" si="18"/>
        <v>1.9546520719311966</v>
      </c>
      <c r="E215">
        <f t="shared" si="19"/>
        <v>-0.85784792806880339</v>
      </c>
      <c r="F215">
        <f t="shared" si="20"/>
        <v>6.8667142378851187E-2</v>
      </c>
      <c r="G215" s="31">
        <f t="shared" si="21"/>
        <v>2.8656450583928077</v>
      </c>
    </row>
    <row r="216" spans="1:7" x14ac:dyDescent="0.25">
      <c r="A216" s="35">
        <v>44631</v>
      </c>
      <c r="B216">
        <v>2.7902</v>
      </c>
      <c r="C216">
        <v>49.16</v>
      </c>
      <c r="D216">
        <f t="shared" si="18"/>
        <v>2.0341741253051264</v>
      </c>
      <c r="E216">
        <f t="shared" si="19"/>
        <v>-0.75602587469487359</v>
      </c>
      <c r="F216">
        <f t="shared" si="20"/>
        <v>4.167496324075759E-2</v>
      </c>
      <c r="G216" s="31">
        <f t="shared" si="21"/>
        <v>2.9073200216335655</v>
      </c>
    </row>
    <row r="217" spans="1:7" x14ac:dyDescent="0.25">
      <c r="A217" s="35">
        <v>44638</v>
      </c>
      <c r="B217">
        <v>2.7927</v>
      </c>
      <c r="C217">
        <v>48.73</v>
      </c>
      <c r="D217">
        <f t="shared" si="18"/>
        <v>2.0521239482864764</v>
      </c>
      <c r="E217">
        <f t="shared" si="19"/>
        <v>-0.74057605171352359</v>
      </c>
      <c r="F217">
        <f t="shared" si="20"/>
        <v>6.0847542005418864E-2</v>
      </c>
      <c r="G217" s="31">
        <f t="shared" si="21"/>
        <v>2.9681675636389846</v>
      </c>
    </row>
    <row r="218" spans="1:7" x14ac:dyDescent="0.25">
      <c r="A218" s="35">
        <v>44645</v>
      </c>
      <c r="B218">
        <v>2.7927</v>
      </c>
      <c r="C218">
        <v>47.41</v>
      </c>
      <c r="D218">
        <f t="shared" si="18"/>
        <v>2.1092596498628984</v>
      </c>
      <c r="E218">
        <f t="shared" si="19"/>
        <v>-0.68344035013710158</v>
      </c>
      <c r="F218">
        <f t="shared" si="20"/>
        <v>0.18876122860760347</v>
      </c>
      <c r="G218" s="31">
        <f t="shared" si="21"/>
        <v>3.1569287922465881</v>
      </c>
    </row>
    <row r="219" spans="1:7" x14ac:dyDescent="0.25">
      <c r="A219" s="35">
        <v>44652</v>
      </c>
      <c r="B219">
        <v>2.7743000000000002</v>
      </c>
      <c r="C219">
        <v>45.43</v>
      </c>
      <c r="D219">
        <f t="shared" si="18"/>
        <v>2.201188641866608</v>
      </c>
      <c r="E219">
        <f t="shared" si="19"/>
        <v>-0.5731113581333922</v>
      </c>
      <c r="F219">
        <f t="shared" si="20"/>
        <v>0.29349169530172214</v>
      </c>
      <c r="G219" s="31">
        <f t="shared" si="21"/>
        <v>3.4504204875483104</v>
      </c>
    </row>
    <row r="220" spans="1:7" x14ac:dyDescent="0.25">
      <c r="A220" s="35">
        <v>44659</v>
      </c>
      <c r="B220">
        <v>2.7528999999999999</v>
      </c>
      <c r="C220">
        <v>43.55</v>
      </c>
      <c r="D220">
        <f t="shared" si="18"/>
        <v>2.2962112514351323</v>
      </c>
      <c r="E220">
        <f t="shared" si="19"/>
        <v>-0.45668874856486763</v>
      </c>
      <c r="F220">
        <f t="shared" si="20"/>
        <v>0.40115917950393576</v>
      </c>
      <c r="G220" s="31">
        <f t="shared" si="21"/>
        <v>3.8515796670522464</v>
      </c>
    </row>
    <row r="221" spans="1:7" x14ac:dyDescent="0.25">
      <c r="A221" s="35">
        <v>44666</v>
      </c>
      <c r="B221">
        <v>2.7578</v>
      </c>
      <c r="C221">
        <v>41.2</v>
      </c>
      <c r="D221">
        <f t="shared" si="18"/>
        <v>2.4271844660194173</v>
      </c>
      <c r="E221">
        <f t="shared" si="19"/>
        <v>-0.33061553398058274</v>
      </c>
      <c r="F221">
        <f t="shared" si="20"/>
        <v>0.42541034071429085</v>
      </c>
      <c r="G221" s="31">
        <f t="shared" si="21"/>
        <v>4.2769900077665373</v>
      </c>
    </row>
    <row r="222" spans="1:7" x14ac:dyDescent="0.25">
      <c r="A222" s="35">
        <v>44673</v>
      </c>
      <c r="B222">
        <v>2.8409</v>
      </c>
      <c r="C222">
        <v>37.369999999999997</v>
      </c>
      <c r="D222">
        <f t="shared" si="18"/>
        <v>2.6759432700026764</v>
      </c>
      <c r="E222">
        <f t="shared" si="19"/>
        <v>-0.16495672999732358</v>
      </c>
      <c r="F222">
        <f t="shared" si="20"/>
        <v>0.57561932171620001</v>
      </c>
      <c r="G222" s="31">
        <f t="shared" si="21"/>
        <v>4.8526093294827373</v>
      </c>
    </row>
    <row r="223" spans="1:7" x14ac:dyDescent="0.25">
      <c r="A223" s="35">
        <v>44680</v>
      </c>
      <c r="B223">
        <v>2.8386</v>
      </c>
      <c r="C223">
        <v>35.1</v>
      </c>
      <c r="D223">
        <f t="shared" si="18"/>
        <v>2.8490028490028489</v>
      </c>
      <c r="E223">
        <f t="shared" si="19"/>
        <v>1.0402849002848935E-2</v>
      </c>
      <c r="F223">
        <f t="shared" si="20"/>
        <v>0.69384319913995052</v>
      </c>
      <c r="G223" s="31">
        <f t="shared" si="21"/>
        <v>5.5464525286226873</v>
      </c>
    </row>
    <row r="224" spans="1:7" x14ac:dyDescent="0.25">
      <c r="A224" s="35">
        <v>44687</v>
      </c>
      <c r="B224">
        <v>2.8273000000000001</v>
      </c>
      <c r="C224">
        <v>34.67</v>
      </c>
      <c r="D224">
        <f t="shared" si="18"/>
        <v>2.8843380444188056</v>
      </c>
      <c r="E224">
        <f t="shared" si="19"/>
        <v>5.7038044418805445E-2</v>
      </c>
      <c r="F224">
        <f t="shared" si="20"/>
        <v>0.63014940255219765</v>
      </c>
      <c r="G224" s="31">
        <f t="shared" si="21"/>
        <v>6.1766019311748845</v>
      </c>
    </row>
    <row r="225" spans="1:7" x14ac:dyDescent="0.25">
      <c r="A225" s="35">
        <v>44694</v>
      </c>
      <c r="B225">
        <v>2.8140000000000001</v>
      </c>
      <c r="C225">
        <v>36.479999999999997</v>
      </c>
      <c r="D225">
        <f t="shared" si="18"/>
        <v>2.7412280701754388</v>
      </c>
      <c r="E225">
        <f t="shared" si="19"/>
        <v>-7.2771929824561266E-2</v>
      </c>
      <c r="F225">
        <f t="shared" si="20"/>
        <v>0.38391681874030636</v>
      </c>
      <c r="G225" s="31">
        <f t="shared" si="21"/>
        <v>6.5605187499151913</v>
      </c>
    </row>
    <row r="226" spans="1:7" x14ac:dyDescent="0.25">
      <c r="A226" s="35">
        <v>44701</v>
      </c>
      <c r="B226">
        <v>2.79</v>
      </c>
      <c r="C226">
        <v>37.33</v>
      </c>
      <c r="D226">
        <f t="shared" si="18"/>
        <v>2.678810608090008</v>
      </c>
      <c r="E226">
        <f t="shared" si="19"/>
        <v>-0.111189391909992</v>
      </c>
      <c r="F226">
        <f t="shared" si="20"/>
        <v>0.21942614207059075</v>
      </c>
      <c r="G226" s="31">
        <f t="shared" si="21"/>
        <v>6.7799448919857817</v>
      </c>
    </row>
    <row r="227" spans="1:7" x14ac:dyDescent="0.25">
      <c r="A227" s="35">
        <v>44708</v>
      </c>
      <c r="B227">
        <v>2.6974</v>
      </c>
      <c r="C227">
        <v>36.159999999999997</v>
      </c>
      <c r="D227">
        <f t="shared" si="18"/>
        <v>2.7654867256637168</v>
      </c>
      <c r="E227">
        <f t="shared" si="19"/>
        <v>6.8086725663716763E-2</v>
      </c>
      <c r="F227">
        <f t="shared" si="20"/>
        <v>0.23304345566104034</v>
      </c>
      <c r="G227" s="31">
        <f t="shared" si="21"/>
        <v>7.0129883476468216</v>
      </c>
    </row>
    <row r="228" spans="1:7" x14ac:dyDescent="0.25">
      <c r="A228" s="35">
        <v>44714</v>
      </c>
      <c r="B228">
        <v>2.7601</v>
      </c>
      <c r="C228">
        <v>37.979999999999997</v>
      </c>
      <c r="D228">
        <f t="shared" si="18"/>
        <v>2.6329647182727753</v>
      </c>
      <c r="E228">
        <f t="shared" si="19"/>
        <v>-0.12713528172722466</v>
      </c>
      <c r="F228">
        <f t="shared" si="20"/>
        <v>-0.13753813073007359</v>
      </c>
      <c r="G228" s="31">
        <f t="shared" si="21"/>
        <v>6.8754502169167484</v>
      </c>
    </row>
    <row r="229" spans="1:7" x14ac:dyDescent="0.25">
      <c r="A229" s="35">
        <v>44722</v>
      </c>
      <c r="B229">
        <v>2.7526000000000002</v>
      </c>
      <c r="C229">
        <v>38.950000000000003</v>
      </c>
      <c r="D229">
        <f t="shared" si="18"/>
        <v>2.5673940949935812</v>
      </c>
      <c r="E229">
        <f t="shared" si="19"/>
        <v>-0.18520590500641898</v>
      </c>
      <c r="F229">
        <f t="shared" si="20"/>
        <v>-0.24224394942522443</v>
      </c>
      <c r="G229" s="31">
        <f t="shared" si="21"/>
        <v>6.6332062674915235</v>
      </c>
    </row>
    <row r="230" spans="1:7" x14ac:dyDescent="0.25">
      <c r="A230" s="35">
        <v>44729</v>
      </c>
      <c r="B230">
        <v>2.7751999999999999</v>
      </c>
      <c r="C230">
        <v>40.270000000000003</v>
      </c>
      <c r="D230">
        <f t="shared" si="18"/>
        <v>2.4832381425378691</v>
      </c>
      <c r="E230">
        <f t="shared" si="19"/>
        <v>-0.29196185746213077</v>
      </c>
      <c r="F230">
        <f t="shared" si="20"/>
        <v>-0.2191899276375695</v>
      </c>
      <c r="G230" s="31">
        <f t="shared" si="21"/>
        <v>6.414016339853954</v>
      </c>
    </row>
    <row r="231" spans="1:7" x14ac:dyDescent="0.25">
      <c r="A231" s="35">
        <v>44736</v>
      </c>
      <c r="B231">
        <v>2.7978000000000001</v>
      </c>
      <c r="C231">
        <v>42.37</v>
      </c>
      <c r="D231">
        <f t="shared" si="18"/>
        <v>2.3601604909133824</v>
      </c>
      <c r="E231">
        <f t="shared" si="19"/>
        <v>-0.43763950908661764</v>
      </c>
      <c r="F231">
        <f t="shared" si="20"/>
        <v>-0.32645011717662564</v>
      </c>
      <c r="G231" s="31">
        <f t="shared" si="21"/>
        <v>6.0875662226773279</v>
      </c>
    </row>
    <row r="232" spans="1:7" x14ac:dyDescent="0.25">
      <c r="A232" s="35">
        <v>44743</v>
      </c>
      <c r="B232">
        <v>2.8254999999999999</v>
      </c>
      <c r="C232">
        <v>42.26</v>
      </c>
      <c r="D232">
        <f t="shared" si="18"/>
        <v>2.3663038334122102</v>
      </c>
      <c r="E232">
        <f t="shared" si="19"/>
        <v>-0.45919616658778972</v>
      </c>
      <c r="F232">
        <f t="shared" si="20"/>
        <v>-0.52728289225150649</v>
      </c>
      <c r="G232" s="31">
        <f t="shared" si="21"/>
        <v>5.5602833304258219</v>
      </c>
    </row>
    <row r="233" spans="1:7" x14ac:dyDescent="0.25">
      <c r="A233" s="35">
        <v>44750</v>
      </c>
      <c r="B233">
        <v>2.8384</v>
      </c>
      <c r="C233">
        <v>42.63</v>
      </c>
      <c r="D233">
        <f t="shared" si="18"/>
        <v>2.345765892563922</v>
      </c>
      <c r="E233">
        <f t="shared" si="19"/>
        <v>-0.49263410743607805</v>
      </c>
      <c r="F233">
        <f t="shared" si="20"/>
        <v>-0.36549882570885339</v>
      </c>
      <c r="G233" s="31">
        <f t="shared" si="21"/>
        <v>5.194784504716969</v>
      </c>
    </row>
    <row r="234" spans="1:7" x14ac:dyDescent="0.25">
      <c r="A234" s="35">
        <v>44757</v>
      </c>
      <c r="B234">
        <v>2.7856999999999998</v>
      </c>
      <c r="C234">
        <v>41.93</v>
      </c>
      <c r="D234">
        <f t="shared" si="18"/>
        <v>2.3849272597185784</v>
      </c>
      <c r="E234">
        <f t="shared" si="19"/>
        <v>-0.4007727402814214</v>
      </c>
      <c r="F234">
        <f t="shared" si="20"/>
        <v>-0.21556683527500242</v>
      </c>
      <c r="G234" s="31">
        <f t="shared" si="21"/>
        <v>4.979217669441967</v>
      </c>
    </row>
    <row r="235" spans="1:7" x14ac:dyDescent="0.25">
      <c r="A235" s="35">
        <v>44764</v>
      </c>
      <c r="B235">
        <v>2.7869999999999999</v>
      </c>
      <c r="C235">
        <v>42.22</v>
      </c>
      <c r="D235">
        <f t="shared" si="18"/>
        <v>2.3685457129322596</v>
      </c>
      <c r="E235">
        <f t="shared" si="19"/>
        <v>-0.41845428706774035</v>
      </c>
      <c r="F235">
        <f t="shared" si="20"/>
        <v>-0.12649242960560958</v>
      </c>
      <c r="G235" s="31">
        <f t="shared" si="21"/>
        <v>4.8527252398363574</v>
      </c>
    </row>
    <row r="236" spans="1:7" x14ac:dyDescent="0.25">
      <c r="A236" s="35">
        <v>44771</v>
      </c>
      <c r="B236">
        <v>2.7559999999999998</v>
      </c>
      <c r="C236">
        <v>41.96</v>
      </c>
      <c r="D236">
        <f t="shared" si="18"/>
        <v>2.3832221163012393</v>
      </c>
      <c r="E236">
        <f t="shared" si="19"/>
        <v>-0.37277788369876053</v>
      </c>
      <c r="F236">
        <f t="shared" si="20"/>
        <v>6.4861625387857114E-2</v>
      </c>
      <c r="G236" s="31">
        <f t="shared" si="21"/>
        <v>4.9175868652242141</v>
      </c>
    </row>
    <row r="237" spans="1:7" x14ac:dyDescent="0.25">
      <c r="A237" s="35">
        <v>44778</v>
      </c>
      <c r="B237">
        <v>2.7339000000000002</v>
      </c>
      <c r="C237">
        <v>42.26</v>
      </c>
      <c r="D237">
        <f t="shared" si="18"/>
        <v>2.3663038334122102</v>
      </c>
      <c r="E237">
        <f t="shared" si="19"/>
        <v>-0.36759616658779004</v>
      </c>
      <c r="F237">
        <f t="shared" si="20"/>
        <v>9.1599999999999682E-2</v>
      </c>
      <c r="G237" s="31">
        <f t="shared" si="21"/>
        <v>5.0091868652242137</v>
      </c>
    </row>
    <row r="238" spans="1:7" x14ac:dyDescent="0.25">
      <c r="A238" s="35">
        <v>44785</v>
      </c>
      <c r="B238">
        <v>2.7347000000000001</v>
      </c>
      <c r="C238">
        <v>42.77</v>
      </c>
      <c r="D238">
        <f t="shared" si="18"/>
        <v>2.3380874444704229</v>
      </c>
      <c r="E238">
        <f t="shared" si="19"/>
        <v>-0.39661255552957719</v>
      </c>
      <c r="F238">
        <f t="shared" si="20"/>
        <v>9.6021551906500857E-2</v>
      </c>
      <c r="G238" s="31">
        <f t="shared" si="21"/>
        <v>5.105208417130715</v>
      </c>
    </row>
    <row r="239" spans="1:7" x14ac:dyDescent="0.25">
      <c r="A239" s="35">
        <v>44792</v>
      </c>
      <c r="B239">
        <v>2.5874999999999999</v>
      </c>
      <c r="C239">
        <v>42.95</v>
      </c>
      <c r="D239">
        <f t="shared" si="18"/>
        <v>2.3282887077997669</v>
      </c>
      <c r="E239">
        <f t="shared" si="19"/>
        <v>-0.25921129220023298</v>
      </c>
      <c r="F239">
        <f t="shared" si="20"/>
        <v>0.14156144808118842</v>
      </c>
      <c r="G239" s="31">
        <f t="shared" si="21"/>
        <v>5.2467698652119035</v>
      </c>
    </row>
    <row r="240" spans="1:7" x14ac:dyDescent="0.25">
      <c r="A240" s="35">
        <v>44799</v>
      </c>
      <c r="B240">
        <v>2.6429999999999998</v>
      </c>
      <c r="C240">
        <v>41.04</v>
      </c>
      <c r="D240">
        <f t="shared" si="18"/>
        <v>2.4366471734892792</v>
      </c>
      <c r="E240">
        <f t="shared" si="19"/>
        <v>-0.20635282651072062</v>
      </c>
      <c r="F240">
        <f t="shared" si="20"/>
        <v>0.21210146055701973</v>
      </c>
      <c r="G240" s="31">
        <f t="shared" si="21"/>
        <v>5.4588713257689232</v>
      </c>
    </row>
    <row r="241" spans="1:7" x14ac:dyDescent="0.25">
      <c r="A241" s="35">
        <v>44806</v>
      </c>
      <c r="B241">
        <v>2.6225999999999998</v>
      </c>
      <c r="C241">
        <v>39.880000000000003</v>
      </c>
      <c r="D241">
        <f t="shared" si="18"/>
        <v>2.5075225677031092</v>
      </c>
      <c r="E241">
        <f t="shared" si="19"/>
        <v>-0.1150774322968906</v>
      </c>
      <c r="F241">
        <f t="shared" si="20"/>
        <v>0.25770045140186992</v>
      </c>
      <c r="G241" s="31">
        <f t="shared" si="21"/>
        <v>5.7165717771707936</v>
      </c>
    </row>
    <row r="242" spans="1:7" x14ac:dyDescent="0.25">
      <c r="A242" s="35">
        <v>44813</v>
      </c>
      <c r="B242">
        <v>2.6349999999999998</v>
      </c>
      <c r="C242">
        <v>40.1</v>
      </c>
      <c r="D242">
        <f t="shared" si="18"/>
        <v>2.4937655860349124</v>
      </c>
      <c r="E242">
        <f t="shared" si="19"/>
        <v>-0.1412344139650874</v>
      </c>
      <c r="F242">
        <f t="shared" si="20"/>
        <v>0.22636175262270264</v>
      </c>
      <c r="G242" s="31">
        <f t="shared" si="21"/>
        <v>5.9429335297934962</v>
      </c>
    </row>
    <row r="243" spans="1:7" x14ac:dyDescent="0.25">
      <c r="A243" s="35">
        <v>44820</v>
      </c>
      <c r="B243">
        <v>2.673</v>
      </c>
      <c r="C243">
        <v>37.630000000000003</v>
      </c>
      <c r="D243">
        <f t="shared" si="18"/>
        <v>2.6574541589157583</v>
      </c>
      <c r="E243">
        <f t="shared" si="19"/>
        <v>-1.5545841084241729E-2</v>
      </c>
      <c r="F243">
        <f t="shared" si="20"/>
        <v>0.38106671444533546</v>
      </c>
      <c r="G243" s="31">
        <f t="shared" si="21"/>
        <v>6.3240002442388317</v>
      </c>
    </row>
    <row r="244" spans="1:7" x14ac:dyDescent="0.25">
      <c r="A244" s="35">
        <v>44827</v>
      </c>
      <c r="B244">
        <v>2.6802000000000001</v>
      </c>
      <c r="C244">
        <v>36.61</v>
      </c>
      <c r="D244">
        <f t="shared" si="18"/>
        <v>2.7314941272876263</v>
      </c>
      <c r="E244">
        <f t="shared" si="19"/>
        <v>5.1294127287626168E-2</v>
      </c>
      <c r="F244">
        <f t="shared" si="20"/>
        <v>0.31050541948785915</v>
      </c>
      <c r="G244" s="31">
        <f t="shared" si="21"/>
        <v>6.6345056637266904</v>
      </c>
    </row>
    <row r="245" spans="1:7" x14ac:dyDescent="0.25">
      <c r="A245" s="35">
        <v>44834</v>
      </c>
      <c r="B245">
        <v>2.7601</v>
      </c>
      <c r="C245">
        <v>35.96</v>
      </c>
      <c r="D245">
        <f t="shared" si="18"/>
        <v>2.7808676307007785</v>
      </c>
      <c r="E245">
        <f t="shared" si="19"/>
        <v>2.0767630700778472E-2</v>
      </c>
      <c r="F245">
        <f t="shared" si="20"/>
        <v>0.22712045721149909</v>
      </c>
      <c r="G245" s="31">
        <f t="shared" si="21"/>
        <v>6.8616261209381895</v>
      </c>
    </row>
    <row r="246" spans="1:7" x14ac:dyDescent="0.25">
      <c r="A246" s="35">
        <v>44848</v>
      </c>
      <c r="B246">
        <v>2.6977000000000002</v>
      </c>
      <c r="C246">
        <v>37.630000000000003</v>
      </c>
      <c r="D246">
        <f t="shared" si="18"/>
        <v>2.6574541589157583</v>
      </c>
      <c r="E246">
        <f t="shared" si="19"/>
        <v>-4.0245841084241896E-2</v>
      </c>
      <c r="F246">
        <f t="shared" si="20"/>
        <v>7.4831591212648707E-2</v>
      </c>
      <c r="G246" s="31">
        <f t="shared" si="21"/>
        <v>6.9364577121508386</v>
      </c>
    </row>
    <row r="247" spans="1:7" x14ac:dyDescent="0.25">
      <c r="A247" s="35">
        <v>44855</v>
      </c>
      <c r="B247">
        <v>2.7277999999999998</v>
      </c>
      <c r="C247">
        <v>38.11</v>
      </c>
      <c r="D247">
        <f t="shared" si="18"/>
        <v>2.6239832065074782</v>
      </c>
      <c r="E247">
        <f t="shared" si="19"/>
        <v>-0.1038167934925216</v>
      </c>
      <c r="F247">
        <f t="shared" si="20"/>
        <v>3.7417620472565805E-2</v>
      </c>
      <c r="G247" s="31">
        <f t="shared" si="21"/>
        <v>6.973875332623404</v>
      </c>
    </row>
    <row r="248" spans="1:7" x14ac:dyDescent="0.25">
      <c r="A248" s="35">
        <v>44862</v>
      </c>
      <c r="B248">
        <v>2.6652999999999998</v>
      </c>
      <c r="C248">
        <v>36.409999999999997</v>
      </c>
      <c r="D248">
        <f t="shared" si="18"/>
        <v>2.7464982147761607</v>
      </c>
      <c r="E248">
        <f t="shared" si="19"/>
        <v>8.119821477616096E-2</v>
      </c>
      <c r="F248">
        <f t="shared" si="20"/>
        <v>9.6744055860402689E-2</v>
      </c>
      <c r="G248" s="31">
        <f t="shared" si="21"/>
        <v>7.0706193884838067</v>
      </c>
    </row>
    <row r="249" spans="1:7" x14ac:dyDescent="0.25">
      <c r="A249" s="35">
        <v>44869</v>
      </c>
      <c r="B249">
        <v>2.7023000000000001</v>
      </c>
      <c r="C249">
        <v>39.479999999999997</v>
      </c>
      <c r="D249">
        <f t="shared" si="18"/>
        <v>2.5329280648429586</v>
      </c>
      <c r="E249">
        <f t="shared" si="19"/>
        <v>-0.16937193515704152</v>
      </c>
      <c r="F249">
        <f t="shared" si="20"/>
        <v>-0.22066606244466769</v>
      </c>
      <c r="G249" s="31">
        <f t="shared" si="21"/>
        <v>6.849953326039139</v>
      </c>
    </row>
    <row r="250" spans="1:7" x14ac:dyDescent="0.25">
      <c r="A250" s="35">
        <v>44876</v>
      </c>
      <c r="B250">
        <v>2.7353999999999998</v>
      </c>
      <c r="C250">
        <v>38.880000000000003</v>
      </c>
      <c r="D250">
        <f t="shared" si="18"/>
        <v>2.5720164609053495</v>
      </c>
      <c r="E250">
        <f t="shared" si="19"/>
        <v>-0.16338353909465031</v>
      </c>
      <c r="F250">
        <f t="shared" si="20"/>
        <v>-0.18415116979542878</v>
      </c>
      <c r="G250" s="31">
        <f t="shared" si="21"/>
        <v>6.6658021562437106</v>
      </c>
    </row>
    <row r="251" spans="1:7" x14ac:dyDescent="0.25">
      <c r="A251" s="35">
        <v>44883</v>
      </c>
      <c r="B251">
        <v>2.8250000000000002</v>
      </c>
      <c r="C251">
        <v>39.06</v>
      </c>
      <c r="D251">
        <f t="shared" si="18"/>
        <v>2.5601638504864308</v>
      </c>
      <c r="E251">
        <f t="shared" si="19"/>
        <v>-0.26483614951356937</v>
      </c>
      <c r="F251">
        <f t="shared" si="20"/>
        <v>-0.22459030842932748</v>
      </c>
      <c r="G251" s="31">
        <f t="shared" si="21"/>
        <v>6.4412118478143832</v>
      </c>
    </row>
    <row r="252" spans="1:7" x14ac:dyDescent="0.25">
      <c r="A252" s="35">
        <v>44890</v>
      </c>
      <c r="B252">
        <v>2.83</v>
      </c>
      <c r="C252">
        <v>37.72</v>
      </c>
      <c r="D252">
        <f t="shared" si="18"/>
        <v>2.6511134676564159</v>
      </c>
      <c r="E252">
        <f t="shared" si="19"/>
        <v>-0.1788865323435842</v>
      </c>
      <c r="F252">
        <f t="shared" si="20"/>
        <v>-7.5069738851062606E-2</v>
      </c>
      <c r="G252" s="31">
        <f t="shared" si="21"/>
        <v>6.3661421089633201</v>
      </c>
    </row>
    <row r="253" spans="1:7" x14ac:dyDescent="0.25">
      <c r="A253" s="35">
        <v>44897</v>
      </c>
      <c r="B253">
        <v>2.8675999999999999</v>
      </c>
      <c r="C253">
        <v>38.89</v>
      </c>
      <c r="D253">
        <f t="shared" si="18"/>
        <v>2.5713551041398817</v>
      </c>
      <c r="E253">
        <f t="shared" si="19"/>
        <v>-0.29624489586011826</v>
      </c>
      <c r="F253">
        <f t="shared" si="20"/>
        <v>-0.37744311063627922</v>
      </c>
      <c r="G253" s="31">
        <f t="shared" si="21"/>
        <v>5.9886989983270409</v>
      </c>
    </row>
    <row r="254" spans="1:7" x14ac:dyDescent="0.25">
      <c r="A254" s="35">
        <v>44904</v>
      </c>
      <c r="B254">
        <v>2.8902999999999999</v>
      </c>
      <c r="C254">
        <v>39.18</v>
      </c>
      <c r="D254">
        <f t="shared" si="18"/>
        <v>2.5523226135783563</v>
      </c>
      <c r="E254">
        <f t="shared" si="19"/>
        <v>-0.33797738642164354</v>
      </c>
      <c r="F254">
        <f t="shared" si="20"/>
        <v>-0.16860545126460202</v>
      </c>
      <c r="G254" s="31">
        <f t="shared" si="21"/>
        <v>5.8200935470624389</v>
      </c>
    </row>
    <row r="255" spans="1:7" x14ac:dyDescent="0.25">
      <c r="A255" s="35">
        <v>44911</v>
      </c>
      <c r="B255">
        <v>2.8856000000000002</v>
      </c>
      <c r="C255">
        <v>38.450000000000003</v>
      </c>
      <c r="D255">
        <f t="shared" si="18"/>
        <v>2.6007802340702209</v>
      </c>
      <c r="E255">
        <f t="shared" si="19"/>
        <v>-0.28481976592977931</v>
      </c>
      <c r="F255">
        <f t="shared" si="20"/>
        <v>-0.121436226835129</v>
      </c>
      <c r="G255" s="31">
        <f t="shared" si="21"/>
        <v>5.6986573202273103</v>
      </c>
    </row>
    <row r="256" spans="1:7" x14ac:dyDescent="0.25">
      <c r="A256" s="35">
        <v>44918</v>
      </c>
      <c r="B256">
        <v>2.8250999999999999</v>
      </c>
      <c r="C256">
        <v>36.72</v>
      </c>
      <c r="D256">
        <f t="shared" si="18"/>
        <v>2.7233115468409586</v>
      </c>
      <c r="E256">
        <f t="shared" si="19"/>
        <v>-0.10178845315904139</v>
      </c>
      <c r="F256">
        <f t="shared" si="20"/>
        <v>0.16304769635452798</v>
      </c>
      <c r="G256" s="31">
        <f t="shared" si="21"/>
        <v>5.8617050165818387</v>
      </c>
    </row>
    <row r="257" spans="1:7" x14ac:dyDescent="0.25">
      <c r="A257" s="35">
        <v>44925</v>
      </c>
      <c r="B257">
        <v>2.8353000000000002</v>
      </c>
      <c r="C257">
        <v>37.49</v>
      </c>
      <c r="D257">
        <f t="shared" si="18"/>
        <v>2.6673779674579885</v>
      </c>
      <c r="E257">
        <f t="shared" si="19"/>
        <v>-0.16792203254201166</v>
      </c>
      <c r="F257">
        <f t="shared" si="20"/>
        <v>1.0964499801572547E-2</v>
      </c>
      <c r="G257" s="31">
        <f t="shared" si="21"/>
        <v>5.8726695163834108</v>
      </c>
    </row>
    <row r="258" spans="1:7" x14ac:dyDescent="0.25">
      <c r="A258" s="35">
        <v>44932</v>
      </c>
      <c r="B258">
        <v>2.8328000000000002</v>
      </c>
      <c r="C258">
        <v>38.89</v>
      </c>
      <c r="D258">
        <f t="shared" ref="D258:D273" si="22">1/C258*100</f>
        <v>2.5713551041398817</v>
      </c>
      <c r="E258">
        <f t="shared" ref="E258:E273" si="23">D258-B258</f>
        <v>-0.26144489586011854</v>
      </c>
      <c r="F258">
        <f t="shared" si="20"/>
        <v>3.479999999999972E-2</v>
      </c>
      <c r="G258" s="31">
        <f t="shared" si="21"/>
        <v>5.9074695163834106</v>
      </c>
    </row>
    <row r="259" spans="1:7" x14ac:dyDescent="0.25">
      <c r="A259" s="35">
        <v>44939</v>
      </c>
      <c r="B259">
        <v>2.9009999999999998</v>
      </c>
      <c r="C259">
        <v>39.49</v>
      </c>
      <c r="D259">
        <f t="shared" si="22"/>
        <v>2.532286654849329</v>
      </c>
      <c r="E259">
        <f t="shared" si="23"/>
        <v>-0.36871334515067078</v>
      </c>
      <c r="F259">
        <f t="shared" si="20"/>
        <v>-3.0735958729027235E-2</v>
      </c>
      <c r="G259" s="31">
        <f t="shared" si="21"/>
        <v>5.8767335576543829</v>
      </c>
    </row>
    <row r="260" spans="1:7" x14ac:dyDescent="0.25">
      <c r="A260" s="35">
        <v>44946</v>
      </c>
      <c r="B260">
        <v>2.9331</v>
      </c>
      <c r="C260">
        <v>40.78</v>
      </c>
      <c r="D260">
        <f t="shared" si="22"/>
        <v>2.4521824423737124</v>
      </c>
      <c r="E260">
        <f t="shared" si="23"/>
        <v>-0.48091755762628763</v>
      </c>
      <c r="F260">
        <f t="shared" si="20"/>
        <v>-0.19609779169650832</v>
      </c>
      <c r="G260" s="31">
        <f t="shared" si="21"/>
        <v>5.6806357659578746</v>
      </c>
    </row>
    <row r="261" spans="1:7" x14ac:dyDescent="0.25">
      <c r="A261" s="35">
        <v>44960</v>
      </c>
      <c r="B261">
        <v>2.8942999999999999</v>
      </c>
      <c r="C261">
        <v>41.56</v>
      </c>
      <c r="D261">
        <f t="shared" si="22"/>
        <v>2.4061597690086622</v>
      </c>
      <c r="E261">
        <f t="shared" si="23"/>
        <v>-0.48814023099133763</v>
      </c>
      <c r="F261">
        <f t="shared" si="20"/>
        <v>-0.38635177783229624</v>
      </c>
      <c r="G261" s="31">
        <f t="shared" si="21"/>
        <v>5.2942839881255779</v>
      </c>
    </row>
    <row r="262" spans="1:7" x14ac:dyDescent="0.25">
      <c r="A262" s="35">
        <v>44967</v>
      </c>
      <c r="B262">
        <v>2.9003000000000001</v>
      </c>
      <c r="C262">
        <v>41.73</v>
      </c>
      <c r="D262">
        <f t="shared" si="22"/>
        <v>2.3963575365444525</v>
      </c>
      <c r="E262">
        <f t="shared" si="23"/>
        <v>-0.50394246345554761</v>
      </c>
      <c r="F262">
        <f t="shared" ref="F262:F273" si="24">E262-E257</f>
        <v>-0.33602043091353595</v>
      </c>
      <c r="G262" s="31">
        <f t="shared" si="21"/>
        <v>4.9582635572120424</v>
      </c>
    </row>
    <row r="263" spans="1:7" x14ac:dyDescent="0.25">
      <c r="A263" s="35">
        <v>44974</v>
      </c>
      <c r="B263">
        <v>2.8919999999999999</v>
      </c>
      <c r="C263">
        <v>40.69</v>
      </c>
      <c r="D263">
        <f t="shared" si="22"/>
        <v>2.4576062914721062</v>
      </c>
      <c r="E263">
        <f t="shared" si="23"/>
        <v>-0.43439370852789372</v>
      </c>
      <c r="F263">
        <f t="shared" si="24"/>
        <v>-0.17294881266777518</v>
      </c>
      <c r="G263" s="31">
        <f t="shared" ref="G263:G268" si="25">F263+G262</f>
        <v>4.7853147445442676</v>
      </c>
    </row>
    <row r="264" spans="1:7" x14ac:dyDescent="0.25">
      <c r="A264" s="35">
        <v>44981</v>
      </c>
      <c r="B264">
        <v>2.9125999999999999</v>
      </c>
      <c r="C264">
        <v>40.6</v>
      </c>
      <c r="D264">
        <f t="shared" si="22"/>
        <v>2.4630541871921179</v>
      </c>
      <c r="E264">
        <f t="shared" si="23"/>
        <v>-0.44954581280788197</v>
      </c>
      <c r="F264">
        <f t="shared" si="24"/>
        <v>-8.0832467657211193E-2</v>
      </c>
      <c r="G264" s="31">
        <f t="shared" si="25"/>
        <v>4.704482276887056</v>
      </c>
    </row>
    <row r="265" spans="1:7" x14ac:dyDescent="0.25">
      <c r="A265" s="35">
        <v>44988</v>
      </c>
      <c r="B265">
        <v>2.9026000000000001</v>
      </c>
      <c r="C265">
        <v>40.64</v>
      </c>
      <c r="D265">
        <f t="shared" si="22"/>
        <v>2.4606299212598421</v>
      </c>
      <c r="E265">
        <f t="shared" si="23"/>
        <v>-0.44197007874015792</v>
      </c>
      <c r="F265">
        <f t="shared" si="24"/>
        <v>3.8947478886129705E-2</v>
      </c>
      <c r="G265" s="31">
        <f t="shared" si="25"/>
        <v>4.7434297557731853</v>
      </c>
    </row>
    <row r="266" spans="1:7" x14ac:dyDescent="0.25">
      <c r="A266" s="35">
        <v>44995</v>
      </c>
      <c r="B266">
        <v>2.8626999999999998</v>
      </c>
      <c r="C266">
        <v>38</v>
      </c>
      <c r="D266">
        <f t="shared" si="22"/>
        <v>2.6315789473684208</v>
      </c>
      <c r="E266">
        <f t="shared" si="23"/>
        <v>-0.231121052631579</v>
      </c>
      <c r="F266">
        <f t="shared" si="24"/>
        <v>0.25701917835975863</v>
      </c>
      <c r="G266" s="31">
        <f t="shared" si="25"/>
        <v>5.0004489341329439</v>
      </c>
    </row>
    <row r="267" spans="1:7" x14ac:dyDescent="0.25">
      <c r="A267" s="35">
        <v>45002</v>
      </c>
      <c r="B267">
        <v>2.8601999999999999</v>
      </c>
      <c r="C267">
        <v>37.11</v>
      </c>
      <c r="D267">
        <f t="shared" si="22"/>
        <v>2.6946914578280787</v>
      </c>
      <c r="E267">
        <f t="shared" si="23"/>
        <v>-0.16550854217192112</v>
      </c>
      <c r="F267">
        <f t="shared" si="24"/>
        <v>0.33843392128362648</v>
      </c>
      <c r="G267" s="31">
        <f t="shared" si="25"/>
        <v>5.3388828554165704</v>
      </c>
    </row>
    <row r="268" spans="1:7" x14ac:dyDescent="0.25">
      <c r="A268" s="35">
        <v>45009</v>
      </c>
      <c r="B268">
        <v>2.8675999999999999</v>
      </c>
      <c r="C268">
        <v>39.020000000000003</v>
      </c>
      <c r="D268">
        <f t="shared" si="22"/>
        <v>2.5627883136852896</v>
      </c>
      <c r="E268">
        <f t="shared" si="23"/>
        <v>-0.30481168631471034</v>
      </c>
      <c r="F268">
        <f t="shared" si="24"/>
        <v>0.12958202221318338</v>
      </c>
      <c r="G268" s="31">
        <f t="shared" si="25"/>
        <v>5.4684648776297538</v>
      </c>
    </row>
    <row r="269" spans="1:7" x14ac:dyDescent="0.25">
      <c r="A269" s="35">
        <v>45016</v>
      </c>
      <c r="B269">
        <v>2.8527999999999998</v>
      </c>
      <c r="C269">
        <v>38.01</v>
      </c>
      <c r="D269">
        <f t="shared" si="22"/>
        <v>2.6308866087871614</v>
      </c>
      <c r="E269">
        <f t="shared" si="23"/>
        <v>-0.22191339121283837</v>
      </c>
      <c r="F269">
        <f t="shared" si="24"/>
        <v>0.2276324215950436</v>
      </c>
      <c r="G269" s="31">
        <f t="shared" ref="G269" si="26">F269+G268</f>
        <v>5.6960972992247978</v>
      </c>
    </row>
    <row r="270" spans="1:7" x14ac:dyDescent="0.25">
      <c r="A270" s="35">
        <v>45023</v>
      </c>
      <c r="B270">
        <v>2.8464</v>
      </c>
      <c r="C270">
        <v>38.380000000000003</v>
      </c>
      <c r="D270">
        <f t="shared" si="22"/>
        <v>2.6055237102657629</v>
      </c>
      <c r="E270">
        <f t="shared" si="23"/>
        <v>-0.24087628973423714</v>
      </c>
      <c r="F270">
        <f t="shared" si="24"/>
        <v>0.20109378900592079</v>
      </c>
      <c r="G270" s="31">
        <f t="shared" ref="G270" si="27">F270+G269</f>
        <v>5.8971910882307181</v>
      </c>
    </row>
    <row r="271" spans="1:7" x14ac:dyDescent="0.25">
      <c r="A271" s="35">
        <v>45030</v>
      </c>
      <c r="B271">
        <v>2.8281000000000001</v>
      </c>
      <c r="C271">
        <v>37.85</v>
      </c>
      <c r="D271">
        <f t="shared" si="22"/>
        <v>2.6420079260237777</v>
      </c>
      <c r="E271">
        <f t="shared" si="23"/>
        <v>-0.18609207397622241</v>
      </c>
      <c r="F271">
        <f t="shared" si="24"/>
        <v>4.50289786553566E-2</v>
      </c>
      <c r="G271" s="31">
        <f t="shared" ref="G271:G273" si="28">F271+G270</f>
        <v>5.9422200668860743</v>
      </c>
    </row>
    <row r="272" spans="1:7" x14ac:dyDescent="0.25">
      <c r="A272" s="35">
        <v>45037</v>
      </c>
      <c r="B272">
        <v>2.8258000000000001</v>
      </c>
      <c r="C272">
        <v>36.299999999999997</v>
      </c>
      <c r="D272">
        <f t="shared" si="22"/>
        <v>2.7548209366391188</v>
      </c>
      <c r="E272">
        <f t="shared" si="23"/>
        <v>-7.0979063360881334E-2</v>
      </c>
      <c r="F272">
        <f t="shared" si="24"/>
        <v>9.4529478811039791E-2</v>
      </c>
      <c r="G272" s="31">
        <f t="shared" si="28"/>
        <v>6.0367495456971145</v>
      </c>
    </row>
    <row r="273" spans="1:7" x14ac:dyDescent="0.25">
      <c r="A273" s="35">
        <v>45044</v>
      </c>
      <c r="B273">
        <v>2.7787999999999999</v>
      </c>
      <c r="C273">
        <v>36.92</v>
      </c>
      <c r="D273">
        <f t="shared" si="22"/>
        <v>2.7085590465872156</v>
      </c>
      <c r="E273">
        <f t="shared" si="23"/>
        <v>-7.0240953412784357E-2</v>
      </c>
      <c r="F273">
        <f t="shared" si="24"/>
        <v>0.23457073290192598</v>
      </c>
      <c r="G273" s="31">
        <f t="shared" si="28"/>
        <v>6.2713202785990401</v>
      </c>
    </row>
    <row r="274" spans="1:7" x14ac:dyDescent="0.25">
      <c r="A274" s="35">
        <v>45051</v>
      </c>
      <c r="B274">
        <v>2.7338</v>
      </c>
      <c r="C274">
        <v>36.229999999999997</v>
      </c>
      <c r="D274">
        <f>1/C274*100</f>
        <v>2.7601435274634283</v>
      </c>
      <c r="E274">
        <f>D274-B274</f>
        <v>2.6343527463428273E-2</v>
      </c>
      <c r="F274">
        <f>E274-E269</f>
        <v>0.24825691867626665</v>
      </c>
      <c r="G274" s="31">
        <f>F274+G273</f>
        <v>6.5195771972753072</v>
      </c>
    </row>
    <row r="275" spans="1:7" x14ac:dyDescent="0.25">
      <c r="A275" s="63">
        <v>45058</v>
      </c>
      <c r="B275" s="62">
        <v>2.7058</v>
      </c>
      <c r="C275" s="62">
        <v>35.880000000000003</v>
      </c>
      <c r="D275">
        <f t="shared" ref="D275:D276" si="29">1/C275*100</f>
        <v>2.7870680044593086</v>
      </c>
      <c r="E275">
        <f t="shared" ref="E275:E277" si="30">D275-B275</f>
        <v>8.1268004459308596E-2</v>
      </c>
      <c r="F275">
        <f t="shared" ref="F275:F276" si="31">E275-E270</f>
        <v>0.32214429419354573</v>
      </c>
      <c r="G275" s="31">
        <f t="shared" ref="G275:G276" si="32">F275+G274</f>
        <v>6.8417214914688529</v>
      </c>
    </row>
    <row r="276" spans="1:7" x14ac:dyDescent="0.25">
      <c r="A276" s="35">
        <v>45065</v>
      </c>
      <c r="B276">
        <v>2.7151000000000001</v>
      </c>
      <c r="C276">
        <v>36.75</v>
      </c>
      <c r="D276">
        <f t="shared" si="29"/>
        <v>2.7210884353741496</v>
      </c>
      <c r="E276">
        <f t="shared" si="30"/>
        <v>5.9884353741495033E-3</v>
      </c>
      <c r="F276">
        <f t="shared" si="31"/>
        <v>0.19208050935037191</v>
      </c>
      <c r="G276" s="31">
        <f t="shared" si="32"/>
        <v>7.0338020008192252</v>
      </c>
    </row>
    <row r="277" spans="1:7" x14ac:dyDescent="0.25">
      <c r="A277" s="63">
        <v>45072</v>
      </c>
      <c r="B277">
        <v>2.7204999999999999</v>
      </c>
      <c r="C277">
        <v>36.53</v>
      </c>
      <c r="D277">
        <f t="shared" ref="D277" si="33">1/C277*100</f>
        <v>2.7374760470845878</v>
      </c>
      <c r="E277">
        <f t="shared" si="30"/>
        <v>1.6976047084587886E-2</v>
      </c>
      <c r="F277">
        <f t="shared" ref="F277" si="34">E277-E272</f>
        <v>8.795511044546922E-2</v>
      </c>
      <c r="G277" s="31">
        <f t="shared" ref="G277" si="35">F277+G276</f>
        <v>7.121757111264694</v>
      </c>
    </row>
    <row r="278" spans="1:7" x14ac:dyDescent="0.25">
      <c r="A278" s="35">
        <v>45079</v>
      </c>
      <c r="B278">
        <v>2.6951000000000001</v>
      </c>
      <c r="C278">
        <v>36.86</v>
      </c>
      <c r="D278">
        <f t="shared" ref="D278" si="36">1/C278*100</f>
        <v>2.7129679869777537</v>
      </c>
      <c r="E278">
        <f t="shared" ref="E278" si="37">D278-B278</f>
        <v>1.7867986977753603E-2</v>
      </c>
      <c r="F278">
        <f t="shared" ref="F278" si="38">E278-E273</f>
        <v>8.810894039053796E-2</v>
      </c>
      <c r="G278" s="31">
        <f t="shared" ref="G278" si="39">F278+G277</f>
        <v>7.209866051655232</v>
      </c>
    </row>
    <row r="279" spans="1:7" x14ac:dyDescent="0.25">
      <c r="A279" s="63">
        <v>45086</v>
      </c>
      <c r="B279">
        <v>2.6703000000000001</v>
      </c>
      <c r="C279">
        <v>35.950000000000003</v>
      </c>
      <c r="D279">
        <f t="shared" ref="D279" si="40">1/C279*100</f>
        <v>2.7816411682892905</v>
      </c>
      <c r="E279">
        <f t="shared" ref="E279" si="41">D279-B279</f>
        <v>0.11134116828929042</v>
      </c>
      <c r="F279">
        <f t="shared" ref="F279" si="42">E279-E274</f>
        <v>8.4997640825862142E-2</v>
      </c>
      <c r="G279" s="31">
        <f t="shared" ref="G279" si="43">F279+G278</f>
        <v>7.2948636924810941</v>
      </c>
    </row>
    <row r="280" spans="1:7" x14ac:dyDescent="0.25">
      <c r="A280" s="35">
        <v>45093</v>
      </c>
      <c r="B280">
        <v>2.6625999999999999</v>
      </c>
      <c r="C280">
        <v>37.44</v>
      </c>
      <c r="D280">
        <f t="shared" ref="D280" si="44">1/C280*100</f>
        <v>2.6709401709401712</v>
      </c>
      <c r="E280">
        <f t="shared" ref="E280" si="45">D280-B280</f>
        <v>8.3401709401713653E-3</v>
      </c>
      <c r="F280">
        <f t="shared" ref="F280" si="46">E280-E275</f>
        <v>-7.2927833519137231E-2</v>
      </c>
      <c r="G280" s="31">
        <f t="shared" ref="G280" si="47">F280+G279</f>
        <v>7.2219358589619569</v>
      </c>
    </row>
    <row r="281" spans="1:7" x14ac:dyDescent="0.25">
      <c r="A281" s="63">
        <v>45098</v>
      </c>
      <c r="B281">
        <v>2.6701000000000001</v>
      </c>
      <c r="C281">
        <v>36.69</v>
      </c>
      <c r="D281">
        <f t="shared" ref="D281" si="48">1/C281*100</f>
        <v>2.7255382938130284</v>
      </c>
      <c r="E281">
        <f t="shared" ref="E281" si="49">D281-B281</f>
        <v>5.5438293813028228E-2</v>
      </c>
      <c r="F281">
        <f t="shared" ref="F281" si="50">E281-E276</f>
        <v>4.9449858438878724E-2</v>
      </c>
      <c r="G281" s="31">
        <f t="shared" ref="G281" si="51">F281+G280</f>
        <v>7.2713857174008361</v>
      </c>
    </row>
    <row r="282" spans="1:7" x14ac:dyDescent="0.25">
      <c r="A282" s="35">
        <v>45107</v>
      </c>
      <c r="B282">
        <v>2.6351</v>
      </c>
      <c r="C282">
        <v>36.76</v>
      </c>
      <c r="D282">
        <f t="shared" ref="D282" si="52">1/C282*100</f>
        <v>2.7203482045701848</v>
      </c>
      <c r="E282">
        <f t="shared" ref="E282" si="53">D282-B282</f>
        <v>8.5248204570184782E-2</v>
      </c>
      <c r="F282">
        <f t="shared" ref="F282" si="54">E282-E277</f>
        <v>6.8272157485596896E-2</v>
      </c>
      <c r="G282" s="31">
        <f t="shared" ref="G282" si="55">F282+G281</f>
        <v>7.3396578748864325</v>
      </c>
    </row>
    <row r="283" spans="1:7" x14ac:dyDescent="0.25">
      <c r="A283" s="63">
        <v>45114</v>
      </c>
      <c r="B283">
        <v>2.6402999999999999</v>
      </c>
      <c r="C283">
        <v>36.130000000000003</v>
      </c>
      <c r="D283">
        <f t="shared" ref="D283" si="56">1/C283*100</f>
        <v>2.767783005812344</v>
      </c>
      <c r="E283">
        <f t="shared" ref="E283" si="57">D283-B283</f>
        <v>0.12748300581234417</v>
      </c>
      <c r="F283">
        <f t="shared" ref="F283" si="58">E283-E278</f>
        <v>0.10961501883459057</v>
      </c>
      <c r="G283" s="31">
        <f t="shared" ref="G283" si="59">F283+G282</f>
        <v>7.4492728937210231</v>
      </c>
    </row>
  </sheetData>
  <sortState xmlns:xlrd2="http://schemas.microsoft.com/office/spreadsheetml/2017/richdata2" ref="A2:C24">
    <sortCondition ref="A2"/>
  </sortState>
  <phoneticPr fontId="17" type="noConversion"/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42"/>
  <sheetViews>
    <sheetView tabSelected="1" topLeftCell="A135" workbookViewId="0">
      <selection activeCell="N151" sqref="N151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33" bestFit="1" customWidth="1"/>
    <col min="5" max="5" width="22.6328125" customWidth="1"/>
    <col min="6" max="6" width="14" style="31"/>
    <col min="7" max="7" width="8.7265625" style="31"/>
    <col min="8" max="8" width="11.81640625" style="31" customWidth="1"/>
    <col min="9" max="9" width="11.36328125" style="31" bestFit="1" customWidth="1"/>
    <col min="13" max="13" width="33" bestFit="1" customWidth="1"/>
    <col min="14" max="14" width="22.6328125" customWidth="1"/>
    <col min="15" max="15" width="33" bestFit="1" customWidth="1"/>
    <col min="16" max="16" width="22.6328125" customWidth="1"/>
    <col min="17" max="17" width="33" bestFit="1" customWidth="1"/>
    <col min="18" max="18" width="22.6328125" customWidth="1"/>
  </cols>
  <sheetData>
    <row r="1" spans="1:18" x14ac:dyDescent="0.25">
      <c r="A1" t="s">
        <v>0</v>
      </c>
      <c r="B1" t="s">
        <v>17</v>
      </c>
      <c r="C1" s="34" t="s">
        <v>300</v>
      </c>
      <c r="D1" s="34" t="s">
        <v>301</v>
      </c>
      <c r="E1" t="s">
        <v>10</v>
      </c>
      <c r="F1" s="64" t="s">
        <v>302</v>
      </c>
      <c r="G1" s="64" t="s">
        <v>306</v>
      </c>
      <c r="H1" s="64" t="s">
        <v>304</v>
      </c>
      <c r="I1" s="64" t="s">
        <v>305</v>
      </c>
      <c r="J1" s="34" t="s">
        <v>307</v>
      </c>
      <c r="K1" t="s">
        <v>19</v>
      </c>
      <c r="L1" s="34" t="s">
        <v>20</v>
      </c>
      <c r="M1" s="34" t="s">
        <v>303</v>
      </c>
      <c r="N1" t="s">
        <v>10</v>
      </c>
      <c r="O1" s="34" t="s">
        <v>299</v>
      </c>
      <c r="P1" t="s">
        <v>10</v>
      </c>
      <c r="Q1" s="34" t="s">
        <v>308</v>
      </c>
      <c r="R1" t="s">
        <v>10</v>
      </c>
    </row>
    <row r="2" spans="1:18" ht="14.5" thickBot="1" x14ac:dyDescent="0.3">
      <c r="A2" s="35">
        <v>43819</v>
      </c>
      <c r="B2" s="36"/>
      <c r="C2">
        <v>14.31</v>
      </c>
      <c r="D2">
        <f t="shared" ref="D2:D3" si="0">1/C2*100</f>
        <v>6.9881201956673644</v>
      </c>
      <c r="E2" t="e">
        <f>#REF!-#REF!</f>
        <v>#REF!</v>
      </c>
      <c r="J2">
        <v>25.77</v>
      </c>
      <c r="K2">
        <v>46.48</v>
      </c>
      <c r="M2">
        <f>1/K2*100-B2</f>
        <v>2.1514629948364892</v>
      </c>
      <c r="N2" t="e">
        <f>#REF!-#REF!</f>
        <v>#REF!</v>
      </c>
      <c r="O2">
        <f>1/J2*100-B2</f>
        <v>3.8804811796662788</v>
      </c>
      <c r="P2" t="e">
        <f>#REF!-#REF!</f>
        <v>#REF!</v>
      </c>
      <c r="Q2" t="e">
        <f>1/L2*100-D2</f>
        <v>#DIV/0!</v>
      </c>
      <c r="R2" t="e">
        <f>#REF!-#REF!</f>
        <v>#REF!</v>
      </c>
    </row>
    <row r="3" spans="1:18" ht="14.5" thickBot="1" x14ac:dyDescent="0.3">
      <c r="A3" s="35">
        <v>43826</v>
      </c>
      <c r="B3" s="36"/>
      <c r="C3">
        <v>14.33</v>
      </c>
      <c r="D3">
        <f t="shared" si="0"/>
        <v>6.9783670621074672</v>
      </c>
      <c r="E3" t="e">
        <f>#REF!-#REF!</f>
        <v>#REF!</v>
      </c>
      <c r="J3" s="37">
        <v>25.76</v>
      </c>
      <c r="K3" s="38">
        <v>46.49</v>
      </c>
      <c r="M3">
        <f t="shared" ref="M3:M66" si="1">1/K3*100-B3</f>
        <v>2.1510002151000212</v>
      </c>
      <c r="N3" t="e">
        <f>#REF!-#REF!</f>
        <v>#REF!</v>
      </c>
      <c r="O3">
        <f t="shared" ref="O3:O67" si="2">1/J3*100-B3</f>
        <v>3.8819875776397512</v>
      </c>
      <c r="P3" t="e">
        <f>#REF!-#REF!</f>
        <v>#REF!</v>
      </c>
      <c r="Q3" t="e">
        <f t="shared" ref="Q3:Q6" si="3">1/L3*100-D3</f>
        <v>#DIV/0!</v>
      </c>
      <c r="R3" t="e">
        <f>#REF!-#REF!</f>
        <v>#REF!</v>
      </c>
    </row>
    <row r="4" spans="1:18" ht="14.5" thickBot="1" x14ac:dyDescent="0.3">
      <c r="A4" s="35">
        <v>43833</v>
      </c>
      <c r="B4">
        <v>3.1427999999999998</v>
      </c>
      <c r="C4" s="38">
        <v>14.71</v>
      </c>
      <c r="D4">
        <f>1/C4*100-B4</f>
        <v>3.6552965329707683</v>
      </c>
      <c r="E4" t="e">
        <f>#REF!-#REF!</f>
        <v>#REF!</v>
      </c>
      <c r="J4" s="37">
        <v>26.71</v>
      </c>
      <c r="K4" s="38">
        <v>48.15</v>
      </c>
      <c r="M4">
        <f t="shared" si="1"/>
        <v>-1.0659568016614744</v>
      </c>
      <c r="N4" t="e">
        <f>#REF!-#REF!</f>
        <v>#REF!</v>
      </c>
      <c r="O4">
        <f t="shared" si="2"/>
        <v>0.60111613627854776</v>
      </c>
      <c r="P4" t="e">
        <f>#REF!-#REF!</f>
        <v>#REF!</v>
      </c>
      <c r="Q4" t="e">
        <f t="shared" si="3"/>
        <v>#DIV/0!</v>
      </c>
      <c r="R4" t="e">
        <f>#REF!-#REF!</f>
        <v>#REF!</v>
      </c>
    </row>
    <row r="5" spans="1:18" x14ac:dyDescent="0.25">
      <c r="A5" s="35">
        <v>43840</v>
      </c>
      <c r="B5">
        <v>3.0819000000000001</v>
      </c>
      <c r="C5">
        <v>14.77</v>
      </c>
      <c r="D5">
        <f t="shared" ref="D5:D68" si="4">1/C5*100-B5</f>
        <v>3.6885807041299925</v>
      </c>
      <c r="E5" t="e">
        <f>#REF!-#REF!</f>
        <v>#REF!</v>
      </c>
      <c r="J5">
        <v>27.3</v>
      </c>
      <c r="K5">
        <v>49.93</v>
      </c>
      <c r="M5">
        <f t="shared" si="1"/>
        <v>-1.0790960745043061</v>
      </c>
      <c r="N5" t="e">
        <f>#REF!-#REF!</f>
        <v>#REF!</v>
      </c>
      <c r="O5">
        <f t="shared" si="2"/>
        <v>0.58110366300366323</v>
      </c>
      <c r="P5" t="e">
        <f>#REF!-#REF!</f>
        <v>#REF!</v>
      </c>
      <c r="Q5" t="e">
        <f t="shared" si="3"/>
        <v>#DIV/0!</v>
      </c>
      <c r="R5" t="e">
        <f>#REF!-#REF!</f>
        <v>#REF!</v>
      </c>
    </row>
    <row r="6" spans="1:18" x14ac:dyDescent="0.25">
      <c r="A6" s="35">
        <v>43847</v>
      </c>
      <c r="B6">
        <v>3.0832000000000002</v>
      </c>
      <c r="C6">
        <v>14.85</v>
      </c>
      <c r="D6">
        <f t="shared" si="4"/>
        <v>3.6508067340067334</v>
      </c>
      <c r="E6" t="e">
        <f>#REF!-#REF!</f>
        <v>#REF!</v>
      </c>
      <c r="F6" s="31" t="e">
        <f t="shared" ref="F6:F33" si="5">E6+F5</f>
        <v>#REF!</v>
      </c>
      <c r="J6">
        <v>27.46</v>
      </c>
      <c r="K6">
        <v>50.67</v>
      </c>
      <c r="M6">
        <f t="shared" si="1"/>
        <v>-1.1096456285770675</v>
      </c>
      <c r="N6" t="e">
        <f>#REF!-#REF!</f>
        <v>#REF!</v>
      </c>
      <c r="O6">
        <f t="shared" si="2"/>
        <v>0.55846059723233799</v>
      </c>
      <c r="P6" t="e">
        <f>#REF!-#REF!</f>
        <v>#REF!</v>
      </c>
      <c r="Q6" t="e">
        <f t="shared" si="3"/>
        <v>#DIV/0!</v>
      </c>
      <c r="R6" t="e">
        <f>#REF!-#REF!</f>
        <v>#REF!</v>
      </c>
    </row>
    <row r="7" spans="1:18" x14ac:dyDescent="0.25">
      <c r="A7" s="35">
        <v>43853</v>
      </c>
      <c r="B7">
        <v>2.9931999999999999</v>
      </c>
      <c r="C7">
        <v>14.41</v>
      </c>
      <c r="D7">
        <f t="shared" si="4"/>
        <v>3.9464252602359471</v>
      </c>
      <c r="E7">
        <f>D7-D2</f>
        <v>-3.0416949354314173</v>
      </c>
      <c r="F7" s="31">
        <v>-3.0416949354314173</v>
      </c>
      <c r="G7" s="31">
        <v>-3.1325663274403155</v>
      </c>
      <c r="H7">
        <v>-3.1538208686170983</v>
      </c>
      <c r="J7">
        <v>26.73</v>
      </c>
      <c r="K7">
        <v>50.23</v>
      </c>
      <c r="M7">
        <f t="shared" si="1"/>
        <v>-1.0023578737806091</v>
      </c>
      <c r="N7">
        <f>M7-M2</f>
        <v>-3.1538208686170983</v>
      </c>
      <c r="O7">
        <f t="shared" si="2"/>
        <v>0.74791485222596332</v>
      </c>
      <c r="P7">
        <f>O7-O2</f>
        <v>-3.1325663274403155</v>
      </c>
      <c r="Q7" t="e">
        <f>1/L7*100-B7</f>
        <v>#DIV/0!</v>
      </c>
      <c r="R7" t="e">
        <f>Q7-Q2</f>
        <v>#DIV/0!</v>
      </c>
    </row>
    <row r="8" spans="1:18" x14ac:dyDescent="0.25">
      <c r="A8" s="35">
        <v>43868</v>
      </c>
      <c r="B8">
        <v>2.8024</v>
      </c>
      <c r="C8">
        <v>14.02</v>
      </c>
      <c r="D8">
        <f t="shared" si="4"/>
        <v>4.3302676176890156</v>
      </c>
      <c r="E8">
        <f t="shared" ref="E8:E71" si="6">D8-D3</f>
        <v>-2.6480994444184516</v>
      </c>
      <c r="F8" s="31">
        <f t="shared" si="5"/>
        <v>-5.6897943798498689</v>
      </c>
      <c r="G8" s="31">
        <f>G7+P8</f>
        <v>-6.0390921748193946</v>
      </c>
      <c r="H8" s="31">
        <f>H7+N8</f>
        <v>-6.1624525111772517</v>
      </c>
      <c r="J8">
        <v>26.47</v>
      </c>
      <c r="K8">
        <v>51.42</v>
      </c>
      <c r="M8">
        <f t="shared" si="1"/>
        <v>-0.85763142746013221</v>
      </c>
      <c r="N8">
        <f t="shared" ref="N8:P71" si="7">M8-M3</f>
        <v>-3.0086316425601534</v>
      </c>
      <c r="O8">
        <f t="shared" si="2"/>
        <v>0.97546173026067251</v>
      </c>
      <c r="P8">
        <f t="shared" si="7"/>
        <v>-2.9065258473790787</v>
      </c>
      <c r="Q8" t="e">
        <f t="shared" ref="Q8:Q71" si="8">1/L8*100-B8</f>
        <v>#DIV/0!</v>
      </c>
      <c r="R8" t="e">
        <f t="shared" ref="R8" si="9">Q8-Q3</f>
        <v>#DIV/0!</v>
      </c>
    </row>
    <row r="9" spans="1:18" x14ac:dyDescent="0.25">
      <c r="A9" s="35">
        <v>43875</v>
      </c>
      <c r="B9">
        <v>2.8631000000000002</v>
      </c>
      <c r="C9">
        <v>14.26</v>
      </c>
      <c r="D9">
        <f t="shared" si="4"/>
        <v>4.1495227208976155</v>
      </c>
      <c r="E9">
        <f t="shared" si="6"/>
        <v>0.49422618792684725</v>
      </c>
      <c r="F9" s="31">
        <f t="shared" si="5"/>
        <v>-5.1955681919230212</v>
      </c>
      <c r="G9" s="31">
        <f t="shared" ref="G9:G72" si="10">G8+P9</f>
        <v>-5.8105461249827286</v>
      </c>
      <c r="H9" s="31">
        <f t="shared" ref="H9:H72" si="11">H8+N9</f>
        <v>-6.0620625026846575</v>
      </c>
      <c r="J9">
        <v>27.08</v>
      </c>
      <c r="K9" s="40">
        <v>52.7</v>
      </c>
      <c r="M9">
        <f t="shared" si="1"/>
        <v>-0.96556679316888072</v>
      </c>
      <c r="N9">
        <f t="shared" si="7"/>
        <v>0.10039000849259372</v>
      </c>
      <c r="O9">
        <f t="shared" si="2"/>
        <v>0.82966218611521425</v>
      </c>
      <c r="P9">
        <f t="shared" si="7"/>
        <v>0.22854604983666649</v>
      </c>
      <c r="Q9" t="e">
        <f t="shared" si="8"/>
        <v>#DIV/0!</v>
      </c>
      <c r="R9" t="e">
        <f t="shared" ref="R9" si="12">Q9-Q4</f>
        <v>#DIV/0!</v>
      </c>
    </row>
    <row r="10" spans="1:18" x14ac:dyDescent="0.25">
      <c r="A10" s="35">
        <v>43882</v>
      </c>
      <c r="B10">
        <v>2.847</v>
      </c>
      <c r="C10" s="38">
        <v>14.85</v>
      </c>
      <c r="D10">
        <f t="shared" si="4"/>
        <v>3.8870067340067336</v>
      </c>
      <c r="E10">
        <f t="shared" si="6"/>
        <v>0.19842602987674107</v>
      </c>
      <c r="F10" s="31">
        <f t="shared" si="5"/>
        <v>-4.9971421620462806</v>
      </c>
      <c r="G10" s="31">
        <f t="shared" si="10"/>
        <v>-5.7820303617852158</v>
      </c>
      <c r="H10" s="31">
        <f t="shared" si="11"/>
        <v>-6.0850702495029827</v>
      </c>
      <c r="J10">
        <v>28.93</v>
      </c>
      <c r="K10">
        <v>57.31</v>
      </c>
      <c r="M10">
        <f t="shared" si="1"/>
        <v>-1.1021038213226313</v>
      </c>
      <c r="N10">
        <f t="shared" si="7"/>
        <v>-2.3007746818325181E-2</v>
      </c>
      <c r="O10">
        <f t="shared" si="2"/>
        <v>0.6096194262011756</v>
      </c>
      <c r="P10">
        <f t="shared" si="7"/>
        <v>2.8515763197512367E-2</v>
      </c>
      <c r="Q10" t="e">
        <f t="shared" si="8"/>
        <v>#DIV/0!</v>
      </c>
      <c r="R10" t="e">
        <f t="shared" ref="R10" si="13">Q10-Q5</f>
        <v>#DIV/0!</v>
      </c>
    </row>
    <row r="11" spans="1:18" x14ac:dyDescent="0.25">
      <c r="A11" s="35">
        <v>43889</v>
      </c>
      <c r="B11">
        <v>2.7376</v>
      </c>
      <c r="C11">
        <v>14.07</v>
      </c>
      <c r="D11">
        <f t="shared" si="4"/>
        <v>4.3697205401563597</v>
      </c>
      <c r="E11">
        <f t="shared" si="6"/>
        <v>0.7189138061496263</v>
      </c>
      <c r="F11" s="31">
        <f t="shared" si="5"/>
        <v>-4.2782283558966547</v>
      </c>
      <c r="G11" s="31">
        <f t="shared" si="10"/>
        <v>-5.3921344533043207</v>
      </c>
      <c r="H11" s="31">
        <f t="shared" si="11"/>
        <v>-5.8276550884975595</v>
      </c>
      <c r="J11">
        <v>27.13</v>
      </c>
      <c r="K11">
        <v>53.04</v>
      </c>
      <c r="M11">
        <f t="shared" si="1"/>
        <v>-0.85223046757164411</v>
      </c>
      <c r="N11">
        <f t="shared" si="7"/>
        <v>0.25741516100542339</v>
      </c>
      <c r="O11">
        <f t="shared" si="2"/>
        <v>0.94835650571323304</v>
      </c>
      <c r="P11">
        <f t="shared" si="7"/>
        <v>0.38989590848089506</v>
      </c>
      <c r="Q11" t="e">
        <f t="shared" si="8"/>
        <v>#DIV/0!</v>
      </c>
      <c r="R11" t="e">
        <f t="shared" ref="R11" si="14">Q11-Q6</f>
        <v>#DIV/0!</v>
      </c>
    </row>
    <row r="12" spans="1:18" x14ac:dyDescent="0.25">
      <c r="A12" s="35">
        <v>43896</v>
      </c>
      <c r="B12">
        <v>2.6280000000000001</v>
      </c>
      <c r="C12">
        <v>14.83</v>
      </c>
      <c r="D12">
        <f t="shared" si="4"/>
        <v>4.1150883344571811</v>
      </c>
      <c r="E12">
        <f t="shared" si="6"/>
        <v>0.16866307422123406</v>
      </c>
      <c r="F12" s="31">
        <f t="shared" si="5"/>
        <v>-4.1095652816754207</v>
      </c>
      <c r="G12" s="31">
        <f t="shared" si="10"/>
        <v>-5.2934141422224315</v>
      </c>
      <c r="H12" s="31">
        <f t="shared" si="11"/>
        <v>-5.6811901794520203</v>
      </c>
      <c r="J12">
        <v>28.78</v>
      </c>
      <c r="K12">
        <v>56.43</v>
      </c>
      <c r="M12">
        <f t="shared" si="1"/>
        <v>-0.85589296473507015</v>
      </c>
      <c r="N12">
        <f t="shared" si="7"/>
        <v>0.14646490904553899</v>
      </c>
      <c r="O12">
        <f t="shared" si="2"/>
        <v>0.8466351633078526</v>
      </c>
      <c r="P12">
        <f t="shared" si="7"/>
        <v>9.8720311081889278E-2</v>
      </c>
      <c r="Q12" t="e">
        <f t="shared" si="8"/>
        <v>#DIV/0!</v>
      </c>
      <c r="R12" t="e">
        <f t="shared" ref="R12" si="15">Q12-Q7</f>
        <v>#DIV/0!</v>
      </c>
    </row>
    <row r="13" spans="1:18" x14ac:dyDescent="0.25">
      <c r="A13" s="35">
        <v>43903</v>
      </c>
      <c r="B13">
        <v>2.6758999999999999</v>
      </c>
      <c r="C13">
        <v>14.11</v>
      </c>
      <c r="D13">
        <f t="shared" si="4"/>
        <v>4.4112722182849033</v>
      </c>
      <c r="E13">
        <f t="shared" si="6"/>
        <v>8.1004600595887766E-2</v>
      </c>
      <c r="F13" s="31">
        <f t="shared" si="5"/>
        <v>-4.0285606810795329</v>
      </c>
      <c r="G13" s="31">
        <f t="shared" si="10"/>
        <v>-5.2396999184260453</v>
      </c>
      <c r="H13" s="31">
        <f t="shared" si="11"/>
        <v>-5.6062364876980597</v>
      </c>
      <c r="J13">
        <v>26.99</v>
      </c>
      <c r="K13">
        <v>52.82</v>
      </c>
      <c r="M13">
        <f t="shared" si="1"/>
        <v>-0.78267773570617183</v>
      </c>
      <c r="N13">
        <f t="shared" si="7"/>
        <v>7.4953691753960383E-2</v>
      </c>
      <c r="O13">
        <f t="shared" si="2"/>
        <v>1.0291759540570586</v>
      </c>
      <c r="P13">
        <f t="shared" si="7"/>
        <v>5.3714223796386129E-2</v>
      </c>
      <c r="Q13" t="e">
        <f t="shared" si="8"/>
        <v>#DIV/0!</v>
      </c>
      <c r="R13" t="e">
        <f t="shared" ref="R13" si="16">Q13-Q8</f>
        <v>#DIV/0!</v>
      </c>
    </row>
    <row r="14" spans="1:18" x14ac:dyDescent="0.25">
      <c r="A14" s="35">
        <v>43910</v>
      </c>
      <c r="B14">
        <v>2.6815000000000002</v>
      </c>
      <c r="C14">
        <v>13.44</v>
      </c>
      <c r="D14">
        <f t="shared" si="4"/>
        <v>4.75897619047619</v>
      </c>
      <c r="E14">
        <f t="shared" si="6"/>
        <v>0.60945346957857449</v>
      </c>
      <c r="F14" s="31">
        <f t="shared" si="5"/>
        <v>-3.4191072115009584</v>
      </c>
      <c r="G14" s="31">
        <f t="shared" si="10"/>
        <v>-4.8231323323495872</v>
      </c>
      <c r="H14" s="31">
        <f t="shared" si="11"/>
        <v>-5.3368609790239177</v>
      </c>
      <c r="J14">
        <v>25.46</v>
      </c>
      <c r="K14">
        <v>50.37</v>
      </c>
      <c r="M14">
        <f t="shared" si="1"/>
        <v>-0.6961912844947391</v>
      </c>
      <c r="N14">
        <f t="shared" si="7"/>
        <v>0.26937550867414162</v>
      </c>
      <c r="O14">
        <f t="shared" si="2"/>
        <v>1.2462297721916729</v>
      </c>
      <c r="P14">
        <f t="shared" si="7"/>
        <v>0.41656758607645861</v>
      </c>
      <c r="Q14" t="e">
        <f t="shared" si="8"/>
        <v>#DIV/0!</v>
      </c>
      <c r="R14" t="e">
        <f t="shared" ref="R14" si="17">Q14-Q9</f>
        <v>#DIV/0!</v>
      </c>
    </row>
    <row r="15" spans="1:18" x14ac:dyDescent="0.25">
      <c r="A15" s="35">
        <v>43917</v>
      </c>
      <c r="B15">
        <v>2.609</v>
      </c>
      <c r="C15" s="38">
        <v>13.55</v>
      </c>
      <c r="D15">
        <f t="shared" si="4"/>
        <v>4.7710738007380069</v>
      </c>
      <c r="E15">
        <f t="shared" si="6"/>
        <v>0.88406706673127333</v>
      </c>
      <c r="F15" s="31">
        <f t="shared" si="5"/>
        <v>-2.5350401447696851</v>
      </c>
      <c r="G15" s="31">
        <f t="shared" si="10"/>
        <v>-4.0797866238439475</v>
      </c>
      <c r="H15" s="31">
        <f t="shared" si="11"/>
        <v>-4.8623820833997211</v>
      </c>
      <c r="J15">
        <v>25.24</v>
      </c>
      <c r="K15">
        <v>50.47</v>
      </c>
      <c r="M15">
        <f t="shared" si="1"/>
        <v>-0.62762492569843453</v>
      </c>
      <c r="N15">
        <f t="shared" si="7"/>
        <v>0.47447889562419676</v>
      </c>
      <c r="O15">
        <f t="shared" si="2"/>
        <v>1.3529651347068152</v>
      </c>
      <c r="P15">
        <f t="shared" si="7"/>
        <v>0.74334570850563964</v>
      </c>
      <c r="Q15" t="e">
        <f t="shared" si="8"/>
        <v>#DIV/0!</v>
      </c>
      <c r="R15" t="e">
        <f t="shared" ref="R15" si="18">Q15-Q10</f>
        <v>#DIV/0!</v>
      </c>
    </row>
    <row r="16" spans="1:18" x14ac:dyDescent="0.25">
      <c r="A16" s="35">
        <v>43924</v>
      </c>
      <c r="B16">
        <v>2.5964999999999998</v>
      </c>
      <c r="C16">
        <v>13.54</v>
      </c>
      <c r="D16">
        <f t="shared" si="4"/>
        <v>4.7890243722304291</v>
      </c>
      <c r="E16">
        <f t="shared" si="6"/>
        <v>0.4193038320740694</v>
      </c>
      <c r="F16" s="31">
        <f t="shared" si="5"/>
        <v>-2.1157363126956157</v>
      </c>
      <c r="G16" s="31">
        <f t="shared" si="10"/>
        <v>-3.610191102258907</v>
      </c>
      <c r="H16" s="31">
        <f t="shared" si="11"/>
        <v>-4.5574712879592241</v>
      </c>
      <c r="J16">
        <v>24.91</v>
      </c>
      <c r="K16" s="40">
        <v>48.8</v>
      </c>
      <c r="M16">
        <f t="shared" si="1"/>
        <v>-0.54731967213114707</v>
      </c>
      <c r="N16">
        <f t="shared" si="7"/>
        <v>0.30491079544049704</v>
      </c>
      <c r="O16">
        <f t="shared" si="2"/>
        <v>1.4179520272982735</v>
      </c>
      <c r="P16">
        <f t="shared" si="7"/>
        <v>0.46959552158504048</v>
      </c>
      <c r="Q16" t="e">
        <f t="shared" si="8"/>
        <v>#DIV/0!</v>
      </c>
      <c r="R16" t="e">
        <f t="shared" ref="R16" si="19">Q16-Q11</f>
        <v>#DIV/0!</v>
      </c>
    </row>
    <row r="17" spans="1:18" x14ac:dyDescent="0.25">
      <c r="A17" s="35">
        <v>43931</v>
      </c>
      <c r="B17">
        <v>2.5402999999999998</v>
      </c>
      <c r="C17">
        <v>13.68</v>
      </c>
      <c r="D17">
        <f t="shared" si="4"/>
        <v>4.769641520467836</v>
      </c>
      <c r="E17">
        <f t="shared" si="6"/>
        <v>0.65455318601065482</v>
      </c>
      <c r="F17" s="31">
        <f t="shared" si="5"/>
        <v>-1.4611831266849609</v>
      </c>
      <c r="G17" s="31">
        <f t="shared" si="10"/>
        <v>-3.0414300630351141</v>
      </c>
      <c r="H17" s="31">
        <f t="shared" si="11"/>
        <v>-4.2147143256567503</v>
      </c>
      <c r="J17">
        <v>25.28</v>
      </c>
      <c r="K17">
        <v>49.33</v>
      </c>
      <c r="M17">
        <f t="shared" si="1"/>
        <v>-0.51313600243259661</v>
      </c>
      <c r="N17">
        <f t="shared" si="7"/>
        <v>0.34275696230247354</v>
      </c>
      <c r="O17">
        <f t="shared" si="2"/>
        <v>1.4153962025316456</v>
      </c>
      <c r="P17">
        <f t="shared" si="7"/>
        <v>0.56876103922379295</v>
      </c>
      <c r="Q17" t="e">
        <f t="shared" si="8"/>
        <v>#DIV/0!</v>
      </c>
      <c r="R17" t="e">
        <f t="shared" ref="R17" si="20">Q17-Q12</f>
        <v>#DIV/0!</v>
      </c>
    </row>
    <row r="18" spans="1:18" x14ac:dyDescent="0.25">
      <c r="A18" s="35">
        <v>43938</v>
      </c>
      <c r="B18">
        <v>2.5590000000000002</v>
      </c>
      <c r="C18">
        <v>13.91</v>
      </c>
      <c r="D18">
        <f t="shared" si="4"/>
        <v>4.6300726096333564</v>
      </c>
      <c r="E18">
        <f t="shared" si="6"/>
        <v>0.21880039134845308</v>
      </c>
      <c r="F18" s="31">
        <f t="shared" si="5"/>
        <v>-1.2423827353365078</v>
      </c>
      <c r="G18" s="31">
        <f t="shared" si="10"/>
        <v>-2.7309705395093262</v>
      </c>
      <c r="H18" s="31">
        <f t="shared" si="11"/>
        <v>-3.9898358695183189</v>
      </c>
      <c r="J18">
        <v>25.65</v>
      </c>
      <c r="K18">
        <v>49.97</v>
      </c>
      <c r="M18">
        <f t="shared" si="1"/>
        <v>-0.55779927956774067</v>
      </c>
      <c r="N18">
        <f t="shared" si="7"/>
        <v>0.22487845613843116</v>
      </c>
      <c r="O18">
        <f t="shared" si="2"/>
        <v>1.3396354775828465</v>
      </c>
      <c r="P18">
        <f t="shared" si="7"/>
        <v>0.31045952352578787</v>
      </c>
      <c r="Q18" t="e">
        <f t="shared" si="8"/>
        <v>#DIV/0!</v>
      </c>
      <c r="R18" t="e">
        <f t="shared" ref="R18" si="21">Q18-Q13</f>
        <v>#DIV/0!</v>
      </c>
    </row>
    <row r="19" spans="1:18" x14ac:dyDescent="0.25">
      <c r="A19" s="35">
        <v>43945</v>
      </c>
      <c r="B19">
        <v>2.5099999999999998</v>
      </c>
      <c r="C19" s="40">
        <v>13.8</v>
      </c>
      <c r="D19">
        <f t="shared" si="4"/>
        <v>4.7363768115942033</v>
      </c>
      <c r="E19">
        <f t="shared" si="6"/>
        <v>-2.2599378881986709E-2</v>
      </c>
      <c r="F19" s="31">
        <f t="shared" si="5"/>
        <v>-1.2649821142184945</v>
      </c>
      <c r="G19" s="31">
        <f t="shared" si="10"/>
        <v>-2.5031365666810785</v>
      </c>
      <c r="H19" s="31">
        <f t="shared" si="11"/>
        <v>-3.5594794144670265</v>
      </c>
      <c r="J19" s="40">
        <v>25.1</v>
      </c>
      <c r="K19">
        <v>44.56</v>
      </c>
      <c r="M19">
        <f t="shared" si="1"/>
        <v>-0.26583482944344672</v>
      </c>
      <c r="N19">
        <f t="shared" si="7"/>
        <v>0.43035645505129239</v>
      </c>
      <c r="O19">
        <f t="shared" si="2"/>
        <v>1.4740637450199205</v>
      </c>
      <c r="P19">
        <f t="shared" si="7"/>
        <v>0.22783397282824769</v>
      </c>
      <c r="Q19" t="e">
        <f t="shared" si="8"/>
        <v>#DIV/0!</v>
      </c>
      <c r="R19" t="e">
        <f t="shared" ref="R19" si="22">Q19-Q14</f>
        <v>#DIV/0!</v>
      </c>
    </row>
    <row r="20" spans="1:18" x14ac:dyDescent="0.25">
      <c r="A20" s="35">
        <v>43951</v>
      </c>
      <c r="B20">
        <v>2.5379999999999998</v>
      </c>
      <c r="C20">
        <v>14.09</v>
      </c>
      <c r="D20">
        <f t="shared" si="4"/>
        <v>4.559232079489</v>
      </c>
      <c r="E20">
        <f t="shared" si="6"/>
        <v>-0.21184172124900691</v>
      </c>
      <c r="F20" s="31">
        <f t="shared" si="5"/>
        <v>-1.4768238354675014</v>
      </c>
      <c r="G20" s="31">
        <f t="shared" si="10"/>
        <v>-2.4368401263977866</v>
      </c>
      <c r="H20" s="31">
        <f t="shared" si="11"/>
        <v>-3.2277020224008792</v>
      </c>
      <c r="J20">
        <v>25.27</v>
      </c>
      <c r="K20" s="40">
        <v>44.6</v>
      </c>
      <c r="M20">
        <f t="shared" si="1"/>
        <v>-0.295847533632287</v>
      </c>
      <c r="N20">
        <f t="shared" si="7"/>
        <v>0.33177739206614754</v>
      </c>
      <c r="O20">
        <f t="shared" si="2"/>
        <v>1.4192615749901072</v>
      </c>
      <c r="P20">
        <f t="shared" si="7"/>
        <v>6.6296440283291957E-2</v>
      </c>
      <c r="Q20" t="e">
        <f t="shared" si="8"/>
        <v>#DIV/0!</v>
      </c>
      <c r="R20" t="e">
        <f t="shared" ref="R20" si="23">Q20-Q15</f>
        <v>#DIV/0!</v>
      </c>
    </row>
    <row r="21" spans="1:18" x14ac:dyDescent="0.25">
      <c r="A21" s="35">
        <v>43959</v>
      </c>
      <c r="B21">
        <v>2.6206999999999998</v>
      </c>
      <c r="C21">
        <v>13.25</v>
      </c>
      <c r="D21">
        <f t="shared" si="4"/>
        <v>4.9264698113207555</v>
      </c>
      <c r="E21">
        <f t="shared" si="6"/>
        <v>0.13744543909032636</v>
      </c>
      <c r="F21" s="31">
        <f t="shared" si="5"/>
        <v>-1.339378396377175</v>
      </c>
      <c r="G21" s="31">
        <f t="shared" si="10"/>
        <v>-2.620442038044557</v>
      </c>
      <c r="H21" s="31">
        <f t="shared" si="11"/>
        <v>-3.1276417938689494</v>
      </c>
      <c r="J21">
        <v>25.94</v>
      </c>
      <c r="K21">
        <v>46.01</v>
      </c>
      <c r="M21">
        <f t="shared" si="1"/>
        <v>-0.44725944359921721</v>
      </c>
      <c r="N21">
        <f t="shared" si="7"/>
        <v>0.10006022853192986</v>
      </c>
      <c r="O21">
        <f t="shared" si="2"/>
        <v>1.2343501156515031</v>
      </c>
      <c r="P21">
        <f t="shared" si="7"/>
        <v>-0.18360191164677042</v>
      </c>
      <c r="Q21" t="e">
        <f t="shared" si="8"/>
        <v>#DIV/0!</v>
      </c>
      <c r="R21" t="e">
        <f t="shared" ref="R21" si="24">Q21-Q16</f>
        <v>#DIV/0!</v>
      </c>
    </row>
    <row r="22" spans="1:18" x14ac:dyDescent="0.25">
      <c r="A22" s="35">
        <v>43966</v>
      </c>
      <c r="B22">
        <v>2.6819999999999999</v>
      </c>
      <c r="C22">
        <v>13.17</v>
      </c>
      <c r="D22">
        <f t="shared" si="4"/>
        <v>4.9110144267274105</v>
      </c>
      <c r="E22">
        <f t="shared" si="6"/>
        <v>0.14137290625957455</v>
      </c>
      <c r="F22" s="31">
        <f t="shared" si="5"/>
        <v>-1.1980054901176005</v>
      </c>
      <c r="G22" s="31">
        <f t="shared" si="10"/>
        <v>-2.8627881249246996</v>
      </c>
      <c r="H22" s="31">
        <f t="shared" si="11"/>
        <v>-3.1334082357365904</v>
      </c>
      <c r="J22">
        <v>25.94</v>
      </c>
      <c r="K22">
        <v>46.23</v>
      </c>
      <c r="M22">
        <f t="shared" si="1"/>
        <v>-0.51890244430023769</v>
      </c>
      <c r="N22">
        <f t="shared" si="7"/>
        <v>-5.7664418676410811E-3</v>
      </c>
      <c r="O22">
        <f t="shared" si="2"/>
        <v>1.173050115651503</v>
      </c>
      <c r="P22">
        <f t="shared" si="7"/>
        <v>-0.24234608688014259</v>
      </c>
      <c r="Q22" t="e">
        <f t="shared" si="8"/>
        <v>#DIV/0!</v>
      </c>
      <c r="R22" t="e">
        <f t="shared" ref="R22" si="25">Q22-Q17</f>
        <v>#DIV/0!</v>
      </c>
    </row>
    <row r="23" spans="1:18" x14ac:dyDescent="0.25">
      <c r="A23" s="35">
        <v>43973</v>
      </c>
      <c r="B23">
        <v>2.6175999999999999</v>
      </c>
      <c r="C23">
        <v>12.92</v>
      </c>
      <c r="D23">
        <f t="shared" si="4"/>
        <v>5.1223380804953571</v>
      </c>
      <c r="E23">
        <f t="shared" si="6"/>
        <v>0.49226547086200068</v>
      </c>
      <c r="F23" s="31">
        <f t="shared" si="5"/>
        <v>-0.70574001925559982</v>
      </c>
      <c r="G23" s="31">
        <f t="shared" si="10"/>
        <v>-2.8486177248268469</v>
      </c>
      <c r="H23" s="31">
        <f t="shared" si="11"/>
        <v>-2.9575729177159098</v>
      </c>
      <c r="J23">
        <v>25.18</v>
      </c>
      <c r="K23">
        <v>44.73</v>
      </c>
      <c r="M23">
        <f t="shared" si="1"/>
        <v>-0.38196396154706003</v>
      </c>
      <c r="N23">
        <f t="shared" si="7"/>
        <v>0.17583531802068064</v>
      </c>
      <c r="O23">
        <f t="shared" si="2"/>
        <v>1.3538058776806992</v>
      </c>
      <c r="P23">
        <f t="shared" si="7"/>
        <v>1.4170400097852642E-2</v>
      </c>
      <c r="Q23" t="e">
        <f t="shared" si="8"/>
        <v>#DIV/0!</v>
      </c>
      <c r="R23" t="e">
        <f t="shared" ref="R23" si="26">Q23-Q18</f>
        <v>#DIV/0!</v>
      </c>
    </row>
    <row r="24" spans="1:18" x14ac:dyDescent="0.25">
      <c r="A24" s="35">
        <v>43980</v>
      </c>
      <c r="B24">
        <v>2.7052999999999998</v>
      </c>
      <c r="C24">
        <v>13.1</v>
      </c>
      <c r="D24">
        <f t="shared" si="4"/>
        <v>4.928287786259542</v>
      </c>
      <c r="E24">
        <f t="shared" si="6"/>
        <v>0.19191097466533868</v>
      </c>
      <c r="F24" s="31">
        <f t="shared" si="5"/>
        <v>-0.51382904459026113</v>
      </c>
      <c r="G24" s="31">
        <f t="shared" si="10"/>
        <v>-3.1293459922639206</v>
      </c>
      <c r="H24" s="31">
        <f t="shared" si="11"/>
        <v>-3.2202858026825631</v>
      </c>
      <c r="J24">
        <v>25.65</v>
      </c>
      <c r="K24">
        <v>45.94</v>
      </c>
      <c r="M24">
        <f t="shared" si="1"/>
        <v>-0.52854771441010007</v>
      </c>
      <c r="N24">
        <f t="shared" si="7"/>
        <v>-0.26271288496665335</v>
      </c>
      <c r="O24">
        <f t="shared" si="2"/>
        <v>1.1933354775828469</v>
      </c>
      <c r="P24">
        <f t="shared" si="7"/>
        <v>-0.28072826743707369</v>
      </c>
      <c r="Q24" t="e">
        <f t="shared" si="8"/>
        <v>#DIV/0!</v>
      </c>
      <c r="R24" t="e">
        <f t="shared" ref="R24" si="27">Q24-Q19</f>
        <v>#DIV/0!</v>
      </c>
    </row>
    <row r="25" spans="1:18" x14ac:dyDescent="0.25">
      <c r="A25" s="35">
        <v>43987</v>
      </c>
      <c r="B25">
        <v>2.8475000000000001</v>
      </c>
      <c r="C25">
        <v>13.48</v>
      </c>
      <c r="D25">
        <f t="shared" si="4"/>
        <v>4.5708976261127585</v>
      </c>
      <c r="E25">
        <f t="shared" si="6"/>
        <v>1.1665546623758516E-2</v>
      </c>
      <c r="F25" s="31">
        <f t="shared" si="5"/>
        <v>-0.50216349796650261</v>
      </c>
      <c r="G25" s="31">
        <f t="shared" si="10"/>
        <v>-3.6395335627461396</v>
      </c>
      <c r="H25" s="31">
        <f t="shared" si="11"/>
        <v>-3.6719802682102931</v>
      </c>
      <c r="J25">
        <v>26.62</v>
      </c>
      <c r="K25">
        <v>47.62</v>
      </c>
      <c r="M25">
        <f t="shared" si="1"/>
        <v>-0.74754199916001696</v>
      </c>
      <c r="N25">
        <f t="shared" si="7"/>
        <v>-0.45169446552772996</v>
      </c>
      <c r="O25">
        <f t="shared" si="2"/>
        <v>0.90907400450788822</v>
      </c>
      <c r="P25">
        <f t="shared" si="7"/>
        <v>-0.51018757048221897</v>
      </c>
      <c r="Q25" t="e">
        <f t="shared" si="8"/>
        <v>#DIV/0!</v>
      </c>
      <c r="R25" t="e">
        <f t="shared" ref="R25" si="28">Q25-Q20</f>
        <v>#DIV/0!</v>
      </c>
    </row>
    <row r="26" spans="1:18" x14ac:dyDescent="0.25">
      <c r="A26" s="35">
        <v>43994</v>
      </c>
      <c r="B26">
        <v>2.7450999999999999</v>
      </c>
      <c r="C26">
        <v>13.47</v>
      </c>
      <c r="D26">
        <f t="shared" si="4"/>
        <v>4.678804974016332</v>
      </c>
      <c r="E26">
        <f t="shared" si="6"/>
        <v>-0.24766483730442346</v>
      </c>
      <c r="F26" s="31">
        <f t="shared" si="5"/>
        <v>-0.74982833527092607</v>
      </c>
      <c r="G26" s="31">
        <f t="shared" si="10"/>
        <v>-3.8890321677672808</v>
      </c>
      <c r="H26" s="31">
        <f t="shared" si="11"/>
        <v>-3.917275668617644</v>
      </c>
      <c r="J26">
        <v>26.81</v>
      </c>
      <c r="K26">
        <v>48.72</v>
      </c>
      <c r="M26">
        <f t="shared" si="1"/>
        <v>-0.69255484400656808</v>
      </c>
      <c r="N26">
        <f t="shared" si="7"/>
        <v>-0.24529540040735087</v>
      </c>
      <c r="O26">
        <f t="shared" si="2"/>
        <v>0.98485151063036191</v>
      </c>
      <c r="P26">
        <f t="shared" si="7"/>
        <v>-0.24949860502114118</v>
      </c>
      <c r="Q26" t="e">
        <f t="shared" si="8"/>
        <v>#DIV/0!</v>
      </c>
      <c r="R26" t="e">
        <f t="shared" ref="R26" si="29">Q26-Q21</f>
        <v>#DIV/0!</v>
      </c>
    </row>
    <row r="27" spans="1:18" x14ac:dyDescent="0.25">
      <c r="A27" s="35">
        <v>44001</v>
      </c>
      <c r="B27">
        <v>2.8752</v>
      </c>
      <c r="C27">
        <v>13.72</v>
      </c>
      <c r="D27">
        <f t="shared" si="4"/>
        <v>4.413429737609329</v>
      </c>
      <c r="E27">
        <f t="shared" si="6"/>
        <v>-0.49758468911808151</v>
      </c>
      <c r="F27" s="31">
        <f t="shared" si="5"/>
        <v>-1.2474130243890076</v>
      </c>
      <c r="G27" s="31">
        <f t="shared" si="10"/>
        <v>-4.3375702603806268</v>
      </c>
      <c r="H27" s="31">
        <f t="shared" si="11"/>
        <v>-4.3004082677270352</v>
      </c>
      <c r="J27">
        <v>27.78</v>
      </c>
      <c r="K27">
        <v>50.68</v>
      </c>
      <c r="M27">
        <f t="shared" si="1"/>
        <v>-0.90203504340962892</v>
      </c>
      <c r="N27">
        <f t="shared" si="7"/>
        <v>-0.38313259910939124</v>
      </c>
      <c r="O27">
        <f t="shared" si="2"/>
        <v>0.72451202303815698</v>
      </c>
      <c r="P27">
        <f t="shared" si="7"/>
        <v>-0.44853809261334598</v>
      </c>
      <c r="Q27" t="e">
        <f t="shared" si="8"/>
        <v>#DIV/0!</v>
      </c>
      <c r="R27" t="e">
        <f t="shared" ref="R27" si="30">Q27-Q22</f>
        <v>#DIV/0!</v>
      </c>
    </row>
    <row r="28" spans="1:18" x14ac:dyDescent="0.25">
      <c r="A28" s="35">
        <v>44006</v>
      </c>
      <c r="B28">
        <v>2.8614000000000002</v>
      </c>
      <c r="C28">
        <v>13.84</v>
      </c>
      <c r="D28">
        <f t="shared" si="4"/>
        <v>4.3640335260115606</v>
      </c>
      <c r="E28">
        <f t="shared" si="6"/>
        <v>-0.75830455448379652</v>
      </c>
      <c r="F28" s="31">
        <f t="shared" si="5"/>
        <v>-2.0057175788728041</v>
      </c>
      <c r="G28" s="31">
        <f t="shared" si="10"/>
        <v>-4.994057276851362</v>
      </c>
      <c r="H28" s="31">
        <f t="shared" si="11"/>
        <v>-4.8437358841083391</v>
      </c>
      <c r="J28">
        <v>28.1</v>
      </c>
      <c r="K28">
        <v>51.65</v>
      </c>
      <c r="M28">
        <f>1/K28*100-B28</f>
        <v>-0.92529157792836436</v>
      </c>
      <c r="N28">
        <f t="shared" si="7"/>
        <v>-0.54332761638130433</v>
      </c>
      <c r="O28">
        <f t="shared" si="2"/>
        <v>0.69731886120996389</v>
      </c>
      <c r="P28">
        <f t="shared" si="7"/>
        <v>-0.65648701647073526</v>
      </c>
      <c r="Q28" t="e">
        <f t="shared" si="8"/>
        <v>#DIV/0!</v>
      </c>
      <c r="R28" t="e">
        <f t="shared" ref="R28" si="31">Q28-Q23</f>
        <v>#DIV/0!</v>
      </c>
    </row>
    <row r="29" spans="1:18" x14ac:dyDescent="0.25">
      <c r="A29" s="35">
        <v>44015</v>
      </c>
      <c r="B29">
        <v>2.8974000000000002</v>
      </c>
      <c r="C29">
        <v>14.65</v>
      </c>
      <c r="D29">
        <f t="shared" si="4"/>
        <v>3.9285385665529011</v>
      </c>
      <c r="E29">
        <f t="shared" si="6"/>
        <v>-0.99974921970664088</v>
      </c>
      <c r="F29" s="31">
        <f t="shared" si="5"/>
        <v>-3.005466798579445</v>
      </c>
      <c r="G29" s="31">
        <f t="shared" si="10"/>
        <v>-5.6961109516554904</v>
      </c>
      <c r="H29" s="31">
        <f t="shared" si="11"/>
        <v>-5.3388763465766349</v>
      </c>
      <c r="J29" s="6">
        <v>29.51</v>
      </c>
      <c r="K29">
        <v>53.37</v>
      </c>
      <c r="M29">
        <f t="shared" si="1"/>
        <v>-1.0236881768783963</v>
      </c>
      <c r="N29">
        <f t="shared" si="7"/>
        <v>-0.49514046246829624</v>
      </c>
      <c r="O29">
        <f t="shared" si="2"/>
        <v>0.49128180277871847</v>
      </c>
      <c r="P29">
        <f t="shared" si="7"/>
        <v>-0.70205367480412839</v>
      </c>
      <c r="Q29" t="e">
        <f t="shared" si="8"/>
        <v>#DIV/0!</v>
      </c>
      <c r="R29" t="e">
        <f t="shared" ref="R29" si="32">Q29-Q24</f>
        <v>#DIV/0!</v>
      </c>
    </row>
    <row r="30" spans="1:18" x14ac:dyDescent="0.25">
      <c r="A30" s="35">
        <v>44022</v>
      </c>
      <c r="B30">
        <v>3.0305</v>
      </c>
      <c r="C30">
        <v>15.82</v>
      </c>
      <c r="D30">
        <f t="shared" si="4"/>
        <v>3.2906125158027804</v>
      </c>
      <c r="E30">
        <f t="shared" si="6"/>
        <v>-1.2802851103099782</v>
      </c>
      <c r="F30" s="31">
        <f t="shared" si="5"/>
        <v>-4.2857519088894236</v>
      </c>
      <c r="G30" s="31">
        <f t="shared" si="10"/>
        <v>-6.5634883355796614</v>
      </c>
      <c r="H30" s="31">
        <f t="shared" si="11"/>
        <v>-5.9568326824149533</v>
      </c>
      <c r="J30">
        <v>32.549999999999997</v>
      </c>
      <c r="K30">
        <v>60.06</v>
      </c>
      <c r="M30">
        <f t="shared" si="1"/>
        <v>-1.3654983349983352</v>
      </c>
      <c r="N30">
        <f t="shared" si="7"/>
        <v>-0.61795633583831822</v>
      </c>
      <c r="O30">
        <f t="shared" si="2"/>
        <v>4.1696620583717703E-2</v>
      </c>
      <c r="P30">
        <f t="shared" si="7"/>
        <v>-0.86737738392417052</v>
      </c>
      <c r="Q30" t="e">
        <f t="shared" si="8"/>
        <v>#DIV/0!</v>
      </c>
      <c r="R30" t="e">
        <f t="shared" ref="R30" si="33">Q30-Q25</f>
        <v>#DIV/0!</v>
      </c>
    </row>
    <row r="31" spans="1:18" x14ac:dyDescent="0.25">
      <c r="A31" s="35">
        <v>44029</v>
      </c>
      <c r="B31">
        <v>2.9506999999999999</v>
      </c>
      <c r="C31">
        <v>15.02</v>
      </c>
      <c r="D31">
        <f t="shared" si="4"/>
        <v>3.7070896138482028</v>
      </c>
      <c r="E31">
        <f t="shared" si="6"/>
        <v>-0.97171536016812921</v>
      </c>
      <c r="F31" s="31">
        <f t="shared" si="5"/>
        <v>-5.2574672690575532</v>
      </c>
      <c r="G31" s="31">
        <f t="shared" si="10"/>
        <v>-7.2969905346506252</v>
      </c>
      <c r="H31" s="31">
        <f t="shared" si="11"/>
        <v>-6.4673371533332364</v>
      </c>
      <c r="J31">
        <v>31.23</v>
      </c>
      <c r="K31">
        <v>57.22</v>
      </c>
      <c r="M31">
        <f t="shared" si="1"/>
        <v>-1.2030593149248512</v>
      </c>
      <c r="N31">
        <f t="shared" si="7"/>
        <v>-0.5105044709182831</v>
      </c>
      <c r="O31">
        <f t="shared" si="2"/>
        <v>0.25134931155939855</v>
      </c>
      <c r="P31">
        <f t="shared" si="7"/>
        <v>-0.73350219907096337</v>
      </c>
      <c r="Q31" t="e">
        <f t="shared" si="8"/>
        <v>#DIV/0!</v>
      </c>
      <c r="R31" t="e">
        <f t="shared" ref="R31" si="34">Q31-Q26</f>
        <v>#DIV/0!</v>
      </c>
    </row>
    <row r="32" spans="1:18" x14ac:dyDescent="0.25">
      <c r="A32" s="35">
        <v>44036</v>
      </c>
      <c r="B32">
        <v>2.8612000000000002</v>
      </c>
      <c r="C32">
        <v>14.95</v>
      </c>
      <c r="D32">
        <f t="shared" si="4"/>
        <v>3.8277632107023409</v>
      </c>
      <c r="E32">
        <f t="shared" si="6"/>
        <v>-0.58566652690698806</v>
      </c>
      <c r="F32" s="31">
        <f t="shared" si="5"/>
        <v>-5.8431337959645413</v>
      </c>
      <c r="G32" s="31">
        <f t="shared" si="10"/>
        <v>-7.6506405020973158</v>
      </c>
      <c r="H32" s="31">
        <f t="shared" si="11"/>
        <v>-6.6612770437276678</v>
      </c>
      <c r="J32">
        <v>30.94</v>
      </c>
      <c r="K32">
        <v>56.65</v>
      </c>
      <c r="M32">
        <f t="shared" si="1"/>
        <v>-1.0959749338040601</v>
      </c>
      <c r="N32">
        <f t="shared" si="7"/>
        <v>-0.19393989039443116</v>
      </c>
      <c r="O32">
        <f t="shared" si="2"/>
        <v>0.37086205559146679</v>
      </c>
      <c r="P32">
        <f t="shared" si="7"/>
        <v>-0.35364996744669019</v>
      </c>
      <c r="Q32" t="e">
        <f t="shared" si="8"/>
        <v>#DIV/0!</v>
      </c>
      <c r="R32" t="e">
        <f t="shared" ref="R32" si="35">Q32-Q27</f>
        <v>#DIV/0!</v>
      </c>
    </row>
    <row r="33" spans="1:18" x14ac:dyDescent="0.25">
      <c r="A33" s="35">
        <v>44043</v>
      </c>
      <c r="B33">
        <v>2.9664000000000001</v>
      </c>
      <c r="C33">
        <v>15.54</v>
      </c>
      <c r="D33">
        <f t="shared" si="4"/>
        <v>3.4686064350064347</v>
      </c>
      <c r="E33">
        <f t="shared" si="6"/>
        <v>-0.89542709100512585</v>
      </c>
      <c r="F33" s="31">
        <f t="shared" si="5"/>
        <v>-6.7385608869696672</v>
      </c>
      <c r="G33" s="31">
        <f t="shared" si="10"/>
        <v>-8.252510006295644</v>
      </c>
      <c r="H33" s="31">
        <f>H32+N33</f>
        <v>-7.0404276795270748</v>
      </c>
      <c r="J33">
        <v>32.659999999999997</v>
      </c>
      <c r="K33">
        <v>60.17</v>
      </c>
      <c r="M33">
        <f t="shared" si="1"/>
        <v>-1.3044422137277716</v>
      </c>
      <c r="N33">
        <f t="shared" si="7"/>
        <v>-0.37915063579940722</v>
      </c>
      <c r="O33">
        <f t="shared" si="2"/>
        <v>9.5449357011635261E-2</v>
      </c>
      <c r="P33">
        <f t="shared" si="7"/>
        <v>-0.60186950419832863</v>
      </c>
      <c r="Q33" t="e">
        <f t="shared" si="8"/>
        <v>#DIV/0!</v>
      </c>
      <c r="R33" t="e">
        <f t="shared" ref="R33" si="36">Q33-Q28</f>
        <v>#DIV/0!</v>
      </c>
    </row>
    <row r="34" spans="1:18" x14ac:dyDescent="0.25">
      <c r="A34" s="35">
        <v>44050</v>
      </c>
      <c r="B34">
        <v>2.9918</v>
      </c>
      <c r="C34">
        <v>15.75</v>
      </c>
      <c r="D34">
        <f t="shared" si="4"/>
        <v>3.3574063492063488</v>
      </c>
      <c r="E34">
        <f t="shared" si="6"/>
        <v>-0.57113221734655228</v>
      </c>
      <c r="F34" s="31">
        <f t="shared" ref="F34:F97" si="37">E34+F33</f>
        <v>-7.309693104316219</v>
      </c>
      <c r="G34" s="31">
        <f t="shared" si="10"/>
        <v>-8.6951539860278437</v>
      </c>
      <c r="H34" s="31">
        <f t="shared" si="11"/>
        <v>-7.3432605684271968</v>
      </c>
      <c r="J34">
        <v>32.89</v>
      </c>
      <c r="K34">
        <v>60.05</v>
      </c>
      <c r="M34">
        <f t="shared" si="1"/>
        <v>-1.326521065778518</v>
      </c>
      <c r="N34">
        <f t="shared" si="7"/>
        <v>-0.30283288890012172</v>
      </c>
      <c r="O34">
        <f t="shared" si="2"/>
        <v>4.8637823046518758E-2</v>
      </c>
      <c r="P34">
        <f t="shared" si="7"/>
        <v>-0.44264397973219971</v>
      </c>
      <c r="Q34" t="e">
        <f t="shared" si="8"/>
        <v>#DIV/0!</v>
      </c>
      <c r="R34" t="e">
        <f t="shared" ref="R34" si="38">Q34-Q29</f>
        <v>#DIV/0!</v>
      </c>
    </row>
    <row r="35" spans="1:18" x14ac:dyDescent="0.25">
      <c r="A35" s="35">
        <v>44057</v>
      </c>
      <c r="B35">
        <v>2.9369000000000001</v>
      </c>
      <c r="C35">
        <v>15.8</v>
      </c>
      <c r="D35">
        <f t="shared" si="4"/>
        <v>3.3922139240506319</v>
      </c>
      <c r="E35">
        <f t="shared" si="6"/>
        <v>0.10160140824785158</v>
      </c>
      <c r="F35" s="31">
        <f t="shared" si="37"/>
        <v>-7.208091696068367</v>
      </c>
      <c r="G35" s="31">
        <f t="shared" si="10"/>
        <v>-8.5968275296884844</v>
      </c>
      <c r="H35" s="31">
        <f t="shared" si="11"/>
        <v>-7.2002785543614864</v>
      </c>
      <c r="J35">
        <v>32.5</v>
      </c>
      <c r="K35">
        <v>58.33</v>
      </c>
      <c r="M35">
        <f t="shared" si="1"/>
        <v>-1.2225163209326246</v>
      </c>
      <c r="N35">
        <f t="shared" si="7"/>
        <v>0.14298201406571054</v>
      </c>
      <c r="O35">
        <f t="shared" si="2"/>
        <v>0.14002307692307703</v>
      </c>
      <c r="P35">
        <f t="shared" si="7"/>
        <v>9.8326456339359325E-2</v>
      </c>
      <c r="Q35" t="e">
        <f t="shared" si="8"/>
        <v>#DIV/0!</v>
      </c>
      <c r="R35" t="e">
        <f t="shared" ref="R35" si="39">Q35-Q30</f>
        <v>#DIV/0!</v>
      </c>
    </row>
    <row r="36" spans="1:18" x14ac:dyDescent="0.25">
      <c r="A36" s="35">
        <v>44064</v>
      </c>
      <c r="B36">
        <v>2.9823</v>
      </c>
      <c r="C36">
        <v>15.9</v>
      </c>
      <c r="D36">
        <f>1/C36*100-B36</f>
        <v>3.3070081761006294</v>
      </c>
      <c r="E36">
        <f t="shared" si="6"/>
        <v>-0.40008143774757343</v>
      </c>
      <c r="F36" s="31">
        <f t="shared" si="37"/>
        <v>-7.6081731338159404</v>
      </c>
      <c r="G36" s="31">
        <f t="shared" si="10"/>
        <v>-8.7620509437333087</v>
      </c>
      <c r="H36" s="31">
        <f t="shared" si="11"/>
        <v>-7.2553813084021526</v>
      </c>
      <c r="J36">
        <v>32.590000000000003</v>
      </c>
      <c r="K36" s="43">
        <v>58</v>
      </c>
      <c r="M36">
        <f t="shared" si="1"/>
        <v>-1.2581620689655173</v>
      </c>
      <c r="N36">
        <f t="shared" si="7"/>
        <v>-5.5102754040666113E-2</v>
      </c>
      <c r="O36">
        <f t="shared" si="2"/>
        <v>8.6125897514574667E-2</v>
      </c>
      <c r="P36">
        <f t="shared" si="7"/>
        <v>-0.16522341404482388</v>
      </c>
      <c r="Q36" t="e">
        <f t="shared" si="8"/>
        <v>#DIV/0!</v>
      </c>
      <c r="R36" t="e">
        <f t="shared" ref="R36" si="40">Q36-Q31</f>
        <v>#DIV/0!</v>
      </c>
    </row>
    <row r="37" spans="1:18" x14ac:dyDescent="0.25">
      <c r="A37" s="35">
        <v>44071</v>
      </c>
      <c r="B37">
        <v>3.0672000000000001</v>
      </c>
      <c r="C37">
        <v>16.02</v>
      </c>
      <c r="D37">
        <f t="shared" si="4"/>
        <v>3.1749972534332085</v>
      </c>
      <c r="E37">
        <f t="shared" si="6"/>
        <v>-0.65276595726913245</v>
      </c>
      <c r="F37" s="31">
        <f t="shared" si="37"/>
        <v>-8.2609390910850724</v>
      </c>
      <c r="G37" s="31">
        <f t="shared" si="10"/>
        <v>-9.2194870678791716</v>
      </c>
      <c r="H37" s="31">
        <f t="shared" si="11"/>
        <v>-7.5950188399268574</v>
      </c>
      <c r="J37">
        <v>33.549999999999997</v>
      </c>
      <c r="K37">
        <v>61.29</v>
      </c>
      <c r="M37">
        <f t="shared" si="1"/>
        <v>-1.4356124653287652</v>
      </c>
      <c r="N37">
        <f t="shared" si="7"/>
        <v>-0.33963753152470511</v>
      </c>
      <c r="O37">
        <f t="shared" si="2"/>
        <v>-8.6574068554396089E-2</v>
      </c>
      <c r="P37">
        <f t="shared" si="7"/>
        <v>-0.45743612414586288</v>
      </c>
      <c r="Q37" t="e">
        <f t="shared" si="8"/>
        <v>#DIV/0!</v>
      </c>
      <c r="R37" t="e">
        <f t="shared" ref="R37" si="41">Q37-Q32</f>
        <v>#DIV/0!</v>
      </c>
    </row>
    <row r="38" spans="1:18" x14ac:dyDescent="0.25">
      <c r="A38" s="35">
        <v>44078</v>
      </c>
      <c r="B38">
        <v>3.1696</v>
      </c>
      <c r="C38">
        <v>15.81</v>
      </c>
      <c r="D38">
        <f t="shared" si="4"/>
        <v>3.1555106894370653</v>
      </c>
      <c r="E38">
        <f t="shared" si="6"/>
        <v>-0.31309574556936948</v>
      </c>
      <c r="F38" s="31">
        <f t="shared" si="37"/>
        <v>-8.574034836654441</v>
      </c>
      <c r="G38" s="31">
        <f t="shared" si="10"/>
        <v>-9.4779218728763759</v>
      </c>
      <c r="H38" s="31">
        <f t="shared" si="11"/>
        <v>-7.8399562762314901</v>
      </c>
      <c r="J38">
        <v>33.26</v>
      </c>
      <c r="K38">
        <v>61.72</v>
      </c>
      <c r="M38">
        <f t="shared" si="1"/>
        <v>-1.5493796500324044</v>
      </c>
      <c r="N38">
        <f t="shared" si="7"/>
        <v>-0.24493743630463283</v>
      </c>
      <c r="O38">
        <f t="shared" si="2"/>
        <v>-0.16298544798556813</v>
      </c>
      <c r="P38">
        <f t="shared" si="7"/>
        <v>-0.25843480499720339</v>
      </c>
      <c r="Q38" t="e">
        <f t="shared" si="8"/>
        <v>#DIV/0!</v>
      </c>
      <c r="R38" t="e">
        <f t="shared" ref="R38" si="42">Q38-Q33</f>
        <v>#DIV/0!</v>
      </c>
    </row>
    <row r="39" spans="1:18" x14ac:dyDescent="0.25">
      <c r="A39" s="35">
        <v>44085</v>
      </c>
      <c r="B39">
        <v>3.1345999999999998</v>
      </c>
      <c r="C39">
        <v>15.35</v>
      </c>
      <c r="D39">
        <f t="shared" si="4"/>
        <v>3.3800579804560265</v>
      </c>
      <c r="E39">
        <f t="shared" si="6"/>
        <v>2.2651631249677617E-2</v>
      </c>
      <c r="F39" s="31">
        <f t="shared" si="37"/>
        <v>-8.5513832054047629</v>
      </c>
      <c r="G39" s="31">
        <f t="shared" si="10"/>
        <v>-9.4815094574491265</v>
      </c>
      <c r="H39" s="31">
        <f t="shared" si="11"/>
        <v>-7.9003945253778234</v>
      </c>
      <c r="J39">
        <v>31.45</v>
      </c>
      <c r="K39">
        <v>57.22</v>
      </c>
      <c r="M39">
        <f t="shared" si="1"/>
        <v>-1.3869593149248511</v>
      </c>
      <c r="N39">
        <f t="shared" si="7"/>
        <v>-6.0438249146333112E-2</v>
      </c>
      <c r="O39">
        <f t="shared" si="2"/>
        <v>4.5050238473767656E-2</v>
      </c>
      <c r="P39">
        <f t="shared" si="7"/>
        <v>-3.5875845727511013E-3</v>
      </c>
      <c r="Q39" t="e">
        <f t="shared" si="8"/>
        <v>#DIV/0!</v>
      </c>
      <c r="R39" t="e">
        <f t="shared" ref="R39" si="43">Q39-Q34</f>
        <v>#DIV/0!</v>
      </c>
    </row>
    <row r="40" spans="1:18" x14ac:dyDescent="0.25">
      <c r="A40" s="35">
        <v>44092</v>
      </c>
      <c r="B40">
        <v>3.1162000000000001</v>
      </c>
      <c r="C40">
        <v>15.75</v>
      </c>
      <c r="D40">
        <f t="shared" si="4"/>
        <v>3.2330063492063488</v>
      </c>
      <c r="E40">
        <f t="shared" si="6"/>
        <v>-0.15920757484428316</v>
      </c>
      <c r="F40" s="31">
        <f t="shared" si="37"/>
        <v>-8.7105907802490457</v>
      </c>
      <c r="G40" s="31">
        <f t="shared" si="10"/>
        <v>-9.6407984990671558</v>
      </c>
      <c r="H40" s="31">
        <f t="shared" si="11"/>
        <v>-8.112558110280073</v>
      </c>
      <c r="J40">
        <v>32.29</v>
      </c>
      <c r="K40">
        <v>59.47</v>
      </c>
      <c r="M40">
        <f>1/K40*100-B40</f>
        <v>-1.4346799058348749</v>
      </c>
      <c r="N40">
        <f t="shared" si="7"/>
        <v>-0.21216358490225029</v>
      </c>
      <c r="O40">
        <f t="shared" si="2"/>
        <v>-1.9265964694952231E-2</v>
      </c>
      <c r="P40">
        <f t="shared" si="7"/>
        <v>-0.15928904161802926</v>
      </c>
      <c r="Q40" t="e">
        <f t="shared" si="8"/>
        <v>#DIV/0!</v>
      </c>
      <c r="R40" t="e">
        <f t="shared" ref="R40" si="44">Q40-Q35</f>
        <v>#DIV/0!</v>
      </c>
    </row>
    <row r="41" spans="1:18" x14ac:dyDescent="0.25">
      <c r="A41" s="35">
        <v>44099</v>
      </c>
      <c r="B41">
        <v>3.1295000000000002</v>
      </c>
      <c r="C41">
        <v>15.21</v>
      </c>
      <c r="D41">
        <f t="shared" si="4"/>
        <v>3.4451219592373432</v>
      </c>
      <c r="E41">
        <f t="shared" si="6"/>
        <v>0.13811378313671385</v>
      </c>
      <c r="F41" s="31">
        <f t="shared" si="37"/>
        <v>-8.5724769971123322</v>
      </c>
      <c r="G41" s="31">
        <f t="shared" si="10"/>
        <v>-9.6554000687968404</v>
      </c>
      <c r="H41" s="31">
        <f t="shared" si="11"/>
        <v>-8.256183532675994</v>
      </c>
      <c r="J41">
        <v>31.24</v>
      </c>
      <c r="K41">
        <v>57.88</v>
      </c>
      <c r="M41">
        <f t="shared" si="1"/>
        <v>-1.4017874913614377</v>
      </c>
      <c r="N41">
        <f t="shared" si="7"/>
        <v>-0.14362542239592035</v>
      </c>
      <c r="O41">
        <f t="shared" si="2"/>
        <v>7.1524327784890929E-2</v>
      </c>
      <c r="P41">
        <f t="shared" si="7"/>
        <v>-1.4601569729683739E-2</v>
      </c>
      <c r="Q41" t="e">
        <f t="shared" si="8"/>
        <v>#DIV/0!</v>
      </c>
      <c r="R41" t="e">
        <f t="shared" ref="R41" si="45">Q41-Q36</f>
        <v>#DIV/0!</v>
      </c>
    </row>
    <row r="42" spans="1:18" x14ac:dyDescent="0.25">
      <c r="A42" s="35">
        <v>44104</v>
      </c>
      <c r="B42">
        <v>3.1482000000000001</v>
      </c>
      <c r="C42">
        <v>15.23</v>
      </c>
      <c r="D42">
        <f t="shared" si="4"/>
        <v>3.4177881812212734</v>
      </c>
      <c r="E42">
        <f t="shared" si="6"/>
        <v>0.24279092778806488</v>
      </c>
      <c r="F42" s="31">
        <f t="shared" si="37"/>
        <v>-8.3296860693242678</v>
      </c>
      <c r="G42" s="31">
        <f t="shared" si="10"/>
        <v>-9.5312980614084211</v>
      </c>
      <c r="H42" s="31">
        <f t="shared" si="11"/>
        <v>-8.2564423002239415</v>
      </c>
      <c r="J42">
        <v>31.39</v>
      </c>
      <c r="K42">
        <v>58.4</v>
      </c>
      <c r="M42">
        <f t="shared" si="1"/>
        <v>-1.4358712328767125</v>
      </c>
      <c r="N42">
        <f t="shared" si="7"/>
        <v>-2.5876754794729173E-4</v>
      </c>
      <c r="O42">
        <f t="shared" si="2"/>
        <v>3.7527938834023722E-2</v>
      </c>
      <c r="P42">
        <f t="shared" si="7"/>
        <v>0.12410200738841981</v>
      </c>
      <c r="Q42" t="e">
        <f t="shared" si="8"/>
        <v>#DIV/0!</v>
      </c>
      <c r="R42" t="e">
        <f t="shared" ref="R42" si="46">Q42-Q37</f>
        <v>#DIV/0!</v>
      </c>
    </row>
    <row r="43" spans="1:18" x14ac:dyDescent="0.25">
      <c r="A43" s="35">
        <v>44113</v>
      </c>
      <c r="B43">
        <v>3.1873</v>
      </c>
      <c r="C43">
        <v>15.23</v>
      </c>
      <c r="D43">
        <f t="shared" si="4"/>
        <v>3.3786881812212735</v>
      </c>
      <c r="E43">
        <f t="shared" si="6"/>
        <v>0.2231774917842082</v>
      </c>
      <c r="F43" s="31">
        <f t="shared" si="37"/>
        <v>-8.10650857754006</v>
      </c>
      <c r="G43" s="31">
        <f t="shared" si="10"/>
        <v>-9.4644225052311981</v>
      </c>
      <c r="H43" s="31">
        <f t="shared" si="11"/>
        <v>-8.2501666620297485</v>
      </c>
      <c r="J43">
        <v>32.35</v>
      </c>
      <c r="K43">
        <v>60.82</v>
      </c>
      <c r="M43">
        <f t="shared" si="1"/>
        <v>-1.5431040118382111</v>
      </c>
      <c r="N43">
        <f t="shared" si="7"/>
        <v>6.2756381941933004E-3</v>
      </c>
      <c r="O43">
        <f t="shared" si="2"/>
        <v>-9.610989180834606E-2</v>
      </c>
      <c r="P43">
        <f t="shared" si="7"/>
        <v>6.6875556177222073E-2</v>
      </c>
      <c r="Q43" t="e">
        <f t="shared" si="8"/>
        <v>#DIV/0!</v>
      </c>
      <c r="R43" t="e">
        <f t="shared" ref="R43" si="47">Q43-Q38</f>
        <v>#DIV/0!</v>
      </c>
    </row>
    <row r="44" spans="1:18" x14ac:dyDescent="0.25">
      <c r="A44" s="35">
        <v>44120</v>
      </c>
      <c r="B44">
        <v>3.2202000000000002</v>
      </c>
      <c r="C44">
        <v>15.81</v>
      </c>
      <c r="D44">
        <f t="shared" si="4"/>
        <v>3.1049106894370651</v>
      </c>
      <c r="E44">
        <f t="shared" si="6"/>
        <v>-0.2751472910189614</v>
      </c>
      <c r="F44" s="31">
        <f t="shared" si="37"/>
        <v>-8.3816558685590223</v>
      </c>
      <c r="G44" s="31">
        <f t="shared" si="10"/>
        <v>-9.7194379453906983</v>
      </c>
      <c r="H44" s="31">
        <f t="shared" si="11"/>
        <v>-8.4826389782878664</v>
      </c>
      <c r="J44">
        <v>33.22</v>
      </c>
      <c r="K44">
        <v>62.47</v>
      </c>
      <c r="M44">
        <f t="shared" si="1"/>
        <v>-1.6194316311829682</v>
      </c>
      <c r="N44">
        <f t="shared" si="7"/>
        <v>-0.23247231625811704</v>
      </c>
      <c r="O44">
        <f t="shared" si="2"/>
        <v>-0.20996520168573163</v>
      </c>
      <c r="P44">
        <f t="shared" si="7"/>
        <v>-0.25501544015949928</v>
      </c>
      <c r="Q44" t="e">
        <f t="shared" si="8"/>
        <v>#DIV/0!</v>
      </c>
      <c r="R44" t="e">
        <f t="shared" ref="R44" si="48">Q44-Q39</f>
        <v>#DIV/0!</v>
      </c>
    </row>
    <row r="45" spans="1:18" x14ac:dyDescent="0.25">
      <c r="A45" s="35">
        <v>44127</v>
      </c>
      <c r="B45">
        <v>3.1957</v>
      </c>
      <c r="C45">
        <v>15.53</v>
      </c>
      <c r="D45">
        <f t="shared" si="4"/>
        <v>3.2434500321957507</v>
      </c>
      <c r="E45">
        <f t="shared" si="6"/>
        <v>1.0443682989401903E-2</v>
      </c>
      <c r="F45" s="31">
        <f t="shared" si="37"/>
        <v>-8.37121218556962</v>
      </c>
      <c r="G45" s="31">
        <f t="shared" si="10"/>
        <v>-9.7941350079910308</v>
      </c>
      <c r="H45" s="31">
        <f t="shared" si="11"/>
        <v>-8.5830811913503684</v>
      </c>
      <c r="J45">
        <v>32.24</v>
      </c>
      <c r="K45">
        <v>60.22</v>
      </c>
      <c r="M45">
        <f t="shared" si="1"/>
        <v>-1.5351221188973763</v>
      </c>
      <c r="N45">
        <f t="shared" si="7"/>
        <v>-0.10044221306250134</v>
      </c>
      <c r="O45">
        <f t="shared" si="2"/>
        <v>-9.3963027295285606E-2</v>
      </c>
      <c r="P45">
        <f t="shared" si="7"/>
        <v>-7.4697062600333375E-2</v>
      </c>
      <c r="Q45" t="e">
        <f t="shared" si="8"/>
        <v>#DIV/0!</v>
      </c>
      <c r="R45" t="e">
        <f t="shared" ref="R45" si="49">Q45-Q40</f>
        <v>#DIV/0!</v>
      </c>
    </row>
    <row r="46" spans="1:18" x14ac:dyDescent="0.25">
      <c r="A46" s="35">
        <v>44134</v>
      </c>
      <c r="B46">
        <v>3.181</v>
      </c>
      <c r="C46">
        <v>15.3</v>
      </c>
      <c r="D46">
        <f t="shared" si="4"/>
        <v>3.3549477124183014</v>
      </c>
      <c r="E46">
        <f t="shared" si="6"/>
        <v>-9.0174246819041848E-2</v>
      </c>
      <c r="F46" s="31">
        <f t="shared" si="37"/>
        <v>-8.4613864323886609</v>
      </c>
      <c r="G46" s="31">
        <f t="shared" si="10"/>
        <v>-9.9478059115428881</v>
      </c>
      <c r="H46" s="31">
        <f t="shared" si="11"/>
        <v>-8.7104932374848012</v>
      </c>
      <c r="J46">
        <v>32.270000000000003</v>
      </c>
      <c r="K46">
        <v>60.54</v>
      </c>
      <c r="M46">
        <f t="shared" si="1"/>
        <v>-1.5291995374958705</v>
      </c>
      <c r="N46">
        <f t="shared" si="7"/>
        <v>-0.1274120461344328</v>
      </c>
      <c r="O46">
        <f t="shared" si="2"/>
        <v>-8.2146575766966379E-2</v>
      </c>
      <c r="P46">
        <f t="shared" si="7"/>
        <v>-0.15367090355185731</v>
      </c>
      <c r="Q46" t="e">
        <f t="shared" si="8"/>
        <v>#DIV/0!</v>
      </c>
      <c r="R46" t="e">
        <f t="shared" ref="R46" si="50">Q46-Q41</f>
        <v>#DIV/0!</v>
      </c>
    </row>
    <row r="47" spans="1:18" x14ac:dyDescent="0.25">
      <c r="A47" s="35">
        <v>44141</v>
      </c>
      <c r="B47">
        <v>3.2063000000000001</v>
      </c>
      <c r="C47">
        <v>15.73</v>
      </c>
      <c r="D47">
        <f t="shared" si="4"/>
        <v>3.1509790845518117</v>
      </c>
      <c r="E47">
        <f t="shared" si="6"/>
        <v>-0.26680909666946162</v>
      </c>
      <c r="F47" s="31">
        <f t="shared" si="37"/>
        <v>-8.728195529058123</v>
      </c>
      <c r="G47" s="31">
        <f t="shared" si="10"/>
        <v>-10.21367077711902</v>
      </c>
      <c r="H47" s="31">
        <f t="shared" si="11"/>
        <v>-8.8834779151512198</v>
      </c>
      <c r="J47">
        <v>33.58</v>
      </c>
      <c r="K47">
        <v>62.6</v>
      </c>
      <c r="M47">
        <f t="shared" si="1"/>
        <v>-1.6088559105431313</v>
      </c>
      <c r="N47">
        <f t="shared" si="7"/>
        <v>-0.17298467766641878</v>
      </c>
      <c r="O47">
        <f t="shared" si="2"/>
        <v>-0.22833692674210804</v>
      </c>
      <c r="P47">
        <f t="shared" si="7"/>
        <v>-0.26586486557613176</v>
      </c>
      <c r="Q47" t="e">
        <f t="shared" si="8"/>
        <v>#DIV/0!</v>
      </c>
      <c r="R47" t="e">
        <f t="shared" ref="R47" si="51">Q47-Q42</f>
        <v>#DIV/0!</v>
      </c>
    </row>
    <row r="48" spans="1:18" x14ac:dyDescent="0.25">
      <c r="A48" s="35">
        <v>44148</v>
      </c>
      <c r="B48">
        <v>3.2715000000000001</v>
      </c>
      <c r="C48">
        <v>15.74</v>
      </c>
      <c r="D48">
        <f t="shared" si="4"/>
        <v>3.0817401524777641</v>
      </c>
      <c r="E48">
        <f t="shared" si="6"/>
        <v>-0.29694802874350934</v>
      </c>
      <c r="F48" s="31">
        <f t="shared" si="37"/>
        <v>-9.0251435578016324</v>
      </c>
      <c r="G48" s="31">
        <f>G47+P48</f>
        <v>-10.393255013531165</v>
      </c>
      <c r="H48" s="31">
        <f t="shared" si="11"/>
        <v>-8.9934890513952226</v>
      </c>
      <c r="J48">
        <v>33.380000000000003</v>
      </c>
      <c r="K48">
        <v>61.79</v>
      </c>
      <c r="M48">
        <f t="shared" si="1"/>
        <v>-1.6531151480822139</v>
      </c>
      <c r="N48">
        <f t="shared" si="7"/>
        <v>-0.11001113624400283</v>
      </c>
      <c r="O48">
        <f t="shared" si="2"/>
        <v>-0.27569412822049166</v>
      </c>
      <c r="P48">
        <f t="shared" si="7"/>
        <v>-0.1795842364121456</v>
      </c>
      <c r="Q48" t="e">
        <f t="shared" si="8"/>
        <v>#DIV/0!</v>
      </c>
      <c r="R48" t="e">
        <f t="shared" ref="R48" si="52">Q48-Q43</f>
        <v>#DIV/0!</v>
      </c>
    </row>
    <row r="49" spans="1:18" x14ac:dyDescent="0.25">
      <c r="A49" s="35">
        <v>44155</v>
      </c>
      <c r="B49">
        <v>3.31</v>
      </c>
      <c r="C49">
        <v>16.07</v>
      </c>
      <c r="D49">
        <f t="shared" si="4"/>
        <v>2.9127753578095832</v>
      </c>
      <c r="E49">
        <f t="shared" si="6"/>
        <v>-0.19213533162748186</v>
      </c>
      <c r="F49" s="31">
        <f t="shared" si="37"/>
        <v>-9.2172788894291138</v>
      </c>
      <c r="G49" s="31">
        <f t="shared" si="10"/>
        <v>-10.525049978066864</v>
      </c>
      <c r="H49" s="31">
        <f t="shared" si="11"/>
        <v>-9.0575122022551948</v>
      </c>
      <c r="J49">
        <v>33.69</v>
      </c>
      <c r="K49">
        <v>61.48</v>
      </c>
      <c r="M49">
        <f t="shared" si="1"/>
        <v>-1.6834547820429406</v>
      </c>
      <c r="N49">
        <f t="shared" si="7"/>
        <v>-6.4023150859972455E-2</v>
      </c>
      <c r="O49">
        <f t="shared" si="2"/>
        <v>-0.34176016622143068</v>
      </c>
      <c r="P49">
        <f t="shared" si="7"/>
        <v>-0.13179496453569906</v>
      </c>
      <c r="Q49" t="e">
        <f t="shared" si="8"/>
        <v>#DIV/0!</v>
      </c>
      <c r="R49" t="e">
        <f t="shared" ref="R49" si="53">Q49-Q44</f>
        <v>#DIV/0!</v>
      </c>
    </row>
    <row r="50" spans="1:18" x14ac:dyDescent="0.25">
      <c r="A50" s="35">
        <v>44162</v>
      </c>
      <c r="B50">
        <v>3.3</v>
      </c>
      <c r="C50">
        <v>16.239999999999998</v>
      </c>
      <c r="D50">
        <f t="shared" si="4"/>
        <v>2.8576354679802964</v>
      </c>
      <c r="E50">
        <f t="shared" si="6"/>
        <v>-0.38581456421545424</v>
      </c>
      <c r="F50" s="31">
        <f t="shared" si="37"/>
        <v>-9.6030934536445685</v>
      </c>
      <c r="G50" s="31">
        <f t="shared" si="10"/>
        <v>-10.713585442020824</v>
      </c>
      <c r="H50" s="31">
        <f t="shared" si="11"/>
        <v>-9.1551676758886629</v>
      </c>
      <c r="J50">
        <v>33.14</v>
      </c>
      <c r="K50">
        <v>59.98</v>
      </c>
      <c r="M50">
        <f t="shared" si="1"/>
        <v>-1.6327775925308434</v>
      </c>
      <c r="N50">
        <f t="shared" si="7"/>
        <v>-9.765547363346716E-2</v>
      </c>
      <c r="O50">
        <f t="shared" si="2"/>
        <v>-0.28249849124924564</v>
      </c>
      <c r="P50">
        <f t="shared" si="7"/>
        <v>-0.18853546395396004</v>
      </c>
      <c r="Q50" t="e">
        <f t="shared" si="8"/>
        <v>#DIV/0!</v>
      </c>
      <c r="R50" t="e">
        <f t="shared" ref="R50" si="54">Q50-Q45</f>
        <v>#DIV/0!</v>
      </c>
    </row>
    <row r="51" spans="1:18" x14ac:dyDescent="0.25">
      <c r="A51" s="35">
        <v>44169</v>
      </c>
      <c r="B51">
        <v>3.2650999999999999</v>
      </c>
      <c r="C51">
        <v>16.43</v>
      </c>
      <c r="D51">
        <f t="shared" si="4"/>
        <v>2.8213272671941572</v>
      </c>
      <c r="E51">
        <f t="shared" si="6"/>
        <v>-0.5336204452241442</v>
      </c>
      <c r="F51" s="31">
        <f t="shared" si="37"/>
        <v>-10.136713898868713</v>
      </c>
      <c r="G51" s="31">
        <f t="shared" si="10"/>
        <v>-10.945815939136715</v>
      </c>
      <c r="H51" s="31">
        <f t="shared" si="11"/>
        <v>-9.2752982240285977</v>
      </c>
      <c r="J51">
        <v>33.89</v>
      </c>
      <c r="K51">
        <v>61.89</v>
      </c>
      <c r="M51">
        <f t="shared" si="1"/>
        <v>-1.6493300856358053</v>
      </c>
      <c r="N51">
        <f t="shared" si="7"/>
        <v>-0.12013054813993485</v>
      </c>
      <c r="O51">
        <f t="shared" si="2"/>
        <v>-0.31437707288285655</v>
      </c>
      <c r="P51">
        <f t="shared" si="7"/>
        <v>-0.23223049711589017</v>
      </c>
      <c r="Q51" t="e">
        <f t="shared" si="8"/>
        <v>#DIV/0!</v>
      </c>
      <c r="R51" t="e">
        <f t="shared" ref="R51" si="55">Q51-Q46</f>
        <v>#DIV/0!</v>
      </c>
    </row>
    <row r="52" spans="1:18" x14ac:dyDescent="0.25">
      <c r="A52" s="35">
        <v>44176</v>
      </c>
      <c r="B52">
        <v>3.2951000000000001</v>
      </c>
      <c r="C52">
        <v>15.98</v>
      </c>
      <c r="D52">
        <f t="shared" si="4"/>
        <v>2.9627222778473095</v>
      </c>
      <c r="E52">
        <f t="shared" si="6"/>
        <v>-0.18825680670450229</v>
      </c>
      <c r="F52" s="31">
        <f t="shared" si="37"/>
        <v>-10.324970705573215</v>
      </c>
      <c r="G52" s="31">
        <f t="shared" si="10"/>
        <v>-10.960075959891554</v>
      </c>
      <c r="H52" s="31">
        <f t="shared" si="11"/>
        <v>-9.3094689614286352</v>
      </c>
      <c r="J52">
        <v>32.76</v>
      </c>
      <c r="K52">
        <v>60.53</v>
      </c>
      <c r="M52">
        <f t="shared" si="1"/>
        <v>-1.6430266479431688</v>
      </c>
      <c r="N52">
        <f t="shared" si="7"/>
        <v>-3.417073740003751E-2</v>
      </c>
      <c r="O52">
        <f t="shared" si="2"/>
        <v>-0.24259694749694738</v>
      </c>
      <c r="P52">
        <f t="shared" si="7"/>
        <v>-1.4260020754839342E-2</v>
      </c>
      <c r="Q52" t="e">
        <f t="shared" si="8"/>
        <v>#DIV/0!</v>
      </c>
      <c r="R52" t="e">
        <f t="shared" ref="R52" si="56">Q52-Q47</f>
        <v>#DIV/0!</v>
      </c>
    </row>
    <row r="53" spans="1:18" x14ac:dyDescent="0.25">
      <c r="A53" s="35">
        <v>44183</v>
      </c>
      <c r="B53">
        <v>3.2902</v>
      </c>
      <c r="C53">
        <v>16.23</v>
      </c>
      <c r="D53">
        <f t="shared" si="4"/>
        <v>2.8712294516327783</v>
      </c>
      <c r="E53">
        <f t="shared" si="6"/>
        <v>-0.2105107008449858</v>
      </c>
      <c r="F53" s="31">
        <f t="shared" si="37"/>
        <v>-10.535481406418199</v>
      </c>
      <c r="G53" s="31">
        <f t="shared" si="10"/>
        <v>-10.976979913205835</v>
      </c>
      <c r="H53" s="31">
        <f t="shared" si="11"/>
        <v>-9.3352099525665313</v>
      </c>
      <c r="J53">
        <v>33.36</v>
      </c>
      <c r="K53">
        <v>62.06</v>
      </c>
      <c r="M53">
        <f t="shared" si="1"/>
        <v>-1.6788561392201098</v>
      </c>
      <c r="N53">
        <f t="shared" si="7"/>
        <v>-2.5740991137895852E-2</v>
      </c>
      <c r="O53">
        <f t="shared" si="2"/>
        <v>-0.29259808153477218</v>
      </c>
      <c r="P53">
        <f t="shared" si="7"/>
        <v>-1.6903953314280518E-2</v>
      </c>
      <c r="Q53" t="e">
        <f t="shared" si="8"/>
        <v>#DIV/0!</v>
      </c>
      <c r="R53" t="e">
        <f t="shared" ref="R53" si="57">Q53-Q48</f>
        <v>#DIV/0!</v>
      </c>
    </row>
    <row r="54" spans="1:18" x14ac:dyDescent="0.25">
      <c r="A54" s="35">
        <v>44190</v>
      </c>
      <c r="B54">
        <v>3.1878000000000002</v>
      </c>
      <c r="C54">
        <v>16.23</v>
      </c>
      <c r="D54">
        <f t="shared" si="4"/>
        <v>2.9736294516327781</v>
      </c>
      <c r="E54">
        <f t="shared" si="6"/>
        <v>6.0854093823194955E-2</v>
      </c>
      <c r="F54" s="31">
        <f t="shared" si="37"/>
        <v>-10.474627312595004</v>
      </c>
      <c r="G54" s="31">
        <f t="shared" si="10"/>
        <v>-10.849484213234776</v>
      </c>
      <c r="H54" s="31">
        <f t="shared" si="11"/>
        <v>-9.2482120769526173</v>
      </c>
      <c r="J54">
        <v>33.630000000000003</v>
      </c>
      <c r="K54">
        <v>62.84</v>
      </c>
      <c r="M54">
        <f t="shared" si="1"/>
        <v>-1.5964569064290264</v>
      </c>
      <c r="N54">
        <f t="shared" si="7"/>
        <v>8.6997875613914255E-2</v>
      </c>
      <c r="O54">
        <f t="shared" si="2"/>
        <v>-0.2142644662503721</v>
      </c>
      <c r="P54">
        <f t="shared" si="7"/>
        <v>0.12749569997105858</v>
      </c>
      <c r="Q54" t="e">
        <f t="shared" si="8"/>
        <v>#DIV/0!</v>
      </c>
      <c r="R54" t="e">
        <f t="shared" ref="R54" si="58">Q54-Q49</f>
        <v>#DIV/0!</v>
      </c>
    </row>
    <row r="55" spans="1:18" x14ac:dyDescent="0.25">
      <c r="A55" s="35">
        <v>44196</v>
      </c>
      <c r="B55">
        <v>3.1429</v>
      </c>
      <c r="C55">
        <v>16.61</v>
      </c>
      <c r="D55">
        <f t="shared" si="4"/>
        <v>2.8775695966285371</v>
      </c>
      <c r="E55">
        <f t="shared" si="6"/>
        <v>1.9934128648240623E-2</v>
      </c>
      <c r="F55" s="31">
        <f t="shared" si="37"/>
        <v>-10.454693183946763</v>
      </c>
      <c r="G55" s="31">
        <f t="shared" si="10"/>
        <v>-10.812174913524215</v>
      </c>
      <c r="H55" s="31">
        <f t="shared" si="11"/>
        <v>-9.2177398148793301</v>
      </c>
      <c r="J55">
        <v>34.51</v>
      </c>
      <c r="K55">
        <v>64.91</v>
      </c>
      <c r="M55">
        <f t="shared" si="1"/>
        <v>-1.6023053304575565</v>
      </c>
      <c r="N55">
        <f t="shared" si="7"/>
        <v>3.0472262073286904E-2</v>
      </c>
      <c r="O55">
        <f t="shared" si="2"/>
        <v>-0.24518919153868435</v>
      </c>
      <c r="P55">
        <f t="shared" si="7"/>
        <v>3.7309299710561294E-2</v>
      </c>
      <c r="Q55" t="e">
        <f>1/L55*100-B55</f>
        <v>#DIV/0!</v>
      </c>
      <c r="R55" t="e">
        <f t="shared" ref="R55" si="59">Q55-Q50</f>
        <v>#DIV/0!</v>
      </c>
    </row>
    <row r="56" spans="1:18" x14ac:dyDescent="0.25">
      <c r="A56" s="35">
        <v>44204</v>
      </c>
      <c r="B56">
        <v>3.1456</v>
      </c>
      <c r="C56">
        <v>17.059999999999999</v>
      </c>
      <c r="D56">
        <f t="shared" si="4"/>
        <v>2.7160647127784294</v>
      </c>
      <c r="E56">
        <f t="shared" si="6"/>
        <v>-0.10526255441572774</v>
      </c>
      <c r="F56" s="31">
        <f t="shared" si="37"/>
        <v>-10.55995573836249</v>
      </c>
      <c r="G56" s="31">
        <f t="shared" si="10"/>
        <v>-10.863303317427569</v>
      </c>
      <c r="H56" s="31">
        <f t="shared" si="11"/>
        <v>-9.2386482656849527</v>
      </c>
      <c r="J56">
        <v>35.97</v>
      </c>
      <c r="K56">
        <v>67.78</v>
      </c>
      <c r="M56">
        <f t="shared" si="1"/>
        <v>-1.6702385364414283</v>
      </c>
      <c r="N56">
        <f t="shared" si="7"/>
        <v>-2.090845080562298E-2</v>
      </c>
      <c r="O56">
        <f t="shared" si="2"/>
        <v>-0.3655054767862107</v>
      </c>
      <c r="P56">
        <f t="shared" si="7"/>
        <v>-5.1128403903354158E-2</v>
      </c>
      <c r="Q56" t="e">
        <f t="shared" si="8"/>
        <v>#DIV/0!</v>
      </c>
      <c r="R56" t="e">
        <f t="shared" ref="R56" si="60">Q56-Q51</f>
        <v>#DIV/0!</v>
      </c>
    </row>
    <row r="57" spans="1:18" x14ac:dyDescent="0.25">
      <c r="A57" s="35">
        <v>44211</v>
      </c>
      <c r="B57">
        <v>3.1507999999999998</v>
      </c>
      <c r="C57">
        <v>17.079999999999998</v>
      </c>
      <c r="D57">
        <f t="shared" si="4"/>
        <v>2.7040009367681503</v>
      </c>
      <c r="E57">
        <f t="shared" si="6"/>
        <v>-0.25872134107915912</v>
      </c>
      <c r="F57" s="31">
        <f t="shared" si="37"/>
        <v>-10.818677079441649</v>
      </c>
      <c r="G57" s="31">
        <f t="shared" si="10"/>
        <v>-10.929789973227011</v>
      </c>
      <c r="H57" s="31">
        <f>H56+N57</f>
        <v>-9.2310404993905184</v>
      </c>
      <c r="J57">
        <v>35.19</v>
      </c>
      <c r="K57">
        <v>65.989999999999995</v>
      </c>
      <c r="M57">
        <f t="shared" si="1"/>
        <v>-1.6354188816487343</v>
      </c>
      <c r="N57">
        <f t="shared" si="7"/>
        <v>7.6077662944344926E-3</v>
      </c>
      <c r="O57">
        <f t="shared" si="2"/>
        <v>-0.3090836032963904</v>
      </c>
      <c r="P57">
        <f t="shared" si="7"/>
        <v>-6.6486655799443017E-2</v>
      </c>
      <c r="Q57" t="e">
        <f t="shared" si="8"/>
        <v>#DIV/0!</v>
      </c>
      <c r="R57" t="e">
        <f t="shared" ref="R57" si="61">Q57-Q52</f>
        <v>#DIV/0!</v>
      </c>
    </row>
    <row r="58" spans="1:18" x14ac:dyDescent="0.25">
      <c r="A58" s="35">
        <v>44218</v>
      </c>
      <c r="B58">
        <v>3.1185</v>
      </c>
      <c r="C58">
        <v>17.329999999999998</v>
      </c>
      <c r="D58">
        <f t="shared" si="4"/>
        <v>2.6518404500865556</v>
      </c>
      <c r="E58">
        <f t="shared" si="6"/>
        <v>-0.21938900154622276</v>
      </c>
      <c r="F58" s="31">
        <f t="shared" si="37"/>
        <v>-11.038066080987871</v>
      </c>
      <c r="G58" s="31">
        <f t="shared" si="10"/>
        <v>-11.021210075996313</v>
      </c>
      <c r="H58" s="31">
        <f t="shared" si="11"/>
        <v>-9.2520434181928231</v>
      </c>
      <c r="J58">
        <v>36.57</v>
      </c>
      <c r="K58">
        <v>70.489999999999995</v>
      </c>
      <c r="M58">
        <f>1/K58*100-B58</f>
        <v>-1.6998590580224144</v>
      </c>
      <c r="N58">
        <f t="shared" si="7"/>
        <v>-2.1002918802304649E-2</v>
      </c>
      <c r="O58">
        <f t="shared" si="2"/>
        <v>-0.38401818430407442</v>
      </c>
      <c r="P58">
        <f t="shared" si="7"/>
        <v>-9.1420102769302236E-2</v>
      </c>
      <c r="Q58" t="e">
        <f t="shared" si="8"/>
        <v>#DIV/0!</v>
      </c>
      <c r="R58" t="e">
        <f t="shared" ref="R58" si="62">Q58-Q53</f>
        <v>#DIV/0!</v>
      </c>
    </row>
    <row r="59" spans="1:18" x14ac:dyDescent="0.25">
      <c r="A59" s="35">
        <v>44225</v>
      </c>
      <c r="B59">
        <v>3.1785999999999999</v>
      </c>
      <c r="C59">
        <v>16.71</v>
      </c>
      <c r="D59">
        <f t="shared" si="4"/>
        <v>2.8058404548174747</v>
      </c>
      <c r="E59">
        <f t="shared" si="6"/>
        <v>-0.16778899681530346</v>
      </c>
      <c r="F59" s="31">
        <f t="shared" si="37"/>
        <v>-11.205855077803175</v>
      </c>
      <c r="G59" s="31">
        <f t="shared" si="10"/>
        <v>-11.113632915891834</v>
      </c>
      <c r="H59" s="31">
        <f t="shared" si="11"/>
        <v>-9.313967600240538</v>
      </c>
      <c r="J59">
        <v>34.82</v>
      </c>
      <c r="K59">
        <v>65.78</v>
      </c>
      <c r="M59">
        <f t="shared" si="1"/>
        <v>-1.6583810884767405</v>
      </c>
      <c r="N59">
        <f t="shared" si="7"/>
        <v>-6.1924182047714105E-2</v>
      </c>
      <c r="O59">
        <f t="shared" si="2"/>
        <v>-0.30668730614589279</v>
      </c>
      <c r="P59">
        <f t="shared" si="7"/>
        <v>-9.2422839895520692E-2</v>
      </c>
      <c r="Q59" t="e">
        <f t="shared" si="8"/>
        <v>#DIV/0!</v>
      </c>
      <c r="R59" t="e">
        <f t="shared" ref="R59" si="63">Q59-Q54</f>
        <v>#DIV/0!</v>
      </c>
    </row>
    <row r="60" spans="1:18" x14ac:dyDescent="0.25">
      <c r="A60" s="35">
        <v>44232</v>
      </c>
      <c r="B60">
        <v>3.2164000000000001</v>
      </c>
      <c r="C60">
        <v>16.739999999999998</v>
      </c>
      <c r="D60">
        <f t="shared" si="4"/>
        <v>2.7573156511350065</v>
      </c>
      <c r="E60">
        <f t="shared" si="6"/>
        <v>-0.12025394549353052</v>
      </c>
      <c r="F60" s="31">
        <f t="shared" si="37"/>
        <v>-11.326109023296706</v>
      </c>
      <c r="G60" s="31">
        <f t="shared" si="10"/>
        <v>-11.215403265242676</v>
      </c>
      <c r="H60" s="31">
        <f t="shared" si="11"/>
        <v>-9.3969031823537978</v>
      </c>
      <c r="J60">
        <v>34.85</v>
      </c>
      <c r="K60">
        <v>65.31</v>
      </c>
      <c r="M60">
        <f t="shared" si="1"/>
        <v>-1.6852409125708163</v>
      </c>
      <c r="N60">
        <f t="shared" si="7"/>
        <v>-8.2935582113259798E-2</v>
      </c>
      <c r="O60">
        <f t="shared" si="2"/>
        <v>-0.34695954088952652</v>
      </c>
      <c r="P60">
        <f t="shared" si="7"/>
        <v>-0.10177034935084217</v>
      </c>
      <c r="Q60" t="e">
        <f t="shared" si="8"/>
        <v>#DIV/0!</v>
      </c>
      <c r="R60" t="e">
        <f t="shared" ref="R60" si="64">Q60-Q55</f>
        <v>#DIV/0!</v>
      </c>
    </row>
    <row r="61" spans="1:18" x14ac:dyDescent="0.25">
      <c r="A61" s="35">
        <v>44237</v>
      </c>
      <c r="B61">
        <v>3.2448000000000001</v>
      </c>
      <c r="C61">
        <v>17.5</v>
      </c>
      <c r="D61">
        <f t="shared" si="4"/>
        <v>2.4694857142857143</v>
      </c>
      <c r="E61">
        <f t="shared" si="6"/>
        <v>-0.24657899849271514</v>
      </c>
      <c r="F61" s="31">
        <f t="shared" si="37"/>
        <v>-11.572688021789421</v>
      </c>
      <c r="G61" s="31">
        <f t="shared" si="10"/>
        <v>-11.379519944307674</v>
      </c>
      <c r="H61" s="31">
        <f t="shared" si="11"/>
        <v>-9.5202964555191034</v>
      </c>
      <c r="J61">
        <v>36.83</v>
      </c>
      <c r="K61">
        <v>68.91</v>
      </c>
      <c r="M61">
        <f t="shared" si="1"/>
        <v>-1.7936318096067334</v>
      </c>
      <c r="N61">
        <f t="shared" si="7"/>
        <v>-0.12339327316530513</v>
      </c>
      <c r="O61">
        <f t="shared" si="2"/>
        <v>-0.52962215585120864</v>
      </c>
      <c r="P61">
        <f t="shared" si="7"/>
        <v>-0.16411667906499794</v>
      </c>
      <c r="Q61" t="e">
        <f t="shared" si="8"/>
        <v>#DIV/0!</v>
      </c>
      <c r="R61" t="e">
        <f t="shared" ref="R61" si="65">Q61-Q56</f>
        <v>#DIV/0!</v>
      </c>
    </row>
    <row r="62" spans="1:18" x14ac:dyDescent="0.25">
      <c r="A62" s="35">
        <v>44246</v>
      </c>
      <c r="B62">
        <v>3.2831000000000001</v>
      </c>
      <c r="C62">
        <v>17.71</v>
      </c>
      <c r="D62">
        <f>1/C62*100-B62</f>
        <v>2.3634273856578201</v>
      </c>
      <c r="E62">
        <f t="shared" si="6"/>
        <v>-0.34057355111033027</v>
      </c>
      <c r="F62" s="31">
        <f t="shared" si="37"/>
        <v>-11.913261572899751</v>
      </c>
      <c r="G62" s="31">
        <f t="shared" si="10"/>
        <v>-11.642774616966827</v>
      </c>
      <c r="H62" s="31">
        <f t="shared" si="11"/>
        <v>-9.693486273369043</v>
      </c>
      <c r="J62">
        <v>36.89</v>
      </c>
      <c r="K62">
        <v>67.819999999999993</v>
      </c>
      <c r="M62">
        <f t="shared" si="1"/>
        <v>-1.808608699498673</v>
      </c>
      <c r="N62">
        <f t="shared" si="7"/>
        <v>-0.1731898178499387</v>
      </c>
      <c r="O62">
        <f t="shared" si="2"/>
        <v>-0.57233827595554354</v>
      </c>
      <c r="P62">
        <f t="shared" si="7"/>
        <v>-0.26325467265915314</v>
      </c>
      <c r="Q62" t="e">
        <f t="shared" si="8"/>
        <v>#DIV/0!</v>
      </c>
      <c r="R62" t="e">
        <f t="shared" ref="R62" si="66">Q62-Q57</f>
        <v>#DIV/0!</v>
      </c>
    </row>
    <row r="63" spans="1:18" x14ac:dyDescent="0.25">
      <c r="A63" s="35">
        <v>44253</v>
      </c>
      <c r="B63">
        <v>3.2797999999999998</v>
      </c>
      <c r="C63">
        <v>16.84</v>
      </c>
      <c r="D63">
        <f t="shared" si="4"/>
        <v>2.658442280285036</v>
      </c>
      <c r="E63">
        <f t="shared" si="6"/>
        <v>6.601830198480485E-3</v>
      </c>
      <c r="F63" s="31">
        <f t="shared" si="37"/>
        <v>-11.906659742701271</v>
      </c>
      <c r="G63" s="31">
        <f t="shared" si="10"/>
        <v>-11.614579824475619</v>
      </c>
      <c r="H63" s="31">
        <f t="shared" si="11"/>
        <v>-9.6550423634288425</v>
      </c>
      <c r="J63">
        <v>34.200000000000003</v>
      </c>
      <c r="K63">
        <v>61.79</v>
      </c>
      <c r="M63">
        <f t="shared" si="1"/>
        <v>-1.6614151480822137</v>
      </c>
      <c r="N63">
        <f t="shared" si="7"/>
        <v>3.8443909940200749E-2</v>
      </c>
      <c r="O63">
        <f t="shared" si="2"/>
        <v>-0.35582339181286571</v>
      </c>
      <c r="P63">
        <f t="shared" si="7"/>
        <v>2.8194792491208709E-2</v>
      </c>
      <c r="Q63" t="e">
        <f t="shared" si="8"/>
        <v>#DIV/0!</v>
      </c>
      <c r="R63" t="e">
        <f t="shared" ref="R63" si="67">Q63-Q58</f>
        <v>#DIV/0!</v>
      </c>
    </row>
    <row r="64" spans="1:18" x14ac:dyDescent="0.25">
      <c r="A64" s="35">
        <v>44260</v>
      </c>
      <c r="B64">
        <v>3.2456999999999998</v>
      </c>
      <c r="C64">
        <v>16.809999999999999</v>
      </c>
      <c r="D64">
        <f t="shared" si="4"/>
        <v>2.7031399762046404</v>
      </c>
      <c r="E64">
        <f t="shared" si="6"/>
        <v>-0.10270047861283427</v>
      </c>
      <c r="F64" s="31">
        <f t="shared" si="37"/>
        <v>-12.009360221314104</v>
      </c>
      <c r="G64" s="31">
        <f t="shared" si="10"/>
        <v>-11.636439659519924</v>
      </c>
      <c r="H64" s="31">
        <f t="shared" si="11"/>
        <v>-9.607305683061977</v>
      </c>
      <c r="J64">
        <v>34.28</v>
      </c>
      <c r="K64">
        <v>61.16</v>
      </c>
      <c r="M64">
        <f t="shared" si="1"/>
        <v>-1.6106444081098756</v>
      </c>
      <c r="N64">
        <f t="shared" si="7"/>
        <v>4.7736680366864848E-2</v>
      </c>
      <c r="O64">
        <f t="shared" si="2"/>
        <v>-0.32854714119019812</v>
      </c>
      <c r="P64">
        <f t="shared" si="7"/>
        <v>-2.1859835044305331E-2</v>
      </c>
      <c r="Q64" t="e">
        <f t="shared" si="8"/>
        <v>#DIV/0!</v>
      </c>
      <c r="R64" t="e">
        <f t="shared" ref="R64" si="68">Q64-Q59</f>
        <v>#DIV/0!</v>
      </c>
    </row>
    <row r="65" spans="1:18" x14ac:dyDescent="0.25">
      <c r="A65" s="35">
        <v>44267</v>
      </c>
      <c r="B65">
        <v>3.2612999999999999</v>
      </c>
      <c r="C65">
        <v>16.559999999999999</v>
      </c>
      <c r="D65">
        <f t="shared" si="4"/>
        <v>2.7773473429951694</v>
      </c>
      <c r="E65">
        <f t="shared" si="6"/>
        <v>2.0031691860162848E-2</v>
      </c>
      <c r="F65" s="31">
        <f t="shared" si="37"/>
        <v>-11.989328529453941</v>
      </c>
      <c r="G65" s="31">
        <f t="shared" si="10"/>
        <v>-11.525061510460958</v>
      </c>
      <c r="H65" s="31">
        <f t="shared" si="11"/>
        <v>-9.487587256500996</v>
      </c>
      <c r="J65">
        <v>33.049999999999997</v>
      </c>
      <c r="K65">
        <v>58.97</v>
      </c>
      <c r="M65">
        <f t="shared" si="1"/>
        <v>-1.5655224860098356</v>
      </c>
      <c r="N65">
        <f t="shared" si="7"/>
        <v>0.11971842656098075</v>
      </c>
      <c r="O65">
        <f t="shared" si="2"/>
        <v>-0.23558139183055937</v>
      </c>
      <c r="P65">
        <f t="shared" si="7"/>
        <v>0.11137814905896715</v>
      </c>
      <c r="Q65" t="e">
        <f t="shared" si="8"/>
        <v>#DIV/0!</v>
      </c>
      <c r="R65" t="e">
        <f t="shared" ref="R65" si="69">Q65-Q60</f>
        <v>#DIV/0!</v>
      </c>
    </row>
    <row r="66" spans="1:18" x14ac:dyDescent="0.25">
      <c r="A66" s="35">
        <v>44274</v>
      </c>
      <c r="B66">
        <v>3.2364000000000002</v>
      </c>
      <c r="C66">
        <v>16.34</v>
      </c>
      <c r="D66">
        <f t="shared" si="4"/>
        <v>2.8835510403916769</v>
      </c>
      <c r="E66">
        <f t="shared" si="6"/>
        <v>0.41406532610596258</v>
      </c>
      <c r="F66" s="31">
        <f t="shared" si="37"/>
        <v>-11.575263203347978</v>
      </c>
      <c r="G66" s="31">
        <f t="shared" si="10"/>
        <v>-11.131064160811299</v>
      </c>
      <c r="H66" s="31">
        <f t="shared" si="11"/>
        <v>-9.1187612439957118</v>
      </c>
      <c r="J66">
        <v>32.25</v>
      </c>
      <c r="K66">
        <v>55.2</v>
      </c>
      <c r="M66">
        <f t="shared" si="1"/>
        <v>-1.4248057971014494</v>
      </c>
      <c r="N66">
        <f t="shared" si="7"/>
        <v>0.36882601250528402</v>
      </c>
      <c r="O66">
        <f t="shared" si="2"/>
        <v>-0.13562480620155037</v>
      </c>
      <c r="P66">
        <f t="shared" si="7"/>
        <v>0.39399734964965827</v>
      </c>
      <c r="Q66" t="e">
        <f t="shared" si="8"/>
        <v>#DIV/0!</v>
      </c>
      <c r="R66" t="e">
        <f t="shared" ref="R66" si="70">Q66-Q61</f>
        <v>#DIV/0!</v>
      </c>
    </row>
    <row r="67" spans="1:18" x14ac:dyDescent="0.25">
      <c r="A67" s="35">
        <v>44281</v>
      </c>
      <c r="B67">
        <v>3.1985000000000001</v>
      </c>
      <c r="C67">
        <v>16.43</v>
      </c>
      <c r="D67">
        <f t="shared" si="4"/>
        <v>2.8879272671941569</v>
      </c>
      <c r="E67">
        <f t="shared" si="6"/>
        <v>0.52449988153633686</v>
      </c>
      <c r="F67" s="31">
        <f t="shared" si="37"/>
        <v>-11.05076332181164</v>
      </c>
      <c r="G67" s="31">
        <f t="shared" si="10"/>
        <v>-10.667945687141822</v>
      </c>
      <c r="H67" s="31">
        <f t="shared" si="11"/>
        <v>-8.713964820161074</v>
      </c>
      <c r="J67">
        <v>32.369999999999997</v>
      </c>
      <c r="K67">
        <v>55.72</v>
      </c>
      <c r="M67">
        <f t="shared" ref="M67:M73" si="71">1/K67*100-B67</f>
        <v>-1.4038122756640345</v>
      </c>
      <c r="N67">
        <f t="shared" si="7"/>
        <v>0.40479642383463843</v>
      </c>
      <c r="O67">
        <f t="shared" si="2"/>
        <v>-0.10921980228606731</v>
      </c>
      <c r="P67">
        <f t="shared" si="7"/>
        <v>0.46311847366947623</v>
      </c>
      <c r="Q67" t="e">
        <f t="shared" si="8"/>
        <v>#DIV/0!</v>
      </c>
      <c r="R67" t="e">
        <f t="shared" ref="R67" si="72">Q67-Q62</f>
        <v>#DIV/0!</v>
      </c>
    </row>
    <row r="68" spans="1:18" x14ac:dyDescent="0.25">
      <c r="A68" s="35">
        <v>44288</v>
      </c>
      <c r="B68">
        <v>3.2012999999999998</v>
      </c>
      <c r="C68">
        <v>16.670000000000002</v>
      </c>
      <c r="D68">
        <f t="shared" si="4"/>
        <v>2.7975002399520088</v>
      </c>
      <c r="E68">
        <f t="shared" si="6"/>
        <v>0.13905795966697276</v>
      </c>
      <c r="F68" s="31">
        <f t="shared" si="37"/>
        <v>-10.911705362144668</v>
      </c>
      <c r="G68" s="31">
        <f t="shared" si="10"/>
        <v>-10.381571371432933</v>
      </c>
      <c r="H68" s="31">
        <f t="shared" si="11"/>
        <v>-8.4630187265201204</v>
      </c>
      <c r="J68">
        <v>31.93</v>
      </c>
      <c r="K68">
        <v>55.84</v>
      </c>
      <c r="M68">
        <f t="shared" si="71"/>
        <v>-1.4104690544412606</v>
      </c>
      <c r="N68">
        <f t="shared" si="7"/>
        <v>0.25094609364095311</v>
      </c>
      <c r="O68">
        <f t="shared" ref="O68:O131" si="73">1/J68*100-B68</f>
        <v>-6.9449076103976992E-2</v>
      </c>
      <c r="P68">
        <f t="shared" si="7"/>
        <v>0.28637431570888872</v>
      </c>
      <c r="Q68" t="e">
        <f t="shared" si="8"/>
        <v>#DIV/0!</v>
      </c>
      <c r="R68" t="e">
        <f t="shared" ref="R68" si="74">Q68-Q63</f>
        <v>#DIV/0!</v>
      </c>
    </row>
    <row r="69" spans="1:18" x14ac:dyDescent="0.25">
      <c r="A69" s="35">
        <v>44295</v>
      </c>
      <c r="B69">
        <v>3.2121</v>
      </c>
      <c r="C69">
        <v>16.73</v>
      </c>
      <c r="D69">
        <f t="shared" ref="D69:D91" si="75">1/C69*100-B69</f>
        <v>2.7651863120143454</v>
      </c>
      <c r="E69">
        <f t="shared" si="6"/>
        <v>6.2046335809704978E-2</v>
      </c>
      <c r="F69" s="31">
        <f t="shared" si="37"/>
        <v>-10.849659026334962</v>
      </c>
      <c r="G69" s="31">
        <f t="shared" si="10"/>
        <v>-10.091528546332865</v>
      </c>
      <c r="H69" s="31">
        <f t="shared" si="11"/>
        <v>-8.2495922857423682</v>
      </c>
      <c r="J69">
        <v>31.51</v>
      </c>
      <c r="K69">
        <v>55.1</v>
      </c>
      <c r="M69">
        <f t="shared" si="71"/>
        <v>-1.3972179673321232</v>
      </c>
      <c r="N69">
        <f t="shared" si="7"/>
        <v>0.21342644077775241</v>
      </c>
      <c r="O69">
        <f t="shared" si="73"/>
        <v>-3.8504316090130164E-2</v>
      </c>
      <c r="P69">
        <f t="shared" si="7"/>
        <v>0.29004282510006796</v>
      </c>
      <c r="Q69" t="e">
        <f t="shared" si="8"/>
        <v>#DIV/0!</v>
      </c>
      <c r="R69" t="e">
        <f t="shared" ref="R69" si="76">Q69-Q64</f>
        <v>#DIV/0!</v>
      </c>
    </row>
    <row r="70" spans="1:18" x14ac:dyDescent="0.25">
      <c r="A70" s="35">
        <v>44302</v>
      </c>
      <c r="B70">
        <v>3.1631</v>
      </c>
      <c r="C70">
        <v>16.62</v>
      </c>
      <c r="D70">
        <f t="shared" si="75"/>
        <v>2.853747172081829</v>
      </c>
      <c r="E70">
        <f t="shared" si="6"/>
        <v>7.6399829086659654E-2</v>
      </c>
      <c r="F70" s="31">
        <f t="shared" si="37"/>
        <v>-10.773259197248302</v>
      </c>
      <c r="G70" s="31">
        <f t="shared" si="10"/>
        <v>-9.776505001454316</v>
      </c>
      <c r="H70" s="31">
        <f t="shared" si="11"/>
        <v>-7.9953179478806806</v>
      </c>
      <c r="J70">
        <v>30.84</v>
      </c>
      <c r="K70">
        <v>54</v>
      </c>
      <c r="M70">
        <f t="shared" si="71"/>
        <v>-1.3112481481481484</v>
      </c>
      <c r="N70">
        <f t="shared" si="7"/>
        <v>0.25427433786168718</v>
      </c>
      <c r="O70">
        <f t="shared" si="73"/>
        <v>7.9442153047990072E-2</v>
      </c>
      <c r="P70">
        <f t="shared" si="7"/>
        <v>0.31502354487854944</v>
      </c>
      <c r="Q70" t="e">
        <f t="shared" si="8"/>
        <v>#DIV/0!</v>
      </c>
      <c r="R70" t="e">
        <f t="shared" ref="R70" si="77">Q70-Q65</f>
        <v>#DIV/0!</v>
      </c>
    </row>
    <row r="71" spans="1:18" x14ac:dyDescent="0.25">
      <c r="A71" s="35">
        <v>44309</v>
      </c>
      <c r="B71">
        <v>3.1718999999999999</v>
      </c>
      <c r="C71">
        <v>16.87</v>
      </c>
      <c r="D71">
        <f t="shared" si="75"/>
        <v>2.7557822762299935</v>
      </c>
      <c r="E71">
        <f t="shared" si="6"/>
        <v>-0.12776876416168337</v>
      </c>
      <c r="F71" s="31">
        <f t="shared" si="37"/>
        <v>-10.901027961409985</v>
      </c>
      <c r="G71" s="31">
        <f t="shared" si="10"/>
        <v>-9.6300940081108184</v>
      </c>
      <c r="H71" s="31">
        <f t="shared" si="11"/>
        <v>-8.0002518720335871</v>
      </c>
      <c r="J71">
        <v>31.42</v>
      </c>
      <c r="K71">
        <v>57.4</v>
      </c>
      <c r="M71">
        <f t="shared" si="71"/>
        <v>-1.4297397212543554</v>
      </c>
      <c r="N71">
        <f t="shared" si="7"/>
        <v>-4.9339241529060551E-3</v>
      </c>
      <c r="O71">
        <f t="shared" si="73"/>
        <v>1.0786187141947678E-2</v>
      </c>
      <c r="P71">
        <f t="shared" si="7"/>
        <v>0.14641099334349805</v>
      </c>
      <c r="Q71" t="e">
        <f t="shared" si="8"/>
        <v>#DIV/0!</v>
      </c>
      <c r="R71" t="e">
        <f t="shared" ref="R71" si="78">Q71-Q66</f>
        <v>#DIV/0!</v>
      </c>
    </row>
    <row r="72" spans="1:18" x14ac:dyDescent="0.25">
      <c r="A72" s="35">
        <v>44316</v>
      </c>
      <c r="B72">
        <v>3.1640000000000001</v>
      </c>
      <c r="C72">
        <v>16.739999999999998</v>
      </c>
      <c r="D72">
        <f t="shared" si="75"/>
        <v>2.8097156511350065</v>
      </c>
      <c r="E72">
        <f t="shared" ref="E72:E135" si="79">D72-D67</f>
        <v>-7.8211616059150391E-2</v>
      </c>
      <c r="F72" s="31">
        <f t="shared" si="37"/>
        <v>-10.979239577469135</v>
      </c>
      <c r="G72" s="31">
        <f t="shared" si="10"/>
        <v>-9.3156019686279858</v>
      </c>
      <c r="H72" s="31">
        <f t="shared" si="11"/>
        <v>-7.8793259771069488</v>
      </c>
      <c r="J72">
        <v>29.68</v>
      </c>
      <c r="K72">
        <v>53.16</v>
      </c>
      <c r="M72">
        <f t="shared" si="71"/>
        <v>-1.2828863807373965</v>
      </c>
      <c r="N72">
        <f t="shared" ref="N72:P135" si="80">M72-M67</f>
        <v>0.12092589492663808</v>
      </c>
      <c r="O72">
        <f t="shared" si="73"/>
        <v>0.20527223719676524</v>
      </c>
      <c r="P72">
        <f t="shared" si="80"/>
        <v>0.31449203948283255</v>
      </c>
      <c r="Q72" t="e">
        <f t="shared" ref="Q72:Q80" si="81">1/L72*100-B72</f>
        <v>#DIV/0!</v>
      </c>
      <c r="R72" t="e">
        <f t="shared" ref="R72" si="82">Q72-Q67</f>
        <v>#DIV/0!</v>
      </c>
    </row>
    <row r="73" spans="1:18" x14ac:dyDescent="0.25">
      <c r="A73" s="35">
        <v>44323</v>
      </c>
      <c r="B73">
        <v>3.1589</v>
      </c>
      <c r="C73">
        <v>16.2</v>
      </c>
      <c r="D73">
        <f t="shared" si="75"/>
        <v>3.0139395061728402</v>
      </c>
      <c r="E73">
        <f t="shared" si="79"/>
        <v>0.21643926622083143</v>
      </c>
      <c r="F73" s="31">
        <f t="shared" si="37"/>
        <v>-10.762800311248304</v>
      </c>
      <c r="G73" s="31">
        <f t="shared" ref="G73:G136" si="83">G72+P73</f>
        <v>-8.9412496365489478</v>
      </c>
      <c r="H73" s="31">
        <f t="shared" ref="H73:H85" si="84">H72+N73</f>
        <v>-7.6542025512427561</v>
      </c>
      <c r="J73">
        <v>28.87</v>
      </c>
      <c r="K73">
        <v>50.67</v>
      </c>
      <c r="M73">
        <f t="shared" si="71"/>
        <v>-1.1853456285770674</v>
      </c>
      <c r="N73">
        <f t="shared" si="80"/>
        <v>0.22512342586419321</v>
      </c>
      <c r="O73">
        <f t="shared" si="73"/>
        <v>0.30490325597506063</v>
      </c>
      <c r="P73">
        <f t="shared" si="80"/>
        <v>0.37435233207903762</v>
      </c>
      <c r="Q73" t="e">
        <f t="shared" si="81"/>
        <v>#DIV/0!</v>
      </c>
      <c r="R73" t="e">
        <f t="shared" ref="R73" si="85">Q73-Q68</f>
        <v>#DIV/0!</v>
      </c>
    </row>
    <row r="74" spans="1:18" x14ac:dyDescent="0.25">
      <c r="A74" s="35">
        <v>44330</v>
      </c>
      <c r="B74">
        <v>3.1421999999999999</v>
      </c>
      <c r="C74">
        <v>16.55</v>
      </c>
      <c r="D74">
        <f t="shared" si="75"/>
        <v>2.9000960725075524</v>
      </c>
      <c r="E74">
        <f t="shared" si="79"/>
        <v>0.13490976049320702</v>
      </c>
      <c r="F74" s="31">
        <f t="shared" si="37"/>
        <v>-10.627890550755097</v>
      </c>
      <c r="G74" s="31">
        <f t="shared" si="83"/>
        <v>-8.6585585950947817</v>
      </c>
      <c r="H74" s="31">
        <f t="shared" si="84"/>
        <v>-7.5030905376459378</v>
      </c>
      <c r="J74">
        <v>29.53</v>
      </c>
      <c r="K74">
        <v>52.74</v>
      </c>
      <c r="M74">
        <f>1/K74*100-B74</f>
        <v>-1.2461059537353052</v>
      </c>
      <c r="N74">
        <f t="shared" si="80"/>
        <v>0.15111201359681803</v>
      </c>
      <c r="O74">
        <f t="shared" si="73"/>
        <v>0.24418672536403641</v>
      </c>
      <c r="P74">
        <f t="shared" si="80"/>
        <v>0.28269104145416657</v>
      </c>
      <c r="Q74" t="e">
        <f t="shared" si="81"/>
        <v>#DIV/0!</v>
      </c>
      <c r="R74" t="e">
        <f t="shared" ref="R74" si="86">Q74-Q69</f>
        <v>#DIV/0!</v>
      </c>
    </row>
    <row r="75" spans="1:18" x14ac:dyDescent="0.25">
      <c r="A75" s="35">
        <v>44337</v>
      </c>
      <c r="B75">
        <v>3.0867</v>
      </c>
      <c r="C75">
        <v>16.59</v>
      </c>
      <c r="D75">
        <f t="shared" si="75"/>
        <v>2.941027546714889</v>
      </c>
      <c r="E75">
        <f t="shared" si="79"/>
        <v>8.7280374633059932E-2</v>
      </c>
      <c r="F75" s="31">
        <f t="shared" si="37"/>
        <v>-10.540610176122037</v>
      </c>
      <c r="G75" s="31">
        <f t="shared" si="83"/>
        <v>-8.4824547588379602</v>
      </c>
      <c r="H75" s="31">
        <f t="shared" si="84"/>
        <v>-7.4208422223047741</v>
      </c>
      <c r="J75">
        <v>29.92</v>
      </c>
      <c r="K75">
        <v>53.83</v>
      </c>
      <c r="M75">
        <f t="shared" ref="M75:M88" si="87">1/K75*100-B75</f>
        <v>-1.2289998328069851</v>
      </c>
      <c r="N75">
        <f t="shared" si="80"/>
        <v>8.2248315341163281E-2</v>
      </c>
      <c r="O75">
        <f t="shared" si="73"/>
        <v>0.25554598930481243</v>
      </c>
      <c r="P75">
        <f t="shared" si="80"/>
        <v>0.17610383625682235</v>
      </c>
      <c r="Q75" t="e">
        <f t="shared" si="81"/>
        <v>#DIV/0!</v>
      </c>
      <c r="R75" t="e">
        <f t="shared" ref="R75" si="88">Q75-Q70</f>
        <v>#DIV/0!</v>
      </c>
    </row>
    <row r="76" spans="1:18" x14ac:dyDescent="0.25">
      <c r="A76" s="35">
        <v>44344</v>
      </c>
      <c r="B76">
        <v>3.0825</v>
      </c>
      <c r="C76">
        <v>17.170000000000002</v>
      </c>
      <c r="D76">
        <f t="shared" si="75"/>
        <v>2.7416118229469997</v>
      </c>
      <c r="E76">
        <f t="shared" si="79"/>
        <v>-1.4170453282993822E-2</v>
      </c>
      <c r="F76" s="31">
        <f t="shared" si="37"/>
        <v>-10.55478062940503</v>
      </c>
      <c r="G76" s="31">
        <f t="shared" si="83"/>
        <v>-8.3342498600803943</v>
      </c>
      <c r="H76" s="31">
        <f t="shared" si="84"/>
        <v>-7.2913889918720187</v>
      </c>
      <c r="J76">
        <v>30.85</v>
      </c>
      <c r="K76">
        <v>56.11</v>
      </c>
      <c r="M76">
        <f t="shared" si="87"/>
        <v>-1.3002864908216003</v>
      </c>
      <c r="N76">
        <f t="shared" si="80"/>
        <v>0.12945323043275514</v>
      </c>
      <c r="O76">
        <f t="shared" si="73"/>
        <v>0.15899108589951361</v>
      </c>
      <c r="P76">
        <f t="shared" si="80"/>
        <v>0.14820489875756593</v>
      </c>
      <c r="Q76" t="e">
        <f t="shared" si="81"/>
        <v>#DIV/0!</v>
      </c>
      <c r="R76" t="e">
        <f t="shared" ref="R76" si="89">Q76-Q71</f>
        <v>#DIV/0!</v>
      </c>
    </row>
    <row r="77" spans="1:18" x14ac:dyDescent="0.25">
      <c r="A77" s="35">
        <v>44351</v>
      </c>
      <c r="B77">
        <v>3.0924999999999998</v>
      </c>
      <c r="C77">
        <v>17.13</v>
      </c>
      <c r="D77">
        <f t="shared" si="75"/>
        <v>2.745211617046118</v>
      </c>
      <c r="E77">
        <f t="shared" si="79"/>
        <v>-6.4504034088888496E-2</v>
      </c>
      <c r="F77" s="31">
        <f t="shared" si="37"/>
        <v>-10.619284663493918</v>
      </c>
      <c r="G77" s="31">
        <f t="shared" si="83"/>
        <v>-8.4062156456642558</v>
      </c>
      <c r="H77" s="31">
        <f t="shared" si="84"/>
        <v>-7.3317174023589669</v>
      </c>
      <c r="J77">
        <v>31</v>
      </c>
      <c r="K77">
        <v>56.52</v>
      </c>
      <c r="M77">
        <f t="shared" si="87"/>
        <v>-1.323214791224345</v>
      </c>
      <c r="N77">
        <f t="shared" si="80"/>
        <v>-4.0328410486948574E-2</v>
      </c>
      <c r="O77">
        <f t="shared" si="73"/>
        <v>0.13330645161290322</v>
      </c>
      <c r="P77">
        <f t="shared" si="80"/>
        <v>-7.1965785583862019E-2</v>
      </c>
      <c r="Q77" t="e">
        <f t="shared" si="81"/>
        <v>#DIV/0!</v>
      </c>
      <c r="R77" t="e">
        <f t="shared" ref="R77" si="90">Q77-Q72</f>
        <v>#DIV/0!</v>
      </c>
    </row>
    <row r="78" spans="1:18" x14ac:dyDescent="0.25">
      <c r="A78" s="35">
        <v>44358</v>
      </c>
      <c r="B78">
        <v>3.1276000000000002</v>
      </c>
      <c r="C78">
        <v>17.21</v>
      </c>
      <c r="D78">
        <f t="shared" si="75"/>
        <v>2.6829752469494474</v>
      </c>
      <c r="E78">
        <f t="shared" si="79"/>
        <v>-0.33096425922339279</v>
      </c>
      <c r="F78" s="31">
        <f t="shared" si="37"/>
        <v>-10.950248922717311</v>
      </c>
      <c r="G78" s="31">
        <f t="shared" si="83"/>
        <v>-8.6108299410195617</v>
      </c>
      <c r="H78" s="31">
        <f t="shared" si="84"/>
        <v>-7.5387644165027048</v>
      </c>
      <c r="J78">
        <v>30.98</v>
      </c>
      <c r="K78">
        <v>57.63</v>
      </c>
      <c r="M78">
        <f t="shared" si="87"/>
        <v>-1.3923926427208053</v>
      </c>
      <c r="N78">
        <f t="shared" si="80"/>
        <v>-0.20704701414373794</v>
      </c>
      <c r="O78">
        <f t="shared" si="73"/>
        <v>0.10028896061975479</v>
      </c>
      <c r="P78">
        <f t="shared" si="80"/>
        <v>-0.20461429535530584</v>
      </c>
      <c r="Q78" t="e">
        <f t="shared" si="81"/>
        <v>#DIV/0!</v>
      </c>
      <c r="R78" t="e">
        <f t="shared" ref="R78" si="91">Q78-Q73</f>
        <v>#DIV/0!</v>
      </c>
    </row>
    <row r="79" spans="1:18" x14ac:dyDescent="0.25">
      <c r="A79" s="35">
        <v>44365</v>
      </c>
      <c r="B79">
        <v>3.1202000000000001</v>
      </c>
      <c r="C79">
        <v>16.96</v>
      </c>
      <c r="D79">
        <f t="shared" si="75"/>
        <v>2.7760264150943388</v>
      </c>
      <c r="E79">
        <f t="shared" si="79"/>
        <v>-0.12406965741321363</v>
      </c>
      <c r="F79" s="31">
        <f t="shared" si="37"/>
        <v>-11.074318580130525</v>
      </c>
      <c r="G79" s="31">
        <f t="shared" si="83"/>
        <v>-8.7061744957395959</v>
      </c>
      <c r="H79" s="31">
        <f t="shared" si="84"/>
        <v>-7.6655231491207108</v>
      </c>
      <c r="J79">
        <v>30.59</v>
      </c>
      <c r="K79">
        <v>57.23</v>
      </c>
      <c r="M79">
        <f t="shared" si="87"/>
        <v>-1.3728646863533109</v>
      </c>
      <c r="N79">
        <f t="shared" si="80"/>
        <v>-0.12675873261800574</v>
      </c>
      <c r="O79">
        <f t="shared" si="73"/>
        <v>0.14884217064400129</v>
      </c>
      <c r="P79">
        <f t="shared" si="80"/>
        <v>-9.5344554720035113E-2</v>
      </c>
      <c r="Q79" t="e">
        <f t="shared" si="81"/>
        <v>#DIV/0!</v>
      </c>
      <c r="R79" t="e">
        <f t="shared" ref="R79" si="92">Q79-Q74</f>
        <v>#DIV/0!</v>
      </c>
    </row>
    <row r="80" spans="1:18" x14ac:dyDescent="0.25">
      <c r="A80" s="35">
        <v>44372</v>
      </c>
      <c r="B80">
        <v>3.0827</v>
      </c>
      <c r="C80">
        <v>17.420000000000002</v>
      </c>
      <c r="D80">
        <f t="shared" si="75"/>
        <v>2.6578281285878296</v>
      </c>
      <c r="E80">
        <f t="shared" si="79"/>
        <v>-0.2831994181270594</v>
      </c>
      <c r="F80" s="31">
        <f t="shared" si="37"/>
        <v>-11.357517998257585</v>
      </c>
      <c r="G80" s="31">
        <f t="shared" si="83"/>
        <v>-8.8617342979024603</v>
      </c>
      <c r="H80" s="31">
        <f t="shared" si="84"/>
        <v>-7.8199879722185681</v>
      </c>
      <c r="J80">
        <v>31.42</v>
      </c>
      <c r="K80">
        <v>58.85</v>
      </c>
      <c r="M80">
        <f t="shared" si="87"/>
        <v>-1.3834646559048427</v>
      </c>
      <c r="N80">
        <f t="shared" si="80"/>
        <v>-0.15446482309785758</v>
      </c>
      <c r="O80">
        <f t="shared" si="73"/>
        <v>9.9986187141947624E-2</v>
      </c>
      <c r="P80">
        <f t="shared" si="80"/>
        <v>-0.1555598021628648</v>
      </c>
      <c r="Q80" t="e">
        <f t="shared" si="81"/>
        <v>#DIV/0!</v>
      </c>
      <c r="R80" t="e">
        <f t="shared" ref="R80" si="93">Q80-Q75</f>
        <v>#DIV/0!</v>
      </c>
    </row>
    <row r="81" spans="1:18" x14ac:dyDescent="0.25">
      <c r="A81" s="35">
        <v>44379</v>
      </c>
      <c r="B81">
        <v>3.0802999999999998</v>
      </c>
      <c r="C81">
        <v>17.03</v>
      </c>
      <c r="D81">
        <f t="shared" si="75"/>
        <v>2.7916906048150323</v>
      </c>
      <c r="E81">
        <f t="shared" si="79"/>
        <v>5.0078781868032607E-2</v>
      </c>
      <c r="F81" s="31">
        <f t="shared" si="37"/>
        <v>-11.307439216389552</v>
      </c>
      <c r="G81" s="31">
        <f t="shared" si="83"/>
        <v>-8.8595342979024601</v>
      </c>
      <c r="H81" s="31">
        <f t="shared" si="84"/>
        <v>-7.8903075166166632</v>
      </c>
      <c r="J81">
        <v>30.85</v>
      </c>
      <c r="K81">
        <v>58.49</v>
      </c>
      <c r="M81">
        <f t="shared" si="87"/>
        <v>-1.3706060352196956</v>
      </c>
      <c r="N81">
        <f t="shared" si="80"/>
        <v>-7.0319544398095291E-2</v>
      </c>
      <c r="O81">
        <f t="shared" si="73"/>
        <v>0.16119108589951381</v>
      </c>
      <c r="P81">
        <f t="shared" si="80"/>
        <v>2.2000000000002018E-3</v>
      </c>
      <c r="Q81" t="e">
        <f>1/L81*100-B81</f>
        <v>#DIV/0!</v>
      </c>
      <c r="R81" t="e">
        <f t="shared" ref="R81" si="94">Q81-Q76</f>
        <v>#DIV/0!</v>
      </c>
    </row>
    <row r="82" spans="1:18" x14ac:dyDescent="0.25">
      <c r="A82" s="35">
        <v>44386</v>
      </c>
      <c r="B82">
        <v>3.0105</v>
      </c>
      <c r="C82">
        <v>17.100000000000001</v>
      </c>
      <c r="D82">
        <f t="shared" si="75"/>
        <v>2.8374532163742683</v>
      </c>
      <c r="E82">
        <f t="shared" si="79"/>
        <v>9.2241599328150237E-2</v>
      </c>
      <c r="F82" s="31">
        <f t="shared" si="37"/>
        <v>-11.215197617061403</v>
      </c>
      <c r="G82" s="31">
        <f t="shared" si="83"/>
        <v>-8.8074315133376704</v>
      </c>
      <c r="H82" s="31">
        <f>H81+N82</f>
        <v>-7.8994588103058945</v>
      </c>
      <c r="J82">
        <v>31.29</v>
      </c>
      <c r="K82">
        <v>59.59</v>
      </c>
      <c r="M82">
        <f t="shared" si="87"/>
        <v>-1.3323660849135763</v>
      </c>
      <c r="N82">
        <f t="shared" si="80"/>
        <v>-9.1512936892312879E-3</v>
      </c>
      <c r="O82">
        <f t="shared" si="73"/>
        <v>0.18540923617769289</v>
      </c>
      <c r="P82">
        <f t="shared" si="80"/>
        <v>5.2102784564789673E-2</v>
      </c>
      <c r="Q82" t="e">
        <f t="shared" ref="Q82:Q100" si="95">1/L82*100-B82</f>
        <v>#DIV/0!</v>
      </c>
      <c r="R82" t="e">
        <f t="shared" ref="R82" si="96">Q82-Q77</f>
        <v>#DIV/0!</v>
      </c>
    </row>
    <row r="83" spans="1:18" x14ac:dyDescent="0.25">
      <c r="A83" s="35">
        <v>44393</v>
      </c>
      <c r="B83">
        <v>2.9432</v>
      </c>
      <c r="C83">
        <v>17.16</v>
      </c>
      <c r="D83">
        <f t="shared" si="75"/>
        <v>2.8843058275058269</v>
      </c>
      <c r="E83">
        <f t="shared" si="79"/>
        <v>0.20133058055637942</v>
      </c>
      <c r="F83" s="31">
        <f t="shared" si="37"/>
        <v>-11.013867036505022</v>
      </c>
      <c r="G83" s="31">
        <f t="shared" si="83"/>
        <v>-8.6783316414701162</v>
      </c>
      <c r="H83" s="31">
        <f t="shared" si="84"/>
        <v>-7.7749436680039201</v>
      </c>
      <c r="J83">
        <v>31.52</v>
      </c>
      <c r="K83">
        <v>59.69</v>
      </c>
      <c r="M83">
        <f t="shared" si="87"/>
        <v>-1.2678775004188307</v>
      </c>
      <c r="N83">
        <f t="shared" si="80"/>
        <v>0.12451514230197458</v>
      </c>
      <c r="O83">
        <f t="shared" si="73"/>
        <v>0.22938883248730946</v>
      </c>
      <c r="P83">
        <f t="shared" si="80"/>
        <v>0.12909987186755467</v>
      </c>
      <c r="Q83" t="e">
        <f t="shared" si="95"/>
        <v>#DIV/0!</v>
      </c>
      <c r="R83" t="e">
        <f t="shared" ref="R83" si="97">Q83-Q78</f>
        <v>#DIV/0!</v>
      </c>
    </row>
    <row r="84" spans="1:18" x14ac:dyDescent="0.25">
      <c r="A84" s="35">
        <v>44400</v>
      </c>
      <c r="B84">
        <v>2.9134000000000002</v>
      </c>
      <c r="C84">
        <v>17.27</v>
      </c>
      <c r="D84">
        <f t="shared" si="75"/>
        <v>2.8769879559930516</v>
      </c>
      <c r="E84">
        <f t="shared" si="79"/>
        <v>0.10096154089871279</v>
      </c>
      <c r="F84" s="31">
        <f t="shared" si="37"/>
        <v>-10.91290549560631</v>
      </c>
      <c r="G84" s="31">
        <f t="shared" si="83"/>
        <v>-8.5869944995944074</v>
      </c>
      <c r="H84" s="31">
        <f t="shared" si="84"/>
        <v>-7.6598498425777617</v>
      </c>
      <c r="J84">
        <v>31.71</v>
      </c>
      <c r="K84">
        <v>60.4</v>
      </c>
      <c r="M84">
        <f t="shared" si="87"/>
        <v>-1.2577708609271525</v>
      </c>
      <c r="N84">
        <f t="shared" si="80"/>
        <v>0.11509382542615842</v>
      </c>
      <c r="O84">
        <f t="shared" si="73"/>
        <v>0.24017931251970914</v>
      </c>
      <c r="P84">
        <f t="shared" si="80"/>
        <v>9.133714187570785E-2</v>
      </c>
      <c r="Q84" t="e">
        <f t="shared" si="95"/>
        <v>#DIV/0!</v>
      </c>
      <c r="R84" t="e">
        <f t="shared" ref="R84" si="98">Q84-Q79</f>
        <v>#DIV/0!</v>
      </c>
    </row>
    <row r="85" spans="1:18" x14ac:dyDescent="0.25">
      <c r="A85" s="35">
        <v>44407</v>
      </c>
      <c r="B85">
        <v>2.8363</v>
      </c>
      <c r="C85">
        <v>16.600000000000001</v>
      </c>
      <c r="D85">
        <f t="shared" si="75"/>
        <v>3.187796385542168</v>
      </c>
      <c r="E85">
        <f t="shared" si="79"/>
        <v>0.52996825695433847</v>
      </c>
      <c r="F85" s="31">
        <f t="shared" si="37"/>
        <v>-10.382937238651971</v>
      </c>
      <c r="G85" s="31">
        <f t="shared" si="83"/>
        <v>-8.258507588466685</v>
      </c>
      <c r="H85" s="31">
        <f t="shared" si="84"/>
        <v>-7.437923840164796</v>
      </c>
      <c r="J85">
        <v>30.63</v>
      </c>
      <c r="K85">
        <v>59.71</v>
      </c>
      <c r="M85">
        <f t="shared" si="87"/>
        <v>-1.1615386534918775</v>
      </c>
      <c r="N85">
        <f t="shared" si="80"/>
        <v>0.22192600241296523</v>
      </c>
      <c r="O85">
        <f t="shared" si="73"/>
        <v>0.42847309826967006</v>
      </c>
      <c r="P85">
        <f t="shared" si="80"/>
        <v>0.32848691112772244</v>
      </c>
      <c r="Q85" t="e">
        <f t="shared" si="95"/>
        <v>#DIV/0!</v>
      </c>
      <c r="R85" t="e">
        <f t="shared" ref="R85" si="99">Q85-Q80</f>
        <v>#DIV/0!</v>
      </c>
    </row>
    <row r="86" spans="1:18" x14ac:dyDescent="0.25">
      <c r="A86" s="35">
        <v>44414</v>
      </c>
      <c r="B86">
        <v>2.8138999999999998</v>
      </c>
      <c r="C86">
        <v>16.920000000000002</v>
      </c>
      <c r="D86">
        <f t="shared" si="75"/>
        <v>3.0962654846335691</v>
      </c>
      <c r="E86">
        <f t="shared" si="79"/>
        <v>0.30457487981853681</v>
      </c>
      <c r="F86" s="31">
        <f t="shared" si="37"/>
        <v>-10.078362358833434</v>
      </c>
      <c r="G86" s="31">
        <f t="shared" si="83"/>
        <v>-8.0478707355321752</v>
      </c>
      <c r="H86" s="31">
        <f>H85+N86</f>
        <v>-7.234042710232532</v>
      </c>
      <c r="J86">
        <v>31.39</v>
      </c>
      <c r="K86">
        <v>60.71</v>
      </c>
      <c r="M86">
        <f t="shared" si="87"/>
        <v>-1.1667249052874318</v>
      </c>
      <c r="N86">
        <f t="shared" si="80"/>
        <v>0.20388112993226382</v>
      </c>
      <c r="O86">
        <f t="shared" si="73"/>
        <v>0.37182793883402399</v>
      </c>
      <c r="P86">
        <f t="shared" si="80"/>
        <v>0.21063685293451018</v>
      </c>
      <c r="Q86" t="e">
        <f t="shared" si="95"/>
        <v>#DIV/0!</v>
      </c>
      <c r="R86" t="e">
        <f t="shared" ref="R86" si="100">Q86-Q81</f>
        <v>#DIV/0!</v>
      </c>
    </row>
    <row r="87" spans="1:18" x14ac:dyDescent="0.25">
      <c r="A87" s="35">
        <v>44421</v>
      </c>
      <c r="B87">
        <v>2.8792</v>
      </c>
      <c r="C87">
        <v>17.21</v>
      </c>
      <c r="D87">
        <f t="shared" si="75"/>
        <v>2.9313752469494476</v>
      </c>
      <c r="E87">
        <f t="shared" si="79"/>
        <v>9.3922030575179338E-2</v>
      </c>
      <c r="F87" s="31">
        <f t="shared" si="37"/>
        <v>-9.9844403282582554</v>
      </c>
      <c r="G87" s="31">
        <f t="shared" si="83"/>
        <v>-7.9658468691296296</v>
      </c>
      <c r="H87" s="31">
        <f t="shared" ref="H87:H107" si="101">H86+N87</f>
        <v>-7.1066760560907616</v>
      </c>
      <c r="J87">
        <v>31.78</v>
      </c>
      <c r="K87">
        <v>59.73</v>
      </c>
      <c r="M87">
        <f t="shared" si="87"/>
        <v>-1.2049994307718062</v>
      </c>
      <c r="N87">
        <f t="shared" si="80"/>
        <v>0.12736665414177017</v>
      </c>
      <c r="O87">
        <f t="shared" si="73"/>
        <v>0.267433102580239</v>
      </c>
      <c r="P87">
        <f t="shared" si="80"/>
        <v>8.2023866402546108E-2</v>
      </c>
      <c r="Q87" t="e">
        <f t="shared" si="95"/>
        <v>#DIV/0!</v>
      </c>
      <c r="R87" t="e">
        <f t="shared" ref="R87" si="102">Q87-Q82</f>
        <v>#DIV/0!</v>
      </c>
    </row>
    <row r="88" spans="1:18" x14ac:dyDescent="0.25">
      <c r="A88" s="35">
        <v>44428</v>
      </c>
      <c r="B88">
        <v>2.8519999999999999</v>
      </c>
      <c r="C88">
        <v>16.86</v>
      </c>
      <c r="D88">
        <f t="shared" si="75"/>
        <v>3.0791981020166079</v>
      </c>
      <c r="E88">
        <f t="shared" si="79"/>
        <v>0.19489227451078106</v>
      </c>
      <c r="F88" s="31">
        <f t="shared" si="37"/>
        <v>-9.7895480537474739</v>
      </c>
      <c r="G88" s="31">
        <f t="shared" si="83"/>
        <v>-7.7930866615909054</v>
      </c>
      <c r="H88" s="31">
        <f t="shared" si="101"/>
        <v>-6.9367203237827884</v>
      </c>
      <c r="J88">
        <v>30.73</v>
      </c>
      <c r="K88">
        <v>57.01</v>
      </c>
      <c r="M88">
        <f t="shared" si="87"/>
        <v>-1.0979217681108577</v>
      </c>
      <c r="N88">
        <f t="shared" si="80"/>
        <v>0.16995573230797301</v>
      </c>
      <c r="O88">
        <f t="shared" si="73"/>
        <v>0.40214904002603324</v>
      </c>
      <c r="P88">
        <f t="shared" si="80"/>
        <v>0.17276020753872379</v>
      </c>
      <c r="Q88" t="e">
        <f t="shared" si="95"/>
        <v>#DIV/0!</v>
      </c>
      <c r="R88" t="e">
        <f t="shared" ref="R88" si="103">Q88-Q83</f>
        <v>#DIV/0!</v>
      </c>
    </row>
    <row r="89" spans="1:18" x14ac:dyDescent="0.25">
      <c r="A89" s="35">
        <v>44435</v>
      </c>
      <c r="B89">
        <v>2.8698000000000001</v>
      </c>
      <c r="C89">
        <v>17.29</v>
      </c>
      <c r="D89">
        <f t="shared" si="75"/>
        <v>2.9138899942163099</v>
      </c>
      <c r="E89">
        <f t="shared" si="79"/>
        <v>3.6902038223258327E-2</v>
      </c>
      <c r="F89" s="31">
        <f t="shared" si="37"/>
        <v>-9.7526460155242152</v>
      </c>
      <c r="G89" s="31">
        <f t="shared" si="83"/>
        <v>-7.7142904639065328</v>
      </c>
      <c r="H89" s="31">
        <f t="shared" si="101"/>
        <v>-6.831126652824719</v>
      </c>
      <c r="J89">
        <v>31.36</v>
      </c>
      <c r="K89">
        <v>58.22</v>
      </c>
      <c r="M89">
        <f>1/K89*100-B89</f>
        <v>-1.1521771899690829</v>
      </c>
      <c r="N89">
        <f t="shared" si="80"/>
        <v>0.1055936709580696</v>
      </c>
      <c r="O89">
        <f t="shared" si="73"/>
        <v>0.31897551020408166</v>
      </c>
      <c r="P89">
        <f t="shared" si="80"/>
        <v>7.8796197684372515E-2</v>
      </c>
      <c r="Q89" t="e">
        <f t="shared" si="95"/>
        <v>#DIV/0!</v>
      </c>
      <c r="R89" t="e">
        <f t="shared" ref="R89" si="104">Q89-Q84</f>
        <v>#DIV/0!</v>
      </c>
    </row>
    <row r="90" spans="1:18" x14ac:dyDescent="0.25">
      <c r="A90" s="35">
        <v>44442</v>
      </c>
      <c r="B90">
        <v>2.8327</v>
      </c>
      <c r="C90">
        <v>17.53</v>
      </c>
      <c r="D90">
        <f t="shared" si="75"/>
        <v>2.8718065601825433</v>
      </c>
      <c r="E90">
        <f t="shared" si="79"/>
        <v>-0.31598982535962472</v>
      </c>
      <c r="F90" s="31">
        <f t="shared" si="37"/>
        <v>-10.068635840883839</v>
      </c>
      <c r="G90" s="31">
        <f t="shared" si="83"/>
        <v>-7.7496571105632999</v>
      </c>
      <c r="H90" s="31">
        <f t="shared" si="101"/>
        <v>-6.7273501221585423</v>
      </c>
      <c r="J90">
        <v>31</v>
      </c>
      <c r="K90">
        <v>56.34</v>
      </c>
      <c r="M90">
        <f t="shared" ref="M90:M105" si="105">1/K90*100-B90</f>
        <v>-1.057762122825701</v>
      </c>
      <c r="N90">
        <f t="shared" si="80"/>
        <v>0.10377653066617643</v>
      </c>
      <c r="O90">
        <f t="shared" si="73"/>
        <v>0.39310645161290303</v>
      </c>
      <c r="P90">
        <f t="shared" si="80"/>
        <v>-3.5366646656767031E-2</v>
      </c>
      <c r="Q90" t="e">
        <f t="shared" si="95"/>
        <v>#DIV/0!</v>
      </c>
      <c r="R90" t="e">
        <f t="shared" ref="R90" si="106">Q90-Q85</f>
        <v>#DIV/0!</v>
      </c>
    </row>
    <row r="91" spans="1:18" x14ac:dyDescent="0.25">
      <c r="A91" s="35">
        <v>44449</v>
      </c>
      <c r="B91">
        <v>2.8656000000000001</v>
      </c>
      <c r="C91">
        <v>18.11</v>
      </c>
      <c r="D91">
        <f t="shared" si="75"/>
        <v>2.6562111540585307</v>
      </c>
      <c r="E91">
        <f t="shared" si="79"/>
        <v>-0.4400543305750384</v>
      </c>
      <c r="F91" s="31">
        <f t="shared" si="37"/>
        <v>-10.508690171458877</v>
      </c>
      <c r="G91" s="31">
        <f t="shared" si="83"/>
        <v>-7.8785988821607678</v>
      </c>
      <c r="H91" s="31">
        <f t="shared" si="101"/>
        <v>-6.697616746689607</v>
      </c>
      <c r="J91">
        <v>32.17</v>
      </c>
      <c r="K91">
        <v>57.85</v>
      </c>
      <c r="M91">
        <f t="shared" si="105"/>
        <v>-1.1369915298184965</v>
      </c>
      <c r="N91">
        <f t="shared" si="80"/>
        <v>2.9733375468935286E-2</v>
      </c>
      <c r="O91">
        <f t="shared" si="73"/>
        <v>0.24288616723655565</v>
      </c>
      <c r="P91">
        <f t="shared" si="80"/>
        <v>-0.12894177159746834</v>
      </c>
      <c r="Q91" t="e">
        <f t="shared" si="95"/>
        <v>#DIV/0!</v>
      </c>
      <c r="R91" t="e">
        <f t="shared" ref="R91" si="107">Q91-Q86</f>
        <v>#DIV/0!</v>
      </c>
    </row>
    <row r="92" spans="1:18" x14ac:dyDescent="0.25">
      <c r="A92" s="35">
        <v>44456</v>
      </c>
      <c r="B92">
        <v>2.8784999999999998</v>
      </c>
      <c r="C92">
        <v>17.690000000000001</v>
      </c>
      <c r="D92">
        <f>1/C92*100-B92</f>
        <v>2.7744112492933866</v>
      </c>
      <c r="E92">
        <f t="shared" si="79"/>
        <v>-0.15696399765606106</v>
      </c>
      <c r="F92" s="31">
        <f t="shared" si="37"/>
        <v>-10.665654169114937</v>
      </c>
      <c r="G92" s="31">
        <f t="shared" si="83"/>
        <v>-7.8469024963393537</v>
      </c>
      <c r="H92" s="31">
        <f t="shared" si="101"/>
        <v>-6.6210298115425816</v>
      </c>
      <c r="J92">
        <v>31.47</v>
      </c>
      <c r="K92">
        <v>57.14</v>
      </c>
      <c r="M92">
        <f t="shared" si="105"/>
        <v>-1.128412495624781</v>
      </c>
      <c r="N92">
        <f t="shared" si="80"/>
        <v>7.6586935147025192E-2</v>
      </c>
      <c r="O92">
        <f t="shared" si="73"/>
        <v>0.29912948840165265</v>
      </c>
      <c r="P92">
        <f t="shared" si="80"/>
        <v>3.1696385821413653E-2</v>
      </c>
      <c r="Q92" t="e">
        <f t="shared" si="95"/>
        <v>#DIV/0!</v>
      </c>
      <c r="R92" t="e">
        <f t="shared" ref="R92" si="108">Q92-Q87</f>
        <v>#DIV/0!</v>
      </c>
    </row>
    <row r="93" spans="1:18" x14ac:dyDescent="0.25">
      <c r="A93" s="35">
        <v>44463</v>
      </c>
      <c r="B93">
        <v>2.8719000000000001</v>
      </c>
      <c r="C93">
        <v>17.690000000000001</v>
      </c>
      <c r="D93">
        <f t="shared" ref="D93:D123" si="109">1/C93*100-B93</f>
        <v>2.7810112492933863</v>
      </c>
      <c r="E93">
        <f t="shared" si="79"/>
        <v>-0.29818685272322165</v>
      </c>
      <c r="F93" s="31">
        <f t="shared" si="37"/>
        <v>-10.963841021838158</v>
      </c>
      <c r="G93" s="31">
        <f t="shared" si="83"/>
        <v>-7.9301410705070587</v>
      </c>
      <c r="H93" s="31">
        <f t="shared" si="101"/>
        <v>-6.6467562951799763</v>
      </c>
      <c r="J93">
        <v>31.34</v>
      </c>
      <c r="K93">
        <v>57.2</v>
      </c>
      <c r="M93">
        <f t="shared" si="105"/>
        <v>-1.123648251748252</v>
      </c>
      <c r="N93">
        <f t="shared" si="80"/>
        <v>-2.5726483637394271E-2</v>
      </c>
      <c r="O93">
        <f t="shared" si="73"/>
        <v>0.31891046585832772</v>
      </c>
      <c r="P93">
        <f t="shared" si="80"/>
        <v>-8.3238574167705526E-2</v>
      </c>
      <c r="Q93" t="e">
        <f t="shared" si="95"/>
        <v>#DIV/0!</v>
      </c>
      <c r="R93" t="e">
        <f t="shared" ref="R93" si="110">Q93-Q88</f>
        <v>#DIV/0!</v>
      </c>
    </row>
    <row r="94" spans="1:18" x14ac:dyDescent="0.25">
      <c r="A94" s="35">
        <v>44469</v>
      </c>
      <c r="B94">
        <v>2.8776000000000002</v>
      </c>
      <c r="C94">
        <v>17.47</v>
      </c>
      <c r="D94">
        <f t="shared" si="109"/>
        <v>2.8464984544934175</v>
      </c>
      <c r="E94">
        <f t="shared" si="79"/>
        <v>-6.7391539722892357E-2</v>
      </c>
      <c r="F94" s="31">
        <f t="shared" si="37"/>
        <v>-11.031232561561051</v>
      </c>
      <c r="G94" s="31">
        <f t="shared" si="83"/>
        <v>-7.8894229581795772</v>
      </c>
      <c r="H94" s="31">
        <f t="shared" si="101"/>
        <v>-6.609443339302203</v>
      </c>
      <c r="J94">
        <v>30.89</v>
      </c>
      <c r="K94">
        <v>56.73</v>
      </c>
      <c r="M94">
        <f t="shared" si="105"/>
        <v>-1.11486423409131</v>
      </c>
      <c r="N94">
        <f t="shared" si="80"/>
        <v>3.7312955877772946E-2</v>
      </c>
      <c r="O94">
        <f t="shared" si="73"/>
        <v>0.35969362253156323</v>
      </c>
      <c r="P94">
        <f t="shared" si="80"/>
        <v>4.071811232748157E-2</v>
      </c>
      <c r="Q94" t="e">
        <f t="shared" si="95"/>
        <v>#DIV/0!</v>
      </c>
      <c r="R94" t="e">
        <f t="shared" ref="R94" si="111">Q94-Q89</f>
        <v>#DIV/0!</v>
      </c>
    </row>
    <row r="95" spans="1:18" x14ac:dyDescent="0.25">
      <c r="A95" s="35">
        <v>44477</v>
      </c>
      <c r="B95">
        <v>2.9131</v>
      </c>
      <c r="C95">
        <v>17.57</v>
      </c>
      <c r="D95">
        <f t="shared" si="109"/>
        <v>2.7784196357427433</v>
      </c>
      <c r="E95">
        <f t="shared" si="79"/>
        <v>-9.3386924439800012E-2</v>
      </c>
      <c r="F95" s="31">
        <f t="shared" si="37"/>
        <v>-11.124619486000851</v>
      </c>
      <c r="G95" s="31">
        <f t="shared" si="83"/>
        <v>-7.982261800537982</v>
      </c>
      <c r="H95" s="31">
        <f t="shared" si="101"/>
        <v>-6.7073119721882772</v>
      </c>
      <c r="J95">
        <v>31.12</v>
      </c>
      <c r="K95">
        <v>56.9</v>
      </c>
      <c r="M95">
        <f t="shared" si="105"/>
        <v>-1.1556307557117749</v>
      </c>
      <c r="N95">
        <f t="shared" si="80"/>
        <v>-9.7868632886073836E-2</v>
      </c>
      <c r="O95">
        <f t="shared" si="73"/>
        <v>0.30026760925449869</v>
      </c>
      <c r="P95">
        <f t="shared" si="80"/>
        <v>-9.2838842358404339E-2</v>
      </c>
      <c r="Q95" t="e">
        <f t="shared" si="95"/>
        <v>#DIV/0!</v>
      </c>
      <c r="R95" t="e">
        <f t="shared" ref="R95" si="112">Q95-Q90</f>
        <v>#DIV/0!</v>
      </c>
    </row>
    <row r="96" spans="1:18" x14ac:dyDescent="0.25">
      <c r="A96" s="35">
        <v>44484</v>
      </c>
      <c r="B96">
        <v>2.9683000000000002</v>
      </c>
      <c r="C96">
        <v>17.48</v>
      </c>
      <c r="D96">
        <f t="shared" si="109"/>
        <v>2.7525237986270019</v>
      </c>
      <c r="E96">
        <f t="shared" si="79"/>
        <v>9.6312644568471217E-2</v>
      </c>
      <c r="F96" s="31">
        <f t="shared" si="37"/>
        <v>-11.02830684143238</v>
      </c>
      <c r="G96" s="31">
        <f t="shared" si="83"/>
        <v>-7.9676415161616347</v>
      </c>
      <c r="H96" s="31">
        <f t="shared" si="101"/>
        <v>-6.7845422104806392</v>
      </c>
      <c r="J96">
        <v>31</v>
      </c>
      <c r="K96">
        <v>57.01</v>
      </c>
      <c r="M96">
        <f t="shared" si="105"/>
        <v>-1.214221768110858</v>
      </c>
      <c r="N96">
        <f t="shared" si="80"/>
        <v>-7.723023829236153E-2</v>
      </c>
      <c r="O96">
        <f t="shared" si="73"/>
        <v>0.25750645161290286</v>
      </c>
      <c r="P96">
        <f t="shared" si="80"/>
        <v>1.4620284376347215E-2</v>
      </c>
      <c r="Q96" t="e">
        <f t="shared" si="95"/>
        <v>#DIV/0!</v>
      </c>
      <c r="R96" t="e">
        <f t="shared" ref="R96" si="113">Q96-Q91</f>
        <v>#DIV/0!</v>
      </c>
    </row>
    <row r="97" spans="1:18" x14ac:dyDescent="0.25">
      <c r="A97" s="35">
        <v>44491</v>
      </c>
      <c r="B97">
        <v>2.9952999999999999</v>
      </c>
      <c r="C97">
        <v>17.579999999999998</v>
      </c>
      <c r="D97">
        <f t="shared" si="109"/>
        <v>2.6929821387940849</v>
      </c>
      <c r="E97">
        <f t="shared" si="79"/>
        <v>-8.1429110499301682E-2</v>
      </c>
      <c r="F97" s="31">
        <f t="shared" si="37"/>
        <v>-11.109735951931683</v>
      </c>
      <c r="G97" s="31">
        <f t="shared" si="83"/>
        <v>-8.2463894605343366</v>
      </c>
      <c r="H97" s="31">
        <f t="shared" si="101"/>
        <v>-6.9001162297420224</v>
      </c>
      <c r="J97">
        <v>33.159999999999997</v>
      </c>
      <c r="K97">
        <v>57.1</v>
      </c>
      <c r="M97">
        <f t="shared" si="105"/>
        <v>-1.2439865148861644</v>
      </c>
      <c r="N97">
        <f t="shared" si="80"/>
        <v>-0.11557401926138344</v>
      </c>
      <c r="O97">
        <f t="shared" si="73"/>
        <v>2.0381544028951204E-2</v>
      </c>
      <c r="P97">
        <f t="shared" si="80"/>
        <v>-0.27874794437270145</v>
      </c>
      <c r="Q97" t="e">
        <f t="shared" si="95"/>
        <v>#DIV/0!</v>
      </c>
      <c r="R97" t="e">
        <f t="shared" ref="R97" si="114">Q97-Q92</f>
        <v>#DIV/0!</v>
      </c>
    </row>
    <row r="98" spans="1:18" x14ac:dyDescent="0.25">
      <c r="A98" s="35">
        <v>44498</v>
      </c>
      <c r="B98">
        <v>2.9731999999999998</v>
      </c>
      <c r="C98">
        <v>17.37</v>
      </c>
      <c r="D98">
        <f t="shared" si="109"/>
        <v>2.7838523891767406</v>
      </c>
      <c r="E98">
        <f t="shared" si="79"/>
        <v>2.8411398833543267E-3</v>
      </c>
      <c r="F98" s="31">
        <f t="shared" ref="F98:F161" si="115">E98+F97</f>
        <v>-11.106894812048328</v>
      </c>
      <c r="G98" s="31">
        <f t="shared" si="83"/>
        <v>-8.3168504418565803</v>
      </c>
      <c r="H98" s="31">
        <f t="shared" si="101"/>
        <v>-7.0069004631802461</v>
      </c>
      <c r="J98">
        <v>31.04</v>
      </c>
      <c r="K98">
        <v>57.38</v>
      </c>
      <c r="M98">
        <f t="shared" si="105"/>
        <v>-1.2304324851864761</v>
      </c>
      <c r="N98">
        <f t="shared" si="80"/>
        <v>-0.10678423343822407</v>
      </c>
      <c r="O98">
        <f t="shared" si="73"/>
        <v>0.24844948453608318</v>
      </c>
      <c r="P98">
        <f t="shared" si="80"/>
        <v>-7.0460981322244542E-2</v>
      </c>
      <c r="Q98" t="e">
        <f t="shared" si="95"/>
        <v>#DIV/0!</v>
      </c>
      <c r="R98" t="e">
        <f t="shared" ref="R98" si="116">Q98-Q93</f>
        <v>#DIV/0!</v>
      </c>
    </row>
    <row r="99" spans="1:18" x14ac:dyDescent="0.25">
      <c r="A99" s="35">
        <v>44505</v>
      </c>
      <c r="B99">
        <v>2.8910999999999998</v>
      </c>
      <c r="C99">
        <v>17.14</v>
      </c>
      <c r="D99">
        <f t="shared" si="109"/>
        <v>2.9432057176196036</v>
      </c>
      <c r="E99">
        <f t="shared" si="79"/>
        <v>9.6707263126186049E-2</v>
      </c>
      <c r="F99" s="31">
        <f t="shared" si="115"/>
        <v>-11.010187548922142</v>
      </c>
      <c r="G99" s="31">
        <f t="shared" si="83"/>
        <v>-8.3676440643881431</v>
      </c>
      <c r="H99" s="31">
        <f t="shared" si="101"/>
        <v>-7.0663980316640433</v>
      </c>
      <c r="J99">
        <v>31.25</v>
      </c>
      <c r="K99">
        <v>58.25</v>
      </c>
      <c r="M99">
        <f t="shared" si="105"/>
        <v>-1.174361802575107</v>
      </c>
      <c r="N99">
        <f t="shared" si="80"/>
        <v>-5.9497568483797059E-2</v>
      </c>
      <c r="O99">
        <f t="shared" si="73"/>
        <v>0.3089000000000004</v>
      </c>
      <c r="P99">
        <f t="shared" si="80"/>
        <v>-5.0793622531562832E-2</v>
      </c>
      <c r="Q99" t="e">
        <f t="shared" si="95"/>
        <v>#DIV/0!</v>
      </c>
      <c r="R99" t="e">
        <f t="shared" ref="R99" si="117">Q99-Q94</f>
        <v>#DIV/0!</v>
      </c>
    </row>
    <row r="100" spans="1:18" x14ac:dyDescent="0.25">
      <c r="A100" s="35">
        <v>44512</v>
      </c>
      <c r="B100">
        <v>2.9390999999999998</v>
      </c>
      <c r="C100">
        <v>17.41</v>
      </c>
      <c r="D100">
        <f t="shared" si="109"/>
        <v>2.8047253877082143</v>
      </c>
      <c r="E100">
        <f t="shared" si="79"/>
        <v>2.6305751965471025E-2</v>
      </c>
      <c r="F100" s="31">
        <f t="shared" si="115"/>
        <v>-10.98388179695667</v>
      </c>
      <c r="G100" s="31">
        <f t="shared" si="83"/>
        <v>-8.4820116736426421</v>
      </c>
      <c r="H100" s="31">
        <f t="shared" si="101"/>
        <v>-7.1851427878550478</v>
      </c>
      <c r="J100">
        <v>32</v>
      </c>
      <c r="K100">
        <v>60.07</v>
      </c>
      <c r="M100">
        <f t="shared" si="105"/>
        <v>-1.2743755119027798</v>
      </c>
      <c r="N100">
        <f t="shared" si="80"/>
        <v>-0.11874475619100489</v>
      </c>
      <c r="O100">
        <f t="shared" si="73"/>
        <v>0.18590000000000018</v>
      </c>
      <c r="P100">
        <f t="shared" si="80"/>
        <v>-0.11436760925449851</v>
      </c>
      <c r="Q100" t="e">
        <f t="shared" si="95"/>
        <v>#DIV/0!</v>
      </c>
      <c r="R100" t="e">
        <f t="shared" ref="R100" si="118">Q100-Q95</f>
        <v>#DIV/0!</v>
      </c>
    </row>
    <row r="101" spans="1:18" x14ac:dyDescent="0.25">
      <c r="A101" s="35">
        <v>44519</v>
      </c>
      <c r="B101">
        <v>2.9302000000000001</v>
      </c>
      <c r="C101">
        <v>17.55</v>
      </c>
      <c r="D101">
        <f t="shared" si="109"/>
        <v>2.7678056980056978</v>
      </c>
      <c r="E101">
        <f t="shared" si="79"/>
        <v>1.528189937869584E-2</v>
      </c>
      <c r="F101" s="31">
        <f t="shared" si="115"/>
        <v>-10.968599897577974</v>
      </c>
      <c r="G101" s="31">
        <f t="shared" si="83"/>
        <v>-8.5756587193149514</v>
      </c>
      <c r="H101" s="31">
        <f t="shared" si="101"/>
        <v>-7.2501386852551688</v>
      </c>
      <c r="J101">
        <v>32.32</v>
      </c>
      <c r="K101">
        <v>60.57</v>
      </c>
      <c r="M101">
        <f t="shared" si="105"/>
        <v>-1.279217665510979</v>
      </c>
      <c r="N101">
        <f t="shared" si="80"/>
        <v>-6.4995897400121017E-2</v>
      </c>
      <c r="O101">
        <f t="shared" si="73"/>
        <v>0.16385940594059401</v>
      </c>
      <c r="P101">
        <f t="shared" si="80"/>
        <v>-9.364704567230886E-2</v>
      </c>
      <c r="Q101" t="e">
        <f>1/L101*100-B101</f>
        <v>#DIV/0!</v>
      </c>
      <c r="R101" t="e">
        <f t="shared" ref="R101" si="119">Q101-Q96</f>
        <v>#DIV/0!</v>
      </c>
    </row>
    <row r="102" spans="1:18" x14ac:dyDescent="0.25">
      <c r="A102" s="35">
        <v>44526</v>
      </c>
      <c r="B102">
        <v>2.82</v>
      </c>
      <c r="C102">
        <v>17.61</v>
      </c>
      <c r="D102">
        <f t="shared" si="109"/>
        <v>2.8585917092561046</v>
      </c>
      <c r="E102">
        <f t="shared" si="79"/>
        <v>0.16560957046201974</v>
      </c>
      <c r="F102" s="31">
        <f t="shared" si="115"/>
        <v>-10.802990327115953</v>
      </c>
      <c r="G102" s="31">
        <f t="shared" si="83"/>
        <v>-8.3438436427601843</v>
      </c>
      <c r="H102" s="31">
        <f t="shared" si="101"/>
        <v>-7.2022483054778057</v>
      </c>
      <c r="J102">
        <v>32.549999999999997</v>
      </c>
      <c r="K102">
        <v>61.58</v>
      </c>
      <c r="M102">
        <f t="shared" si="105"/>
        <v>-1.1960961351088015</v>
      </c>
      <c r="N102">
        <f t="shared" si="80"/>
        <v>4.7890379777362879E-2</v>
      </c>
      <c r="O102">
        <f t="shared" si="73"/>
        <v>0.25219662058371783</v>
      </c>
      <c r="P102">
        <f t="shared" si="80"/>
        <v>0.23181507655476663</v>
      </c>
      <c r="Q102" t="e">
        <f t="shared" ref="Q102:Q119" si="120">1/L102*100-B102</f>
        <v>#DIV/0!</v>
      </c>
      <c r="R102" t="e">
        <f t="shared" ref="R102" si="121">Q102-Q97</f>
        <v>#DIV/0!</v>
      </c>
    </row>
    <row r="103" spans="1:18" x14ac:dyDescent="0.25">
      <c r="A103" s="35">
        <v>44533</v>
      </c>
      <c r="B103">
        <v>2.8700999999999999</v>
      </c>
      <c r="C103">
        <v>17.82</v>
      </c>
      <c r="D103">
        <f t="shared" si="109"/>
        <v>2.7415722783389453</v>
      </c>
      <c r="E103">
        <f t="shared" si="79"/>
        <v>-4.2280110837795259E-2</v>
      </c>
      <c r="F103" s="31">
        <f t="shared" si="115"/>
        <v>-10.845270437953749</v>
      </c>
      <c r="G103" s="31">
        <f t="shared" si="83"/>
        <v>-8.4182530968548672</v>
      </c>
      <c r="H103" s="31">
        <f t="shared" si="101"/>
        <v>-7.2172204506731328</v>
      </c>
      <c r="J103">
        <v>32.85</v>
      </c>
      <c r="K103">
        <v>61.55</v>
      </c>
      <c r="M103">
        <f t="shared" si="105"/>
        <v>-1.2454046303818032</v>
      </c>
      <c r="N103">
        <f t="shared" si="80"/>
        <v>-1.497214519532708E-2</v>
      </c>
      <c r="O103">
        <f t="shared" si="73"/>
        <v>0.17404003044140026</v>
      </c>
      <c r="P103">
        <f t="shared" si="80"/>
        <v>-7.4409454094682914E-2</v>
      </c>
      <c r="Q103" t="e">
        <f t="shared" si="120"/>
        <v>#DIV/0!</v>
      </c>
      <c r="R103" t="e">
        <f t="shared" ref="R103" si="122">Q103-Q98</f>
        <v>#DIV/0!</v>
      </c>
    </row>
    <row r="104" spans="1:18" x14ac:dyDescent="0.25">
      <c r="A104" s="35">
        <v>44540</v>
      </c>
      <c r="B104">
        <v>2.8426</v>
      </c>
      <c r="C104">
        <v>18.09</v>
      </c>
      <c r="D104">
        <f t="shared" si="109"/>
        <v>2.6853159756771694</v>
      </c>
      <c r="E104">
        <f t="shared" si="79"/>
        <v>-0.25788974194243419</v>
      </c>
      <c r="F104" s="31">
        <f t="shared" si="115"/>
        <v>-11.103160179896182</v>
      </c>
      <c r="G104" s="31">
        <f t="shared" si="83"/>
        <v>-8.5531618449694982</v>
      </c>
      <c r="H104" s="31">
        <f t="shared" si="101"/>
        <v>-7.2490652591273168</v>
      </c>
      <c r="J104">
        <v>33.15</v>
      </c>
      <c r="K104">
        <v>61.11</v>
      </c>
      <c r="M104">
        <f t="shared" si="105"/>
        <v>-1.2062066110292913</v>
      </c>
      <c r="N104">
        <f t="shared" si="80"/>
        <v>-3.1844808454184248E-2</v>
      </c>
      <c r="O104">
        <f t="shared" si="73"/>
        <v>0.17399125188536946</v>
      </c>
      <c r="P104">
        <f t="shared" si="80"/>
        <v>-0.13490874811463094</v>
      </c>
      <c r="Q104" t="e">
        <f t="shared" si="120"/>
        <v>#DIV/0!</v>
      </c>
      <c r="R104" t="e">
        <f t="shared" ref="R104" si="123">Q104-Q99</f>
        <v>#DIV/0!</v>
      </c>
    </row>
    <row r="105" spans="1:18" x14ac:dyDescent="0.25">
      <c r="A105" s="35">
        <v>44547</v>
      </c>
      <c r="B105">
        <v>2.8512</v>
      </c>
      <c r="C105">
        <v>17.940000000000001</v>
      </c>
      <c r="D105">
        <f t="shared" si="109"/>
        <v>2.7229360089186172</v>
      </c>
      <c r="E105">
        <f t="shared" si="79"/>
        <v>-8.1789378789597134E-2</v>
      </c>
      <c r="F105" s="31">
        <f t="shared" si="115"/>
        <v>-11.18494955868578</v>
      </c>
      <c r="G105" s="31">
        <f t="shared" si="83"/>
        <v>-8.5507481671579484</v>
      </c>
      <c r="H105" s="31">
        <f t="shared" si="101"/>
        <v>-7.1843927019192186</v>
      </c>
      <c r="J105">
        <v>32.9</v>
      </c>
      <c r="K105">
        <v>60.92</v>
      </c>
      <c r="M105">
        <f t="shared" si="105"/>
        <v>-1.2097029546946816</v>
      </c>
      <c r="N105">
        <f t="shared" si="80"/>
        <v>6.4672557208098169E-2</v>
      </c>
      <c r="O105">
        <f t="shared" si="73"/>
        <v>0.1883136778115504</v>
      </c>
      <c r="P105">
        <f t="shared" si="80"/>
        <v>2.4136778115502189E-3</v>
      </c>
      <c r="Q105" t="e">
        <f t="shared" si="120"/>
        <v>#DIV/0!</v>
      </c>
      <c r="R105" t="e">
        <f t="shared" ref="R105" si="124">Q105-Q100</f>
        <v>#DIV/0!</v>
      </c>
    </row>
    <row r="106" spans="1:18" x14ac:dyDescent="0.25">
      <c r="A106" s="35">
        <v>44554</v>
      </c>
      <c r="B106">
        <v>2.8203</v>
      </c>
      <c r="C106">
        <v>17.89</v>
      </c>
      <c r="D106">
        <f t="shared" si="109"/>
        <v>2.769414924538848</v>
      </c>
      <c r="E106">
        <f t="shared" si="79"/>
        <v>1.6092265331502098E-3</v>
      </c>
      <c r="F106" s="31">
        <f t="shared" si="115"/>
        <v>-11.18334033215263</v>
      </c>
      <c r="G106" s="31">
        <f t="shared" si="83"/>
        <v>-8.4617668232521996</v>
      </c>
      <c r="H106" s="31">
        <f t="shared" si="101"/>
        <v>-7.0288343848982295</v>
      </c>
      <c r="J106">
        <v>32.54</v>
      </c>
      <c r="K106">
        <v>58.94</v>
      </c>
      <c r="M106">
        <f>1/K106*100-B106</f>
        <v>-1.1236593484899899</v>
      </c>
      <c r="N106">
        <f t="shared" si="80"/>
        <v>0.1555583170209891</v>
      </c>
      <c r="O106">
        <f t="shared" si="73"/>
        <v>0.25284074984634275</v>
      </c>
      <c r="P106">
        <f t="shared" si="80"/>
        <v>8.8981343905748744E-2</v>
      </c>
      <c r="Q106" t="e">
        <f t="shared" si="120"/>
        <v>#DIV/0!</v>
      </c>
      <c r="R106" t="e">
        <f t="shared" ref="R106" si="125">Q106-Q101</f>
        <v>#DIV/0!</v>
      </c>
    </row>
    <row r="107" spans="1:18" x14ac:dyDescent="0.25">
      <c r="A107" s="35">
        <v>44561</v>
      </c>
      <c r="B107">
        <v>2.7753999999999999</v>
      </c>
      <c r="C107">
        <v>18.02</v>
      </c>
      <c r="D107">
        <f t="shared" si="109"/>
        <v>2.773989567147614</v>
      </c>
      <c r="E107">
        <f t="shared" si="79"/>
        <v>-8.4602142108490597E-2</v>
      </c>
      <c r="F107" s="31">
        <f t="shared" si="115"/>
        <v>-11.267942474261121</v>
      </c>
      <c r="G107" s="31">
        <f t="shared" si="83"/>
        <v>-8.4618127323614996</v>
      </c>
      <c r="H107" s="31">
        <f t="shared" si="101"/>
        <v>-6.9411937590409698</v>
      </c>
      <c r="J107">
        <v>33.03</v>
      </c>
      <c r="K107">
        <v>59.99</v>
      </c>
      <c r="M107">
        <f t="shared" ref="M107:M124" si="126">1/K107*100-B107</f>
        <v>-1.108455509251542</v>
      </c>
      <c r="N107">
        <f t="shared" si="80"/>
        <v>8.7640625857259513E-2</v>
      </c>
      <c r="O107">
        <f t="shared" si="73"/>
        <v>0.25215071147441748</v>
      </c>
      <c r="P107">
        <f t="shared" si="80"/>
        <v>-4.5909109300357187E-5</v>
      </c>
      <c r="Q107" t="e">
        <f t="shared" si="120"/>
        <v>#DIV/0!</v>
      </c>
      <c r="R107" t="e">
        <f t="shared" ref="R107" si="127">Q107-Q102</f>
        <v>#DIV/0!</v>
      </c>
    </row>
    <row r="108" spans="1:18" x14ac:dyDescent="0.25">
      <c r="A108" s="35">
        <v>44568</v>
      </c>
      <c r="B108">
        <v>2.8180999999999998</v>
      </c>
      <c r="C108">
        <v>17.68</v>
      </c>
      <c r="D108">
        <f t="shared" si="109"/>
        <v>2.8380085972850684</v>
      </c>
      <c r="E108">
        <f t="shared" si="79"/>
        <v>9.6436318946123034E-2</v>
      </c>
      <c r="F108" s="31">
        <f t="shared" si="115"/>
        <v>-11.171506155314997</v>
      </c>
      <c r="G108" s="31">
        <f t="shared" si="83"/>
        <v>-8.3260203261435315</v>
      </c>
      <c r="H108" s="31">
        <f>H107+N108</f>
        <v>-6.7489756094216089</v>
      </c>
      <c r="J108">
        <v>31.97</v>
      </c>
      <c r="K108">
        <v>56.66</v>
      </c>
      <c r="M108">
        <f t="shared" si="126"/>
        <v>-1.0531864807624425</v>
      </c>
      <c r="N108">
        <f t="shared" si="80"/>
        <v>0.19221814961936068</v>
      </c>
      <c r="O108">
        <f t="shared" si="73"/>
        <v>0.30983243665936833</v>
      </c>
      <c r="P108">
        <f t="shared" si="80"/>
        <v>0.13579240621796806</v>
      </c>
      <c r="Q108" t="e">
        <f t="shared" si="120"/>
        <v>#DIV/0!</v>
      </c>
      <c r="R108" t="e">
        <f t="shared" ref="R108" si="128">Q108-Q103</f>
        <v>#DIV/0!</v>
      </c>
    </row>
    <row r="109" spans="1:18" x14ac:dyDescent="0.25">
      <c r="A109" s="35">
        <v>44575</v>
      </c>
      <c r="B109">
        <v>2.7934999999999999</v>
      </c>
      <c r="C109">
        <v>17.43</v>
      </c>
      <c r="D109">
        <f t="shared" si="109"/>
        <v>2.9437346528973034</v>
      </c>
      <c r="E109">
        <f t="shared" si="79"/>
        <v>0.25841867722013401</v>
      </c>
      <c r="F109" s="31">
        <f t="shared" si="115"/>
        <v>-10.913087478094862</v>
      </c>
      <c r="G109" s="31">
        <f t="shared" si="83"/>
        <v>-8.1429129642922895</v>
      </c>
      <c r="H109" s="31">
        <f t="shared" ref="H109:H122" si="129">H108+N109</f>
        <v>-6.5877115582804091</v>
      </c>
      <c r="J109">
        <v>31.74</v>
      </c>
      <c r="K109">
        <v>57.19</v>
      </c>
      <c r="M109">
        <f t="shared" si="126"/>
        <v>-1.0449425598880919</v>
      </c>
      <c r="N109">
        <f t="shared" si="80"/>
        <v>0.16126405114119935</v>
      </c>
      <c r="O109">
        <f t="shared" si="73"/>
        <v>0.35709861373661056</v>
      </c>
      <c r="P109">
        <f t="shared" si="80"/>
        <v>0.1831073618512411</v>
      </c>
      <c r="Q109" t="e">
        <f t="shared" si="120"/>
        <v>#DIV/0!</v>
      </c>
      <c r="R109" t="e">
        <f t="shared" ref="R109" si="130">Q109-Q104</f>
        <v>#DIV/0!</v>
      </c>
    </row>
    <row r="110" spans="1:18" x14ac:dyDescent="0.25">
      <c r="A110" s="35">
        <v>44582</v>
      </c>
      <c r="B110">
        <v>2.71</v>
      </c>
      <c r="C110">
        <v>17.38</v>
      </c>
      <c r="D110">
        <f t="shared" si="109"/>
        <v>3.0437399309551214</v>
      </c>
      <c r="E110">
        <f t="shared" si="79"/>
        <v>0.32080392203650421</v>
      </c>
      <c r="F110" s="31">
        <f t="shared" si="115"/>
        <v>-10.592283556058359</v>
      </c>
      <c r="G110" s="31">
        <f t="shared" si="83"/>
        <v>-7.8746655274743276</v>
      </c>
      <c r="H110" s="31">
        <f t="shared" si="129"/>
        <v>-6.3045236740333817</v>
      </c>
      <c r="J110">
        <v>31.58</v>
      </c>
      <c r="K110">
        <v>56.07</v>
      </c>
      <c r="M110">
        <f t="shared" si="126"/>
        <v>-0.92651507044765458</v>
      </c>
      <c r="N110">
        <f t="shared" si="80"/>
        <v>0.28318788424702701</v>
      </c>
      <c r="O110">
        <f t="shared" si="73"/>
        <v>0.45656111462951277</v>
      </c>
      <c r="P110">
        <f t="shared" si="80"/>
        <v>0.26824743681796237</v>
      </c>
      <c r="Q110" t="e">
        <f t="shared" si="120"/>
        <v>#DIV/0!</v>
      </c>
      <c r="R110" t="e">
        <f t="shared" ref="R110" si="131">Q110-Q105</f>
        <v>#DIV/0!</v>
      </c>
    </row>
    <row r="111" spans="1:18" x14ac:dyDescent="0.25">
      <c r="A111" s="35">
        <v>44589</v>
      </c>
      <c r="B111">
        <v>2.7021000000000002</v>
      </c>
      <c r="C111">
        <v>16.63</v>
      </c>
      <c r="D111">
        <f t="shared" si="109"/>
        <v>3.3111291040288635</v>
      </c>
      <c r="E111">
        <f t="shared" si="79"/>
        <v>0.54171417949001555</v>
      </c>
      <c r="F111" s="31">
        <f t="shared" si="115"/>
        <v>-10.050569376568344</v>
      </c>
      <c r="G111" s="31">
        <f t="shared" si="83"/>
        <v>-7.4546484642933333</v>
      </c>
      <c r="H111" s="31">
        <f t="shared" si="129"/>
        <v>-5.9785651634790229</v>
      </c>
      <c r="J111">
        <v>29.63</v>
      </c>
      <c r="K111">
        <v>52.51</v>
      </c>
      <c r="M111">
        <f t="shared" si="126"/>
        <v>-0.79770083793563118</v>
      </c>
      <c r="N111">
        <f t="shared" si="80"/>
        <v>0.32595851055435876</v>
      </c>
      <c r="O111">
        <f t="shared" si="73"/>
        <v>0.67285781302733705</v>
      </c>
      <c r="P111">
        <f t="shared" si="80"/>
        <v>0.4200170631809943</v>
      </c>
      <c r="Q111" t="e">
        <f t="shared" si="120"/>
        <v>#DIV/0!</v>
      </c>
      <c r="R111" t="e">
        <f t="shared" ref="R111" si="132">Q111-Q106</f>
        <v>#DIV/0!</v>
      </c>
    </row>
    <row r="112" spans="1:18" x14ac:dyDescent="0.25">
      <c r="A112" s="35">
        <v>44603</v>
      </c>
      <c r="B112">
        <v>2.7890999999999999</v>
      </c>
      <c r="C112">
        <v>17.079999999999998</v>
      </c>
      <c r="D112">
        <f t="shared" si="109"/>
        <v>3.0657009367681503</v>
      </c>
      <c r="E112">
        <f t="shared" si="79"/>
        <v>0.29171136962053623</v>
      </c>
      <c r="F112" s="31">
        <f t="shared" si="115"/>
        <v>-9.7588580069478077</v>
      </c>
      <c r="G112" s="31">
        <f t="shared" si="83"/>
        <v>-7.1163790676231073</v>
      </c>
      <c r="H112" s="31">
        <f t="shared" si="129"/>
        <v>-5.6715332479464236</v>
      </c>
      <c r="J112">
        <v>29.59</v>
      </c>
      <c r="K112">
        <v>50.31</v>
      </c>
      <c r="M112">
        <f t="shared" si="126"/>
        <v>-0.80142359371894245</v>
      </c>
      <c r="N112">
        <f t="shared" si="80"/>
        <v>0.30703191553259956</v>
      </c>
      <c r="O112">
        <f t="shared" si="73"/>
        <v>0.59042010814464385</v>
      </c>
      <c r="P112">
        <f t="shared" si="80"/>
        <v>0.33826939667022637</v>
      </c>
      <c r="Q112" t="e">
        <f t="shared" si="120"/>
        <v>#DIV/0!</v>
      </c>
      <c r="R112" t="e">
        <f t="shared" ref="R112" si="133">Q112-Q107</f>
        <v>#DIV/0!</v>
      </c>
    </row>
    <row r="113" spans="1:18" x14ac:dyDescent="0.25">
      <c r="A113" s="35">
        <v>44610</v>
      </c>
      <c r="B113">
        <v>2.7974999999999999</v>
      </c>
      <c r="C113">
        <v>17.239999999999998</v>
      </c>
      <c r="D113">
        <f t="shared" si="109"/>
        <v>3.0029640371229704</v>
      </c>
      <c r="E113">
        <f t="shared" si="79"/>
        <v>0.16495543983790206</v>
      </c>
      <c r="F113" s="31">
        <f t="shared" si="115"/>
        <v>-9.5939025671099056</v>
      </c>
      <c r="G113" s="31">
        <f t="shared" si="83"/>
        <v>-6.90806163690847</v>
      </c>
      <c r="H113" s="31">
        <f t="shared" si="129"/>
        <v>-5.4905483459286861</v>
      </c>
      <c r="J113">
        <v>30.16</v>
      </c>
      <c r="K113">
        <v>51.94</v>
      </c>
      <c r="M113">
        <f t="shared" si="126"/>
        <v>-0.87220157874470505</v>
      </c>
      <c r="N113">
        <f t="shared" si="80"/>
        <v>0.18098490201773743</v>
      </c>
      <c r="O113">
        <f t="shared" si="73"/>
        <v>0.5181498673740057</v>
      </c>
      <c r="P113">
        <f t="shared" si="80"/>
        <v>0.20831743071463737</v>
      </c>
      <c r="Q113" t="e">
        <f t="shared" si="120"/>
        <v>#DIV/0!</v>
      </c>
      <c r="R113" t="e">
        <f t="shared" ref="R113" si="134">Q113-Q108</f>
        <v>#DIV/0!</v>
      </c>
    </row>
    <row r="114" spans="1:18" x14ac:dyDescent="0.25">
      <c r="A114" s="35">
        <v>44617</v>
      </c>
      <c r="B114">
        <v>2.7749999999999999</v>
      </c>
      <c r="C114">
        <v>17.09</v>
      </c>
      <c r="D114">
        <f t="shared" si="109"/>
        <v>3.0763750731421884</v>
      </c>
      <c r="E114">
        <f t="shared" si="79"/>
        <v>0.13264042024488498</v>
      </c>
      <c r="F114" s="31">
        <f t="shared" si="115"/>
        <v>-9.4612621468650211</v>
      </c>
      <c r="G114" s="31">
        <f t="shared" si="83"/>
        <v>-6.7223102174665801</v>
      </c>
      <c r="H114" s="31">
        <f t="shared" si="129"/>
        <v>-5.3122088394757085</v>
      </c>
      <c r="J114">
        <v>30.14</v>
      </c>
      <c r="K114">
        <v>52.4</v>
      </c>
      <c r="M114">
        <f t="shared" si="126"/>
        <v>-0.86660305343511435</v>
      </c>
      <c r="N114">
        <f t="shared" si="80"/>
        <v>0.17833950645297758</v>
      </c>
      <c r="O114">
        <f t="shared" si="73"/>
        <v>0.54285003317850045</v>
      </c>
      <c r="P114">
        <f t="shared" si="80"/>
        <v>0.18575141944188989</v>
      </c>
      <c r="Q114" t="e">
        <f t="shared" si="120"/>
        <v>#DIV/0!</v>
      </c>
      <c r="R114" t="e">
        <f t="shared" ref="R114" si="135">Q114-Q109</f>
        <v>#DIV/0!</v>
      </c>
    </row>
    <row r="115" spans="1:18" x14ac:dyDescent="0.25">
      <c r="A115" s="35">
        <v>44624</v>
      </c>
      <c r="B115">
        <v>2.8125</v>
      </c>
      <c r="C115">
        <v>17.059999999999999</v>
      </c>
      <c r="D115">
        <f t="shared" si="109"/>
        <v>3.0491647127784294</v>
      </c>
      <c r="E115">
        <f t="shared" si="79"/>
        <v>5.424781823307967E-3</v>
      </c>
      <c r="F115" s="31">
        <f t="shared" si="115"/>
        <v>-9.4558373650417131</v>
      </c>
      <c r="G115" s="31">
        <f t="shared" si="83"/>
        <v>-6.5772368151961267</v>
      </c>
      <c r="H115" s="31">
        <f t="shared" si="129"/>
        <v>-5.2435416970968571</v>
      </c>
      <c r="J115">
        <v>29.29</v>
      </c>
      <c r="K115">
        <v>51.16</v>
      </c>
      <c r="M115">
        <f t="shared" si="126"/>
        <v>-0.85784792806880339</v>
      </c>
      <c r="N115">
        <f t="shared" si="80"/>
        <v>6.8667142378851187E-2</v>
      </c>
      <c r="O115">
        <f t="shared" si="73"/>
        <v>0.60163451689996572</v>
      </c>
      <c r="P115">
        <f t="shared" si="80"/>
        <v>0.14507340227045296</v>
      </c>
      <c r="Q115" t="e">
        <f t="shared" si="120"/>
        <v>#DIV/0!</v>
      </c>
      <c r="R115" t="e">
        <f t="shared" ref="R115" si="136">Q115-Q110</f>
        <v>#DIV/0!</v>
      </c>
    </row>
    <row r="116" spans="1:18" x14ac:dyDescent="0.25">
      <c r="A116" s="35">
        <v>44631</v>
      </c>
      <c r="B116">
        <v>2.7902</v>
      </c>
      <c r="C116">
        <v>16.420000000000002</v>
      </c>
      <c r="D116">
        <f t="shared" si="109"/>
        <v>3.2999339829476244</v>
      </c>
      <c r="E116">
        <f t="shared" si="79"/>
        <v>-1.1195121081239101E-2</v>
      </c>
      <c r="F116" s="31">
        <f t="shared" si="115"/>
        <v>-9.4670324861229531</v>
      </c>
      <c r="G116" s="31">
        <f t="shared" si="83"/>
        <v>-6.46247709691756</v>
      </c>
      <c r="H116" s="31">
        <f t="shared" si="129"/>
        <v>-5.2018667338560993</v>
      </c>
      <c r="J116">
        <v>27.95</v>
      </c>
      <c r="K116">
        <v>49.16</v>
      </c>
      <c r="M116">
        <f t="shared" si="126"/>
        <v>-0.75602587469487359</v>
      </c>
      <c r="N116">
        <f t="shared" si="80"/>
        <v>4.167496324075759E-2</v>
      </c>
      <c r="O116">
        <f t="shared" si="73"/>
        <v>0.78761753130590328</v>
      </c>
      <c r="P116">
        <f t="shared" si="80"/>
        <v>0.11475971827856624</v>
      </c>
      <c r="Q116" t="e">
        <f t="shared" si="120"/>
        <v>#DIV/0!</v>
      </c>
      <c r="R116" t="e">
        <f t="shared" ref="R116" si="137">Q116-Q111</f>
        <v>#DIV/0!</v>
      </c>
    </row>
    <row r="117" spans="1:18" x14ac:dyDescent="0.25">
      <c r="A117" s="35">
        <v>44638</v>
      </c>
      <c r="B117">
        <v>2.7927</v>
      </c>
      <c r="C117">
        <v>16.12</v>
      </c>
      <c r="D117">
        <f t="shared" si="109"/>
        <v>3.4107739454094288</v>
      </c>
      <c r="E117">
        <f t="shared" si="79"/>
        <v>0.34507300864127854</v>
      </c>
      <c r="F117" s="31">
        <f t="shared" si="115"/>
        <v>-9.1219594774816741</v>
      </c>
      <c r="G117" s="31">
        <f t="shared" si="83"/>
        <v>-6.2065870158336747</v>
      </c>
      <c r="H117" s="31">
        <f t="shared" si="129"/>
        <v>-5.1410191918506802</v>
      </c>
      <c r="J117">
        <v>27.48</v>
      </c>
      <c r="K117">
        <v>48.73</v>
      </c>
      <c r="M117">
        <f t="shared" si="126"/>
        <v>-0.74057605171352359</v>
      </c>
      <c r="N117">
        <f t="shared" si="80"/>
        <v>6.0847542005418864E-2</v>
      </c>
      <c r="O117">
        <f t="shared" si="73"/>
        <v>0.84631018922852963</v>
      </c>
      <c r="P117">
        <f t="shared" si="80"/>
        <v>0.25589008108388578</v>
      </c>
      <c r="Q117" t="e">
        <f t="shared" si="120"/>
        <v>#DIV/0!</v>
      </c>
      <c r="R117" t="e">
        <f t="shared" ref="R117" si="138">Q117-Q112</f>
        <v>#DIV/0!</v>
      </c>
    </row>
    <row r="118" spans="1:18" x14ac:dyDescent="0.25">
      <c r="A118" s="35">
        <v>44645</v>
      </c>
      <c r="B118">
        <v>2.7927</v>
      </c>
      <c r="C118">
        <v>15.93</v>
      </c>
      <c r="D118">
        <f t="shared" si="109"/>
        <v>3.4847639045825494</v>
      </c>
      <c r="E118">
        <f t="shared" si="79"/>
        <v>0.48179986745957892</v>
      </c>
      <c r="F118" s="31">
        <f t="shared" si="115"/>
        <v>-8.6401596100220956</v>
      </c>
      <c r="G118" s="31">
        <f t="shared" si="83"/>
        <v>-5.7495393700200381</v>
      </c>
      <c r="H118" s="31">
        <f t="shared" si="129"/>
        <v>-4.9522579632430768</v>
      </c>
      <c r="J118">
        <v>26.54</v>
      </c>
      <c r="K118">
        <v>47.41</v>
      </c>
      <c r="M118">
        <f t="shared" si="126"/>
        <v>-0.68344035013710158</v>
      </c>
      <c r="N118">
        <f t="shared" si="80"/>
        <v>0.18876122860760347</v>
      </c>
      <c r="O118">
        <f t="shared" si="73"/>
        <v>0.97519751318764181</v>
      </c>
      <c r="P118">
        <f t="shared" si="80"/>
        <v>0.45704764581363611</v>
      </c>
      <c r="Q118" t="e">
        <f t="shared" si="120"/>
        <v>#DIV/0!</v>
      </c>
      <c r="R118" t="e">
        <f t="shared" ref="R118" si="139">Q118-Q113</f>
        <v>#DIV/0!</v>
      </c>
    </row>
    <row r="119" spans="1:18" x14ac:dyDescent="0.25">
      <c r="A119" s="35">
        <v>44652</v>
      </c>
      <c r="B119">
        <v>2.7743000000000002</v>
      </c>
      <c r="C119">
        <v>16.28</v>
      </c>
      <c r="D119">
        <f t="shared" si="109"/>
        <v>3.3682061425061418</v>
      </c>
      <c r="E119">
        <f t="shared" si="79"/>
        <v>0.29183106936395342</v>
      </c>
      <c r="F119" s="31">
        <f t="shared" si="115"/>
        <v>-8.3483285406581427</v>
      </c>
      <c r="G119" s="31">
        <f t="shared" si="83"/>
        <v>-5.2249683121497492</v>
      </c>
      <c r="H119" s="31">
        <f t="shared" si="129"/>
        <v>-4.6587662679413544</v>
      </c>
      <c r="J119">
        <v>26.03</v>
      </c>
      <c r="K119">
        <v>45.43</v>
      </c>
      <c r="M119">
        <f t="shared" si="126"/>
        <v>-0.5731113581333922</v>
      </c>
      <c r="N119">
        <f t="shared" si="80"/>
        <v>0.29349169530172214</v>
      </c>
      <c r="O119">
        <f t="shared" si="73"/>
        <v>1.0674210910487893</v>
      </c>
      <c r="P119">
        <f t="shared" si="80"/>
        <v>0.5245710578702889</v>
      </c>
      <c r="Q119" t="e">
        <f t="shared" si="120"/>
        <v>#DIV/0!</v>
      </c>
      <c r="R119" t="e">
        <f t="shared" ref="R119" si="140">Q119-Q114</f>
        <v>#DIV/0!</v>
      </c>
    </row>
    <row r="120" spans="1:18" x14ac:dyDescent="0.25">
      <c r="A120" s="35">
        <v>44659</v>
      </c>
      <c r="B120">
        <v>2.7528999999999999</v>
      </c>
      <c r="C120">
        <v>16.12</v>
      </c>
      <c r="D120">
        <f t="shared" si="109"/>
        <v>3.4505739454094289</v>
      </c>
      <c r="E120">
        <f t="shared" si="79"/>
        <v>0.40140923263099948</v>
      </c>
      <c r="F120" s="31">
        <f t="shared" si="115"/>
        <v>-7.9469193080271427</v>
      </c>
      <c r="G120" s="31">
        <f t="shared" si="83"/>
        <v>-4.6284953221354517</v>
      </c>
      <c r="H120" s="31">
        <f t="shared" si="129"/>
        <v>-4.2576070884374184</v>
      </c>
      <c r="J120">
        <v>25.31</v>
      </c>
      <c r="K120">
        <v>43.55</v>
      </c>
      <c r="M120">
        <f t="shared" si="126"/>
        <v>-0.45668874856486763</v>
      </c>
      <c r="N120">
        <f t="shared" si="80"/>
        <v>0.40115917950393576</v>
      </c>
      <c r="O120">
        <f t="shared" si="73"/>
        <v>1.1981075069142637</v>
      </c>
      <c r="P120">
        <f t="shared" si="80"/>
        <v>0.59647299001429799</v>
      </c>
      <c r="Q120" t="e">
        <f>1/L120*100-B120</f>
        <v>#DIV/0!</v>
      </c>
      <c r="R120" t="e">
        <f t="shared" ref="R120" si="141">Q120-Q115</f>
        <v>#DIV/0!</v>
      </c>
    </row>
    <row r="121" spans="1:18" x14ac:dyDescent="0.25">
      <c r="A121" s="35">
        <v>44666</v>
      </c>
      <c r="B121">
        <v>2.7578</v>
      </c>
      <c r="C121">
        <v>15.9</v>
      </c>
      <c r="D121">
        <f t="shared" si="109"/>
        <v>3.5315081761006293</v>
      </c>
      <c r="E121">
        <f t="shared" si="79"/>
        <v>0.23157419315300487</v>
      </c>
      <c r="F121" s="31">
        <f t="shared" si="115"/>
        <v>-7.7153451148741379</v>
      </c>
      <c r="G121" s="31">
        <f t="shared" si="83"/>
        <v>-4.0552967084660665</v>
      </c>
      <c r="H121" s="31">
        <f t="shared" si="129"/>
        <v>-3.8321967477231276</v>
      </c>
      <c r="J121">
        <v>24.28</v>
      </c>
      <c r="K121">
        <v>41.2</v>
      </c>
      <c r="M121">
        <f t="shared" si="126"/>
        <v>-0.33061553398058274</v>
      </c>
      <c r="N121">
        <f t="shared" si="80"/>
        <v>0.42541034071429085</v>
      </c>
      <c r="O121">
        <f t="shared" si="73"/>
        <v>1.360816144975288</v>
      </c>
      <c r="P121">
        <f t="shared" si="80"/>
        <v>0.57319861366938474</v>
      </c>
      <c r="Q121" t="e">
        <f t="shared" ref="Q121:Q148" si="142">1/L121*100-B121</f>
        <v>#DIV/0!</v>
      </c>
      <c r="R121" t="e">
        <f t="shared" ref="R121" si="143">Q121-Q116</f>
        <v>#DIV/0!</v>
      </c>
    </row>
    <row r="122" spans="1:18" x14ac:dyDescent="0.25">
      <c r="A122" s="35">
        <v>44673</v>
      </c>
      <c r="B122">
        <v>2.8409</v>
      </c>
      <c r="C122">
        <v>15.32</v>
      </c>
      <c r="D122">
        <f t="shared" si="109"/>
        <v>3.6865151436031325</v>
      </c>
      <c r="E122">
        <f t="shared" si="79"/>
        <v>0.27574119819370368</v>
      </c>
      <c r="F122" s="31">
        <f t="shared" si="115"/>
        <v>-7.4396039166804346</v>
      </c>
      <c r="G122" s="31">
        <f t="shared" si="83"/>
        <v>-3.3039804884624613</v>
      </c>
      <c r="H122" s="31">
        <f t="shared" si="129"/>
        <v>-3.2565774260069276</v>
      </c>
      <c r="J122">
        <v>22.53</v>
      </c>
      <c r="K122">
        <v>37.369999999999997</v>
      </c>
      <c r="M122">
        <f t="shared" si="126"/>
        <v>-0.16495672999732358</v>
      </c>
      <c r="N122">
        <f t="shared" si="80"/>
        <v>0.57561932171620001</v>
      </c>
      <c r="O122">
        <f t="shared" si="73"/>
        <v>1.5976264092321348</v>
      </c>
      <c r="P122">
        <f t="shared" si="80"/>
        <v>0.75131622000360521</v>
      </c>
      <c r="Q122" t="e">
        <f t="shared" si="142"/>
        <v>#DIV/0!</v>
      </c>
      <c r="R122" t="e">
        <f t="shared" ref="R122" si="144">Q122-Q117</f>
        <v>#DIV/0!</v>
      </c>
    </row>
    <row r="123" spans="1:18" x14ac:dyDescent="0.25">
      <c r="A123" s="35">
        <v>44680</v>
      </c>
      <c r="B123">
        <v>2.8386</v>
      </c>
      <c r="C123">
        <v>15.14</v>
      </c>
      <c r="D123">
        <f t="shared" si="109"/>
        <v>3.7664198150594443</v>
      </c>
      <c r="E123">
        <f t="shared" si="79"/>
        <v>0.28165591047689498</v>
      </c>
      <c r="F123" s="31">
        <f t="shared" si="115"/>
        <v>-7.1579480062035401</v>
      </c>
      <c r="G123" s="31">
        <f t="shared" si="83"/>
        <v>-2.4838577050792039</v>
      </c>
      <c r="H123" s="31">
        <f>H122+N123</f>
        <v>-2.562734226866977</v>
      </c>
      <c r="J123">
        <v>21.58</v>
      </c>
      <c r="K123">
        <v>35.1</v>
      </c>
      <c r="M123">
        <f t="shared" si="126"/>
        <v>1.0402849002848935E-2</v>
      </c>
      <c r="N123">
        <f t="shared" si="80"/>
        <v>0.69384319913995052</v>
      </c>
      <c r="O123">
        <f t="shared" si="73"/>
        <v>1.7953202965708992</v>
      </c>
      <c r="P123">
        <f t="shared" si="80"/>
        <v>0.82012278338325739</v>
      </c>
      <c r="Q123" t="e">
        <f t="shared" si="142"/>
        <v>#DIV/0!</v>
      </c>
      <c r="R123" t="e">
        <f t="shared" ref="R123" si="145">Q123-Q118</f>
        <v>#DIV/0!</v>
      </c>
    </row>
    <row r="124" spans="1:18" x14ac:dyDescent="0.25">
      <c r="A124" s="35">
        <v>44687</v>
      </c>
      <c r="B124">
        <v>2.8273000000000001</v>
      </c>
      <c r="C124">
        <v>12.08</v>
      </c>
      <c r="D124">
        <f>1/C124*100-B124</f>
        <v>5.4508456953642392</v>
      </c>
      <c r="E124">
        <f t="shared" si="79"/>
        <v>2.0826395528580974</v>
      </c>
      <c r="F124" s="31">
        <f t="shared" si="115"/>
        <v>-5.0753084533454427</v>
      </c>
      <c r="G124" s="31">
        <f t="shared" si="83"/>
        <v>-1.8081948838793642</v>
      </c>
      <c r="H124" s="31">
        <f t="shared" ref="H124:H149" si="146">H123+N124</f>
        <v>-1.9325848243147794</v>
      </c>
      <c r="J124">
        <v>21.88</v>
      </c>
      <c r="K124">
        <v>34.67</v>
      </c>
      <c r="M124">
        <f t="shared" si="126"/>
        <v>5.7038044418805445E-2</v>
      </c>
      <c r="N124">
        <f t="shared" si="80"/>
        <v>0.63014940255219765</v>
      </c>
      <c r="O124">
        <f t="shared" si="73"/>
        <v>1.743083912248629</v>
      </c>
      <c r="P124">
        <f t="shared" si="80"/>
        <v>0.67566282119983967</v>
      </c>
      <c r="Q124" t="e">
        <f t="shared" si="142"/>
        <v>#DIV/0!</v>
      </c>
      <c r="R124" t="e">
        <f t="shared" ref="R124" si="147">Q124-Q119</f>
        <v>#DIV/0!</v>
      </c>
    </row>
    <row r="125" spans="1:18" x14ac:dyDescent="0.25">
      <c r="A125" s="35">
        <v>44694</v>
      </c>
      <c r="B125">
        <v>2.8140000000000001</v>
      </c>
      <c r="C125">
        <v>12.42</v>
      </c>
      <c r="D125">
        <f t="shared" ref="D125:D146" si="148">1/C125*100-B125</f>
        <v>5.2375297906602256</v>
      </c>
      <c r="E125">
        <f t="shared" si="79"/>
        <v>1.7869558452507968</v>
      </c>
      <c r="F125" s="31">
        <f t="shared" si="115"/>
        <v>-3.2883526080946459</v>
      </c>
      <c r="G125" s="31">
        <f t="shared" si="83"/>
        <v>-1.4208303274412306</v>
      </c>
      <c r="H125" s="31">
        <f t="shared" si="146"/>
        <v>-1.548668005574473</v>
      </c>
      <c r="J125">
        <v>22.73</v>
      </c>
      <c r="K125">
        <v>36.479999999999997</v>
      </c>
      <c r="M125">
        <f>1/K125*100-B125</f>
        <v>-7.2771929824561266E-2</v>
      </c>
      <c r="N125">
        <f t="shared" si="80"/>
        <v>0.38391681874030636</v>
      </c>
      <c r="O125">
        <f t="shared" si="73"/>
        <v>1.5854720633523973</v>
      </c>
      <c r="P125">
        <f t="shared" si="80"/>
        <v>0.38736455643813361</v>
      </c>
      <c r="Q125" t="e">
        <f t="shared" si="142"/>
        <v>#DIV/0!</v>
      </c>
      <c r="R125" t="e">
        <f t="shared" ref="R125" si="149">Q125-Q120</f>
        <v>#DIV/0!</v>
      </c>
    </row>
    <row r="126" spans="1:18" x14ac:dyDescent="0.25">
      <c r="A126" s="35">
        <v>44701</v>
      </c>
      <c r="B126">
        <v>2.79</v>
      </c>
      <c r="C126">
        <v>12.69</v>
      </c>
      <c r="D126">
        <f t="shared" si="148"/>
        <v>5.0902206461780937</v>
      </c>
      <c r="E126">
        <f t="shared" si="79"/>
        <v>1.5587124700774644</v>
      </c>
      <c r="F126" s="31">
        <f t="shared" si="115"/>
        <v>-1.7296401380171815</v>
      </c>
      <c r="G126" s="31">
        <f t="shared" si="83"/>
        <v>-1.2834818068933629</v>
      </c>
      <c r="H126" s="31">
        <f t="shared" si="146"/>
        <v>-1.3292418635038823</v>
      </c>
      <c r="J126">
        <v>23.32</v>
      </c>
      <c r="K126">
        <v>37.33</v>
      </c>
      <c r="M126">
        <f t="shared" ref="M126:M146" si="150">1/K126*100-B126</f>
        <v>-0.111189391909992</v>
      </c>
      <c r="N126">
        <f t="shared" si="80"/>
        <v>0.21942614207059075</v>
      </c>
      <c r="O126">
        <f t="shared" si="73"/>
        <v>1.4981646655231557</v>
      </c>
      <c r="P126">
        <f t="shared" si="80"/>
        <v>0.13734852054786773</v>
      </c>
      <c r="Q126" t="e">
        <f t="shared" si="142"/>
        <v>#DIV/0!</v>
      </c>
      <c r="R126" t="e">
        <f t="shared" ref="R126" si="151">Q126-Q121</f>
        <v>#DIV/0!</v>
      </c>
    </row>
    <row r="127" spans="1:18" x14ac:dyDescent="0.25">
      <c r="A127" s="35">
        <v>44708</v>
      </c>
      <c r="B127">
        <v>2.6974</v>
      </c>
      <c r="C127">
        <v>12.6</v>
      </c>
      <c r="D127">
        <f t="shared" si="148"/>
        <v>5.2391079365079358</v>
      </c>
      <c r="E127">
        <f t="shared" si="79"/>
        <v>1.5525927929048033</v>
      </c>
      <c r="F127" s="31">
        <f t="shared" si="115"/>
        <v>-0.17704734511237818</v>
      </c>
      <c r="G127" s="31">
        <f t="shared" si="83"/>
        <v>-1.2193103085404933</v>
      </c>
      <c r="H127" s="31">
        <f t="shared" si="146"/>
        <v>-1.0961984078428419</v>
      </c>
      <c r="J127">
        <v>22.94</v>
      </c>
      <c r="K127">
        <v>36.159999999999997</v>
      </c>
      <c r="M127">
        <f t="shared" si="150"/>
        <v>6.8086725663716763E-2</v>
      </c>
      <c r="N127">
        <f t="shared" si="80"/>
        <v>0.23304345566104034</v>
      </c>
      <c r="O127">
        <f t="shared" si="73"/>
        <v>1.6617979075850045</v>
      </c>
      <c r="P127">
        <f t="shared" si="80"/>
        <v>6.4171498352869616E-2</v>
      </c>
      <c r="Q127" t="e">
        <f t="shared" si="142"/>
        <v>#DIV/0!</v>
      </c>
      <c r="R127" t="e">
        <f t="shared" ref="R127" si="152">Q127-Q122</f>
        <v>#DIV/0!</v>
      </c>
    </row>
    <row r="128" spans="1:18" x14ac:dyDescent="0.25">
      <c r="A128" s="35">
        <v>44714</v>
      </c>
      <c r="B128">
        <v>2.7601</v>
      </c>
      <c r="C128">
        <v>12.89</v>
      </c>
      <c r="D128">
        <f t="shared" si="148"/>
        <v>4.9978519006982154</v>
      </c>
      <c r="E128">
        <f t="shared" si="79"/>
        <v>1.231432085638771</v>
      </c>
      <c r="F128" s="31">
        <f t="shared" si="115"/>
        <v>1.0543847405263929</v>
      </c>
      <c r="G128" s="31">
        <f t="shared" si="83"/>
        <v>-1.5677470123474042</v>
      </c>
      <c r="H128" s="31">
        <f t="shared" si="146"/>
        <v>-1.2337365385729155</v>
      </c>
      <c r="J128">
        <v>23.77</v>
      </c>
      <c r="K128">
        <v>37.979999999999997</v>
      </c>
      <c r="M128">
        <f t="shared" si="150"/>
        <v>-0.12713528172722466</v>
      </c>
      <c r="N128">
        <f t="shared" si="80"/>
        <v>-0.13753813073007359</v>
      </c>
      <c r="O128">
        <f t="shared" si="73"/>
        <v>1.4468835927639883</v>
      </c>
      <c r="P128">
        <f t="shared" si="80"/>
        <v>-0.34843670380691094</v>
      </c>
      <c r="Q128" t="e">
        <f t="shared" si="142"/>
        <v>#DIV/0!</v>
      </c>
      <c r="R128" t="e">
        <f t="shared" ref="R128" si="153">Q128-Q123</f>
        <v>#DIV/0!</v>
      </c>
    </row>
    <row r="129" spans="1:18" x14ac:dyDescent="0.25">
      <c r="A129" s="35">
        <v>44722</v>
      </c>
      <c r="B129">
        <v>2.7526000000000002</v>
      </c>
      <c r="C129">
        <v>13.27</v>
      </c>
      <c r="D129">
        <f t="shared" si="148"/>
        <v>4.7831950263752834</v>
      </c>
      <c r="E129">
        <f t="shared" si="79"/>
        <v>-0.66765066898895586</v>
      </c>
      <c r="F129" s="31">
        <f t="shared" si="115"/>
        <v>0.386734071537437</v>
      </c>
      <c r="G129" s="31">
        <f t="shared" si="83"/>
        <v>-1.9801316187569147</v>
      </c>
      <c r="H129" s="31">
        <f t="shared" si="146"/>
        <v>-1.47598048799814</v>
      </c>
      <c r="J129">
        <v>24.49</v>
      </c>
      <c r="K129">
        <v>38.950000000000003</v>
      </c>
      <c r="M129">
        <f t="shared" si="150"/>
        <v>-0.18520590500641898</v>
      </c>
      <c r="N129">
        <f t="shared" si="80"/>
        <v>-0.24224394942522443</v>
      </c>
      <c r="O129">
        <f t="shared" si="73"/>
        <v>1.3306993058391186</v>
      </c>
      <c r="P129">
        <f t="shared" si="80"/>
        <v>-0.41238460640951047</v>
      </c>
      <c r="Q129" t="e">
        <f t="shared" si="142"/>
        <v>#DIV/0!</v>
      </c>
      <c r="R129" t="e">
        <f t="shared" ref="R129" si="154">Q129-Q124</f>
        <v>#DIV/0!</v>
      </c>
    </row>
    <row r="130" spans="1:18" x14ac:dyDescent="0.25">
      <c r="A130" s="35">
        <v>44729</v>
      </c>
      <c r="B130">
        <v>2.7751999999999999</v>
      </c>
      <c r="C130">
        <v>13.39</v>
      </c>
      <c r="D130">
        <f t="shared" si="148"/>
        <v>4.6930598954443612</v>
      </c>
      <c r="E130">
        <f t="shared" si="79"/>
        <v>-0.54446989521586442</v>
      </c>
      <c r="F130" s="31">
        <f t="shared" si="115"/>
        <v>-0.15773582367842742</v>
      </c>
      <c r="G130" s="31">
        <f t="shared" si="83"/>
        <v>-2.3440011241556746</v>
      </c>
      <c r="H130" s="31">
        <f t="shared" si="146"/>
        <v>-1.6951704156357095</v>
      </c>
      <c r="J130">
        <v>25.02</v>
      </c>
      <c r="K130">
        <v>40.270000000000003</v>
      </c>
      <c r="M130">
        <f t="shared" si="150"/>
        <v>-0.29196185746213077</v>
      </c>
      <c r="N130">
        <f t="shared" si="80"/>
        <v>-0.2191899276375695</v>
      </c>
      <c r="O130">
        <f t="shared" si="73"/>
        <v>1.2216025579536374</v>
      </c>
      <c r="P130">
        <f t="shared" si="80"/>
        <v>-0.36386950539875995</v>
      </c>
      <c r="Q130" t="e">
        <f t="shared" si="142"/>
        <v>#DIV/0!</v>
      </c>
      <c r="R130" t="e">
        <f t="shared" ref="R130" si="155">Q130-Q125</f>
        <v>#DIV/0!</v>
      </c>
    </row>
    <row r="131" spans="1:18" x14ac:dyDescent="0.25">
      <c r="A131" s="35">
        <v>44736</v>
      </c>
      <c r="B131">
        <v>2.7978000000000001</v>
      </c>
      <c r="C131">
        <v>13.54</v>
      </c>
      <c r="D131">
        <f t="shared" si="148"/>
        <v>4.5877243722304293</v>
      </c>
      <c r="E131">
        <f t="shared" si="79"/>
        <v>-0.50249627394766438</v>
      </c>
      <c r="F131" s="31">
        <f t="shared" si="115"/>
        <v>-0.66023209762609181</v>
      </c>
      <c r="G131" s="31">
        <f t="shared" si="83"/>
        <v>-2.7564706440477629</v>
      </c>
      <c r="H131" s="31">
        <f t="shared" si="146"/>
        <v>-2.0216205328123351</v>
      </c>
      <c r="J131">
        <v>25.75</v>
      </c>
      <c r="K131">
        <v>42.37</v>
      </c>
      <c r="M131">
        <f t="shared" si="150"/>
        <v>-0.43763950908661764</v>
      </c>
      <c r="N131">
        <f t="shared" si="80"/>
        <v>-0.32645011717662564</v>
      </c>
      <c r="O131">
        <f t="shared" si="73"/>
        <v>1.0856951456310675</v>
      </c>
      <c r="P131">
        <f t="shared" si="80"/>
        <v>-0.41246951989208824</v>
      </c>
      <c r="Q131" t="e">
        <f t="shared" si="142"/>
        <v>#DIV/0!</v>
      </c>
      <c r="R131" t="e">
        <f t="shared" ref="R131" si="156">Q131-Q126</f>
        <v>#DIV/0!</v>
      </c>
    </row>
    <row r="132" spans="1:18" x14ac:dyDescent="0.25">
      <c r="A132" s="35">
        <v>44743</v>
      </c>
      <c r="B132">
        <v>2.8254999999999999</v>
      </c>
      <c r="C132">
        <v>13.57</v>
      </c>
      <c r="D132">
        <f t="shared" si="148"/>
        <v>4.5436967575534268</v>
      </c>
      <c r="E132">
        <f t="shared" si="79"/>
        <v>-0.69541117895450899</v>
      </c>
      <c r="F132" s="31">
        <f t="shared" si="115"/>
        <v>-1.3556432765806008</v>
      </c>
      <c r="G132" s="31">
        <f t="shared" si="83"/>
        <v>-3.4094127234119083</v>
      </c>
      <c r="H132" s="31">
        <f t="shared" si="146"/>
        <v>-2.5489034250638416</v>
      </c>
      <c r="J132">
        <v>26.08</v>
      </c>
      <c r="K132">
        <v>42.26</v>
      </c>
      <c r="M132">
        <f t="shared" si="150"/>
        <v>-0.45919616658778972</v>
      </c>
      <c r="N132">
        <f t="shared" si="80"/>
        <v>-0.52728289225150649</v>
      </c>
      <c r="O132">
        <f t="shared" ref="O132:O195" si="157">1/J132*100-B132</f>
        <v>1.0088558282208591</v>
      </c>
      <c r="P132">
        <f t="shared" si="80"/>
        <v>-0.65294207936414539</v>
      </c>
      <c r="Q132" t="e">
        <f t="shared" si="142"/>
        <v>#DIV/0!</v>
      </c>
      <c r="R132" t="e">
        <f t="shared" ref="R132" si="158">Q132-Q127</f>
        <v>#DIV/0!</v>
      </c>
    </row>
    <row r="133" spans="1:18" x14ac:dyDescent="0.25">
      <c r="A133" s="35">
        <v>44750</v>
      </c>
      <c r="B133">
        <v>2.8384</v>
      </c>
      <c r="C133">
        <v>13.58</v>
      </c>
      <c r="D133">
        <f t="shared" si="148"/>
        <v>4.525370250368189</v>
      </c>
      <c r="E133">
        <f t="shared" si="79"/>
        <v>-0.47248165033002643</v>
      </c>
      <c r="F133" s="31">
        <f t="shared" si="115"/>
        <v>-1.8281249269106272</v>
      </c>
      <c r="G133" s="31">
        <f t="shared" si="83"/>
        <v>-3.8632786916548238</v>
      </c>
      <c r="H133" s="31">
        <f t="shared" si="146"/>
        <v>-2.914402250772695</v>
      </c>
      <c r="J133">
        <v>26.1</v>
      </c>
      <c r="K133">
        <v>42.63</v>
      </c>
      <c r="M133">
        <f t="shared" si="150"/>
        <v>-0.49263410743607805</v>
      </c>
      <c r="N133">
        <f t="shared" si="80"/>
        <v>-0.36549882570885339</v>
      </c>
      <c r="O133">
        <f t="shared" si="157"/>
        <v>0.99301762452107267</v>
      </c>
      <c r="P133">
        <f t="shared" si="80"/>
        <v>-0.45386596824291559</v>
      </c>
      <c r="Q133" t="e">
        <f t="shared" si="142"/>
        <v>#DIV/0!</v>
      </c>
      <c r="R133" t="e">
        <f t="shared" ref="R133" si="159">Q133-Q128</f>
        <v>#DIV/0!</v>
      </c>
    </row>
    <row r="134" spans="1:18" x14ac:dyDescent="0.25">
      <c r="A134" s="35">
        <v>44757</v>
      </c>
      <c r="B134">
        <v>2.7856999999999998</v>
      </c>
      <c r="C134">
        <v>13.09</v>
      </c>
      <c r="D134">
        <f t="shared" si="148"/>
        <v>4.853719404125286</v>
      </c>
      <c r="E134">
        <f t="shared" si="79"/>
        <v>7.0524377750002643E-2</v>
      </c>
      <c r="F134" s="31">
        <f t="shared" si="115"/>
        <v>-1.7576005491606246</v>
      </c>
      <c r="G134" s="31">
        <f t="shared" si="83"/>
        <v>-4.0411195099004011</v>
      </c>
      <c r="H134" s="31">
        <f t="shared" si="146"/>
        <v>-3.1299690860476974</v>
      </c>
      <c r="J134">
        <v>25.39</v>
      </c>
      <c r="K134">
        <v>41.93</v>
      </c>
      <c r="M134">
        <f t="shared" si="150"/>
        <v>-0.4007727402814214</v>
      </c>
      <c r="N134">
        <f t="shared" si="80"/>
        <v>-0.21556683527500242</v>
      </c>
      <c r="O134">
        <f t="shared" si="157"/>
        <v>1.1528584875935413</v>
      </c>
      <c r="P134">
        <f t="shared" si="80"/>
        <v>-0.17784081824557729</v>
      </c>
      <c r="Q134" t="e">
        <f t="shared" si="142"/>
        <v>#DIV/0!</v>
      </c>
      <c r="R134" t="e">
        <f t="shared" ref="R134" si="160">Q134-Q129</f>
        <v>#DIV/0!</v>
      </c>
    </row>
    <row r="135" spans="1:18" x14ac:dyDescent="0.25">
      <c r="A135" s="35">
        <v>44764</v>
      </c>
      <c r="B135">
        <v>2.7869999999999999</v>
      </c>
      <c r="C135">
        <v>13.27</v>
      </c>
      <c r="D135">
        <f t="shared" si="148"/>
        <v>4.7487950263752836</v>
      </c>
      <c r="E135">
        <f t="shared" si="79"/>
        <v>5.5735130930922416E-2</v>
      </c>
      <c r="F135" s="31">
        <f t="shared" si="115"/>
        <v>-1.7018654182297022</v>
      </c>
      <c r="G135" s="31">
        <f t="shared" si="83"/>
        <v>-4.1465214433419382</v>
      </c>
      <c r="H135" s="31">
        <f t="shared" si="146"/>
        <v>-3.256461515653307</v>
      </c>
      <c r="J135">
        <v>25.62</v>
      </c>
      <c r="K135">
        <v>42.22</v>
      </c>
      <c r="M135">
        <f t="shared" si="150"/>
        <v>-0.41845428706774035</v>
      </c>
      <c r="N135">
        <f t="shared" si="80"/>
        <v>-0.12649242960560958</v>
      </c>
      <c r="O135">
        <f t="shared" si="157"/>
        <v>1.1162006245121003</v>
      </c>
      <c r="P135">
        <f t="shared" si="80"/>
        <v>-0.10540193344153703</v>
      </c>
      <c r="Q135" t="e">
        <f t="shared" si="142"/>
        <v>#DIV/0!</v>
      </c>
      <c r="R135" t="e">
        <f t="shared" ref="R135" si="161">Q135-Q130</f>
        <v>#DIV/0!</v>
      </c>
    </row>
    <row r="136" spans="1:18" x14ac:dyDescent="0.25">
      <c r="A136" s="35">
        <v>44771</v>
      </c>
      <c r="B136">
        <v>2.7559999999999998</v>
      </c>
      <c r="C136">
        <v>13.22</v>
      </c>
      <c r="D136">
        <f t="shared" si="148"/>
        <v>4.8082965204235997</v>
      </c>
      <c r="E136">
        <f t="shared" ref="E136:E184" si="162">D136-D131</f>
        <v>0.22057214819317039</v>
      </c>
      <c r="F136" s="31">
        <f t="shared" si="115"/>
        <v>-1.4812932700365318</v>
      </c>
      <c r="G136" s="31">
        <f t="shared" si="83"/>
        <v>-4.0789124451106122</v>
      </c>
      <c r="H136" s="31">
        <f t="shared" si="146"/>
        <v>-3.1915998902654499</v>
      </c>
      <c r="J136">
        <v>25.58</v>
      </c>
      <c r="K136">
        <v>41.96</v>
      </c>
      <c r="M136">
        <f t="shared" si="150"/>
        <v>-0.37277788369876053</v>
      </c>
      <c r="N136">
        <f t="shared" ref="N136:P185" si="163">M136-M131</f>
        <v>6.4861625387857114E-2</v>
      </c>
      <c r="O136">
        <f t="shared" si="157"/>
        <v>1.1533041438623934</v>
      </c>
      <c r="P136">
        <f t="shared" si="163"/>
        <v>6.7608998231325934E-2</v>
      </c>
      <c r="Q136" t="e">
        <f t="shared" si="142"/>
        <v>#DIV/0!</v>
      </c>
      <c r="R136" t="e">
        <f t="shared" ref="R136" si="164">Q136-Q131</f>
        <v>#DIV/0!</v>
      </c>
    </row>
    <row r="137" spans="1:18" x14ac:dyDescent="0.25">
      <c r="A137" s="35">
        <v>44778</v>
      </c>
      <c r="B137">
        <v>2.7339000000000002</v>
      </c>
      <c r="C137">
        <v>13.16</v>
      </c>
      <c r="D137">
        <f t="shared" si="148"/>
        <v>4.8648841945288748</v>
      </c>
      <c r="E137">
        <f t="shared" si="162"/>
        <v>0.32118743697544794</v>
      </c>
      <c r="F137" s="31">
        <f t="shared" si="115"/>
        <v>-1.1601058330610838</v>
      </c>
      <c r="G137" s="31">
        <f t="shared" ref="G137:G200" si="165">G136+P137</f>
        <v>-3.9016369130805892</v>
      </c>
      <c r="H137" s="31">
        <f t="shared" si="146"/>
        <v>-3.0999998902654502</v>
      </c>
      <c r="J137">
        <v>25.51</v>
      </c>
      <c r="K137">
        <v>42.26</v>
      </c>
      <c r="M137">
        <f t="shared" si="150"/>
        <v>-0.36759616658779004</v>
      </c>
      <c r="N137">
        <f t="shared" si="163"/>
        <v>9.1599999999999682E-2</v>
      </c>
      <c r="O137">
        <f t="shared" si="157"/>
        <v>1.1861313602508821</v>
      </c>
      <c r="P137">
        <f t="shared" si="163"/>
        <v>0.177275532030023</v>
      </c>
      <c r="Q137" t="e">
        <f t="shared" si="142"/>
        <v>#DIV/0!</v>
      </c>
      <c r="R137" t="e">
        <f t="shared" ref="R137" si="166">Q137-Q132</f>
        <v>#DIV/0!</v>
      </c>
    </row>
    <row r="138" spans="1:18" x14ac:dyDescent="0.25">
      <c r="A138" s="35">
        <v>44785</v>
      </c>
      <c r="B138">
        <v>2.7347000000000001</v>
      </c>
      <c r="C138">
        <v>13.39</v>
      </c>
      <c r="D138">
        <f t="shared" si="148"/>
        <v>4.733559895444361</v>
      </c>
      <c r="E138">
        <f t="shared" si="162"/>
        <v>0.20818964507617199</v>
      </c>
      <c r="F138" s="31">
        <f t="shared" si="115"/>
        <v>-0.95191618798491184</v>
      </c>
      <c r="G138" s="31">
        <f t="shared" si="165"/>
        <v>-3.7787576950910724</v>
      </c>
      <c r="H138" s="31">
        <f t="shared" si="146"/>
        <v>-3.0039783383589493</v>
      </c>
      <c r="J138">
        <v>25.97</v>
      </c>
      <c r="K138">
        <v>42.77</v>
      </c>
      <c r="M138">
        <f t="shared" si="150"/>
        <v>-0.39661255552957719</v>
      </c>
      <c r="N138">
        <f t="shared" si="163"/>
        <v>9.6021551906500857E-2</v>
      </c>
      <c r="O138">
        <f t="shared" si="157"/>
        <v>1.1158968425105895</v>
      </c>
      <c r="P138">
        <f t="shared" si="163"/>
        <v>0.12287921798951684</v>
      </c>
      <c r="Q138" t="e">
        <f t="shared" si="142"/>
        <v>#DIV/0!</v>
      </c>
      <c r="R138" t="e">
        <f t="shared" ref="R138" si="167">Q138-Q133</f>
        <v>#DIV/0!</v>
      </c>
    </row>
    <row r="139" spans="1:18" x14ac:dyDescent="0.25">
      <c r="A139" s="35">
        <v>44792</v>
      </c>
      <c r="B139">
        <v>2.5874999999999999</v>
      </c>
      <c r="C139">
        <v>13.32</v>
      </c>
      <c r="D139">
        <f t="shared" si="148"/>
        <v>4.920007507507508</v>
      </c>
      <c r="E139">
        <f t="shared" si="162"/>
        <v>6.6288103382222019E-2</v>
      </c>
      <c r="F139" s="31">
        <f t="shared" si="115"/>
        <v>-0.88562808460268982</v>
      </c>
      <c r="G139" s="31">
        <f t="shared" si="165"/>
        <v>-3.6655516354784474</v>
      </c>
      <c r="H139" s="31">
        <f t="shared" si="146"/>
        <v>-2.8624168902777609</v>
      </c>
      <c r="J139">
        <v>25.95</v>
      </c>
      <c r="K139">
        <v>42.95</v>
      </c>
      <c r="M139">
        <f t="shared" si="150"/>
        <v>-0.25921129220023298</v>
      </c>
      <c r="N139">
        <f t="shared" si="163"/>
        <v>0.14156144808118842</v>
      </c>
      <c r="O139">
        <f t="shared" si="157"/>
        <v>1.2660645472061662</v>
      </c>
      <c r="P139">
        <f t="shared" si="163"/>
        <v>0.11320605961262498</v>
      </c>
      <c r="Q139" t="e">
        <f t="shared" si="142"/>
        <v>#DIV/0!</v>
      </c>
      <c r="R139" t="e">
        <f t="shared" ref="R139" si="168">Q139-Q134</f>
        <v>#DIV/0!</v>
      </c>
    </row>
    <row r="140" spans="1:18" x14ac:dyDescent="0.25">
      <c r="A140" s="35">
        <v>44799</v>
      </c>
      <c r="B140">
        <v>2.6429999999999998</v>
      </c>
      <c r="C140">
        <v>13.25</v>
      </c>
      <c r="D140">
        <f t="shared" si="148"/>
        <v>4.904169811320755</v>
      </c>
      <c r="E140">
        <f t="shared" si="162"/>
        <v>0.15537478494547141</v>
      </c>
      <c r="F140" s="31">
        <f t="shared" si="115"/>
        <v>-0.73025329965721841</v>
      </c>
      <c r="G140" s="31">
        <f t="shared" si="165"/>
        <v>-3.4596452020999839</v>
      </c>
      <c r="H140" s="31">
        <f t="shared" si="146"/>
        <v>-2.6503154297207412</v>
      </c>
      <c r="J140">
        <v>25.22</v>
      </c>
      <c r="K140">
        <v>41.04</v>
      </c>
      <c r="M140">
        <f t="shared" si="150"/>
        <v>-0.20635282651072062</v>
      </c>
      <c r="N140">
        <f t="shared" si="163"/>
        <v>0.21210146055701973</v>
      </c>
      <c r="O140">
        <f t="shared" si="157"/>
        <v>1.3221070578905638</v>
      </c>
      <c r="P140">
        <f t="shared" si="163"/>
        <v>0.20590643337846348</v>
      </c>
      <c r="Q140" t="e">
        <f t="shared" si="142"/>
        <v>#DIV/0!</v>
      </c>
      <c r="R140" t="e">
        <f t="shared" ref="R140" si="169">Q140-Q135</f>
        <v>#DIV/0!</v>
      </c>
    </row>
    <row r="141" spans="1:18" x14ac:dyDescent="0.25">
      <c r="A141" s="35">
        <v>44806</v>
      </c>
      <c r="B141">
        <v>2.6225999999999998</v>
      </c>
      <c r="C141">
        <v>13.06</v>
      </c>
      <c r="D141">
        <f t="shared" si="148"/>
        <v>5.0343678407350687</v>
      </c>
      <c r="E141">
        <f t="shared" si="162"/>
        <v>0.22607132031146904</v>
      </c>
      <c r="F141" s="31">
        <f t="shared" si="115"/>
        <v>-0.50418197934574938</v>
      </c>
      <c r="G141" s="31">
        <f t="shared" si="165"/>
        <v>-3.1655452759583071</v>
      </c>
      <c r="H141" s="31">
        <f t="shared" si="146"/>
        <v>-2.3926149783188713</v>
      </c>
      <c r="J141">
        <v>24.57</v>
      </c>
      <c r="K141">
        <v>39.880000000000003</v>
      </c>
      <c r="M141">
        <f t="shared" si="150"/>
        <v>-0.1150774322968906</v>
      </c>
      <c r="N141">
        <f t="shared" si="163"/>
        <v>0.25770045140186992</v>
      </c>
      <c r="O141">
        <f t="shared" si="157"/>
        <v>1.4474040700040702</v>
      </c>
      <c r="P141">
        <f t="shared" si="163"/>
        <v>0.29409992614167679</v>
      </c>
      <c r="Q141" t="e">
        <f t="shared" si="142"/>
        <v>#DIV/0!</v>
      </c>
      <c r="R141" t="e">
        <f t="shared" ref="R141" si="170">Q141-Q136</f>
        <v>#DIV/0!</v>
      </c>
    </row>
    <row r="142" spans="1:18" x14ac:dyDescent="0.25">
      <c r="A142" s="35">
        <v>44813</v>
      </c>
      <c r="B142">
        <v>2.6349999999999998</v>
      </c>
      <c r="C142">
        <v>13.38</v>
      </c>
      <c r="D142">
        <f t="shared" si="148"/>
        <v>4.8388415545590426</v>
      </c>
      <c r="E142">
        <f t="shared" si="162"/>
        <v>-2.6042639969832138E-2</v>
      </c>
      <c r="F142" s="31">
        <f t="shared" si="115"/>
        <v>-0.53022461931558151</v>
      </c>
      <c r="G142" s="31">
        <f t="shared" si="165"/>
        <v>-2.975445188154636</v>
      </c>
      <c r="H142" s="31">
        <f t="shared" si="146"/>
        <v>-2.1662532256961686</v>
      </c>
      <c r="J142">
        <v>24.93</v>
      </c>
      <c r="K142">
        <v>40.1</v>
      </c>
      <c r="M142">
        <f t="shared" si="150"/>
        <v>-0.1412344139650874</v>
      </c>
      <c r="N142">
        <f t="shared" si="163"/>
        <v>0.22636175262270264</v>
      </c>
      <c r="O142">
        <f t="shared" si="157"/>
        <v>1.3762314480545532</v>
      </c>
      <c r="P142">
        <f t="shared" si="163"/>
        <v>0.19010008780367116</v>
      </c>
      <c r="Q142" t="e">
        <f t="shared" si="142"/>
        <v>#DIV/0!</v>
      </c>
      <c r="R142" t="e">
        <f t="shared" ref="R142" si="171">Q142-Q137</f>
        <v>#DIV/0!</v>
      </c>
    </row>
    <row r="143" spans="1:18" x14ac:dyDescent="0.25">
      <c r="A143" s="35">
        <v>44820</v>
      </c>
      <c r="B143">
        <v>2.673</v>
      </c>
      <c r="C143">
        <v>12.85</v>
      </c>
      <c r="D143">
        <f t="shared" si="148"/>
        <v>5.1091011673151749</v>
      </c>
      <c r="E143">
        <f t="shared" si="162"/>
        <v>0.37554127187081399</v>
      </c>
      <c r="F143" s="31">
        <f t="shared" si="115"/>
        <v>-0.15468334744476753</v>
      </c>
      <c r="G143" s="31">
        <f t="shared" si="165"/>
        <v>-2.5306417766432108</v>
      </c>
      <c r="H143" s="31">
        <f t="shared" si="146"/>
        <v>-1.7851865112508332</v>
      </c>
      <c r="J143">
        <v>23.62</v>
      </c>
      <c r="K143">
        <v>37.630000000000003</v>
      </c>
      <c r="M143">
        <f t="shared" si="150"/>
        <v>-1.5545841084241729E-2</v>
      </c>
      <c r="N143">
        <f t="shared" si="163"/>
        <v>0.38106671444533546</v>
      </c>
      <c r="O143">
        <f t="shared" si="157"/>
        <v>1.5607002540220147</v>
      </c>
      <c r="P143">
        <f t="shared" si="163"/>
        <v>0.44480341151142522</v>
      </c>
      <c r="Q143" t="e">
        <f t="shared" si="142"/>
        <v>#DIV/0!</v>
      </c>
      <c r="R143" t="e">
        <f t="shared" ref="R143" si="172">Q143-Q138</f>
        <v>#DIV/0!</v>
      </c>
    </row>
    <row r="144" spans="1:18" x14ac:dyDescent="0.25">
      <c r="A144" s="35">
        <v>44827</v>
      </c>
      <c r="B144">
        <v>2.6802000000000001</v>
      </c>
      <c r="C144">
        <v>12.69</v>
      </c>
      <c r="D144">
        <f t="shared" si="148"/>
        <v>5.2000206461780936</v>
      </c>
      <c r="E144">
        <f t="shared" si="162"/>
        <v>0.28001313867058553</v>
      </c>
      <c r="F144" s="31">
        <f t="shared" si="115"/>
        <v>0.125329791225818</v>
      </c>
      <c r="G144" s="31">
        <f t="shared" si="165"/>
        <v>-2.1572518962035883</v>
      </c>
      <c r="H144" s="31">
        <f t="shared" si="146"/>
        <v>-1.474681091762974</v>
      </c>
      <c r="J144">
        <v>23.15</v>
      </c>
      <c r="K144">
        <v>36.61</v>
      </c>
      <c r="M144">
        <f t="shared" si="150"/>
        <v>5.1294127287626168E-2</v>
      </c>
      <c r="N144">
        <f t="shared" si="163"/>
        <v>0.31050541948785915</v>
      </c>
      <c r="O144">
        <f t="shared" si="157"/>
        <v>1.6394544276457887</v>
      </c>
      <c r="P144">
        <f t="shared" si="163"/>
        <v>0.37338988043962251</v>
      </c>
      <c r="Q144" t="e">
        <f t="shared" si="142"/>
        <v>#DIV/0!</v>
      </c>
      <c r="R144" t="e">
        <f t="shared" ref="R144" si="173">Q144-Q139</f>
        <v>#DIV/0!</v>
      </c>
    </row>
    <row r="145" spans="1:18" x14ac:dyDescent="0.25">
      <c r="A145" s="35">
        <v>44834</v>
      </c>
      <c r="B145">
        <v>2.7601</v>
      </c>
      <c r="C145">
        <v>12.45</v>
      </c>
      <c r="D145">
        <f t="shared" si="148"/>
        <v>5.2720285140562257</v>
      </c>
      <c r="E145">
        <f t="shared" si="162"/>
        <v>0.36785870273547072</v>
      </c>
      <c r="F145" s="31">
        <f t="shared" si="115"/>
        <v>0.49318849396128872</v>
      </c>
      <c r="G145" s="31">
        <f t="shared" si="165"/>
        <v>-1.812721459627574</v>
      </c>
      <c r="H145" s="31">
        <f t="shared" si="146"/>
        <v>-1.2475606345514749</v>
      </c>
      <c r="J145">
        <v>22.59</v>
      </c>
      <c r="K145">
        <v>35.96</v>
      </c>
      <c r="M145">
        <f t="shared" si="150"/>
        <v>2.0767630700778472E-2</v>
      </c>
      <c r="N145">
        <f t="shared" si="163"/>
        <v>0.22712045721149909</v>
      </c>
      <c r="O145">
        <f t="shared" si="157"/>
        <v>1.6666374944665781</v>
      </c>
      <c r="P145">
        <f t="shared" si="163"/>
        <v>0.34453043657601423</v>
      </c>
      <c r="Q145" t="e">
        <f t="shared" si="142"/>
        <v>#DIV/0!</v>
      </c>
      <c r="R145" t="e">
        <f t="shared" ref="R145" si="174">Q145-Q140</f>
        <v>#DIV/0!</v>
      </c>
    </row>
    <row r="146" spans="1:18" x14ac:dyDescent="0.25">
      <c r="A146" s="35">
        <v>44848</v>
      </c>
      <c r="B146">
        <v>2.6977000000000002</v>
      </c>
      <c r="C146">
        <v>12.85</v>
      </c>
      <c r="D146">
        <f t="shared" si="148"/>
        <v>5.0844011673151748</v>
      </c>
      <c r="E146">
        <f t="shared" si="162"/>
        <v>5.0033326580106063E-2</v>
      </c>
      <c r="F146" s="31">
        <f t="shared" si="115"/>
        <v>0.54322182054139478</v>
      </c>
      <c r="G146" s="31">
        <f t="shared" si="165"/>
        <v>-1.7241252756096297</v>
      </c>
      <c r="H146" s="31">
        <f t="shared" si="146"/>
        <v>-1.1727290433388262</v>
      </c>
      <c r="J146">
        <v>23.62</v>
      </c>
      <c r="K146">
        <v>37.630000000000003</v>
      </c>
      <c r="M146">
        <f t="shared" si="150"/>
        <v>-4.0245841084241896E-2</v>
      </c>
      <c r="N146">
        <f t="shared" si="163"/>
        <v>7.4831591212648707E-2</v>
      </c>
      <c r="O146">
        <f t="shared" si="157"/>
        <v>1.5360002540220146</v>
      </c>
      <c r="P146">
        <f t="shared" si="163"/>
        <v>8.8596184017944335E-2</v>
      </c>
      <c r="Q146" t="e">
        <f t="shared" si="142"/>
        <v>#DIV/0!</v>
      </c>
      <c r="R146" t="e">
        <f t="shared" ref="R146" si="175">Q146-Q141</f>
        <v>#DIV/0!</v>
      </c>
    </row>
    <row r="147" spans="1:18" x14ac:dyDescent="0.25">
      <c r="A147" s="35">
        <v>44855</v>
      </c>
      <c r="B147">
        <v>2.7277999999999998</v>
      </c>
      <c r="C147">
        <v>12.51</v>
      </c>
      <c r="D147">
        <f>1/C147*100-B147</f>
        <v>5.2658051159072752</v>
      </c>
      <c r="E147">
        <f t="shared" si="162"/>
        <v>0.42696356134823255</v>
      </c>
      <c r="F147" s="31">
        <f t="shared" si="115"/>
        <v>0.97018538188962733</v>
      </c>
      <c r="G147" s="31">
        <f t="shared" si="165"/>
        <v>-1.5196690028541875</v>
      </c>
      <c r="H147" s="31">
        <f t="shared" si="146"/>
        <v>-1.1353114228662604</v>
      </c>
      <c r="J147">
        <v>23.21</v>
      </c>
      <c r="K147">
        <v>38.11</v>
      </c>
      <c r="M147">
        <f>1/K147*100-B147</f>
        <v>-0.1038167934925216</v>
      </c>
      <c r="N147">
        <f t="shared" si="163"/>
        <v>3.7417620472565805E-2</v>
      </c>
      <c r="O147">
        <f t="shared" si="157"/>
        <v>1.5806877208099954</v>
      </c>
      <c r="P147">
        <f t="shared" si="163"/>
        <v>0.2044562727554422</v>
      </c>
      <c r="Q147" t="e">
        <f t="shared" si="142"/>
        <v>#DIV/0!</v>
      </c>
      <c r="R147" t="e">
        <f t="shared" ref="R147" si="176">Q147-Q142</f>
        <v>#DIV/0!</v>
      </c>
    </row>
    <row r="148" spans="1:18" x14ac:dyDescent="0.25">
      <c r="A148" s="35">
        <v>44862</v>
      </c>
      <c r="B148">
        <v>2.6652999999999998</v>
      </c>
      <c r="C148">
        <v>12.04</v>
      </c>
      <c r="D148">
        <f t="shared" ref="D148:D173" si="177">1/C148*100-B148</f>
        <v>5.640347840531561</v>
      </c>
      <c r="E148">
        <f t="shared" si="162"/>
        <v>0.53124667321638608</v>
      </c>
      <c r="F148" s="31">
        <f t="shared" si="115"/>
        <v>1.5014320551060134</v>
      </c>
      <c r="G148" s="31">
        <f t="shared" si="165"/>
        <v>-1.239134781887469</v>
      </c>
      <c r="H148" s="31">
        <f>H147+N148</f>
        <v>-1.0385673670058577</v>
      </c>
      <c r="J148">
        <v>22.19</v>
      </c>
      <c r="K148">
        <v>36.409999999999997</v>
      </c>
      <c r="M148">
        <f t="shared" ref="M148:M164" si="178">1/K148*100-B148</f>
        <v>8.119821477616096E-2</v>
      </c>
      <c r="N148">
        <f t="shared" si="163"/>
        <v>9.6744055860402689E-2</v>
      </c>
      <c r="O148">
        <f t="shared" si="157"/>
        <v>1.8412344749887333</v>
      </c>
      <c r="P148">
        <f t="shared" si="163"/>
        <v>0.28053422096671854</v>
      </c>
      <c r="Q148" t="e">
        <f t="shared" si="142"/>
        <v>#DIV/0!</v>
      </c>
      <c r="R148" t="e">
        <f t="shared" ref="R148" si="179">Q148-Q143</f>
        <v>#DIV/0!</v>
      </c>
    </row>
    <row r="149" spans="1:18" x14ac:dyDescent="0.25">
      <c r="A149" s="35">
        <v>44869</v>
      </c>
      <c r="B149">
        <v>2.7023000000000001</v>
      </c>
      <c r="C149">
        <v>12.68</v>
      </c>
      <c r="D149">
        <f t="shared" si="177"/>
        <v>5.1841353312302836</v>
      </c>
      <c r="E149">
        <f t="shared" si="162"/>
        <v>-1.5885314947809981E-2</v>
      </c>
      <c r="F149" s="31">
        <f t="shared" si="115"/>
        <v>1.4855467401582034</v>
      </c>
      <c r="G149" s="31">
        <f t="shared" si="165"/>
        <v>-1.3932845194160044</v>
      </c>
      <c r="H149" s="31">
        <f t="shared" si="146"/>
        <v>-1.2592334294505254</v>
      </c>
      <c r="J149">
        <v>23.88</v>
      </c>
      <c r="K149">
        <v>39.479999999999997</v>
      </c>
      <c r="M149">
        <f t="shared" si="178"/>
        <v>-0.16937193515704152</v>
      </c>
      <c r="N149">
        <f t="shared" si="163"/>
        <v>-0.22066606244466769</v>
      </c>
      <c r="O149">
        <f t="shared" si="157"/>
        <v>1.4853046901172533</v>
      </c>
      <c r="P149">
        <f t="shared" si="163"/>
        <v>-0.15414973752853545</v>
      </c>
      <c r="Q149" t="e">
        <f>1/L149*100-B149</f>
        <v>#DIV/0!</v>
      </c>
      <c r="R149" t="e">
        <f t="shared" ref="R149" si="180">Q149-Q144</f>
        <v>#DIV/0!</v>
      </c>
    </row>
    <row r="150" spans="1:18" x14ac:dyDescent="0.25">
      <c r="A150" s="35">
        <v>44876</v>
      </c>
      <c r="B150">
        <v>2.7353999999999998</v>
      </c>
      <c r="C150">
        <v>12.73</v>
      </c>
      <c r="D150">
        <f t="shared" si="177"/>
        <v>5.1200595443833468</v>
      </c>
      <c r="E150">
        <f t="shared" si="162"/>
        <v>-0.15196896967287898</v>
      </c>
      <c r="F150" s="31">
        <f t="shared" si="115"/>
        <v>1.3335777704853244</v>
      </c>
      <c r="G150" s="31">
        <f t="shared" si="165"/>
        <v>-1.5989309102317217</v>
      </c>
      <c r="H150" s="31">
        <f>H149+N150</f>
        <v>-1.4433845992459542</v>
      </c>
      <c r="J150">
        <v>23.83</v>
      </c>
      <c r="K150">
        <v>38.880000000000003</v>
      </c>
      <c r="M150">
        <f t="shared" si="178"/>
        <v>-0.16338353909465031</v>
      </c>
      <c r="N150">
        <f t="shared" si="163"/>
        <v>-0.18415116979542878</v>
      </c>
      <c r="O150">
        <f t="shared" si="157"/>
        <v>1.4609911036508607</v>
      </c>
      <c r="P150">
        <f t="shared" si="163"/>
        <v>-0.20564639081571734</v>
      </c>
      <c r="Q150" t="e">
        <f t="shared" ref="Q150:Q171" si="181">1/L150*100-B150</f>
        <v>#DIV/0!</v>
      </c>
      <c r="R150" t="e">
        <f t="shared" ref="R150" si="182">Q150-Q145</f>
        <v>#DIV/0!</v>
      </c>
    </row>
    <row r="151" spans="1:18" x14ac:dyDescent="0.25">
      <c r="A151" s="35">
        <v>44883</v>
      </c>
      <c r="B151">
        <v>2.8250000000000002</v>
      </c>
      <c r="C151">
        <v>12.79</v>
      </c>
      <c r="D151">
        <f t="shared" si="177"/>
        <v>4.9936082877247863</v>
      </c>
      <c r="E151">
        <f t="shared" si="162"/>
        <v>-9.0792879590388509E-2</v>
      </c>
      <c r="F151" s="31">
        <f t="shared" si="115"/>
        <v>1.2427848908949359</v>
      </c>
      <c r="G151" s="31">
        <f t="shared" si="165"/>
        <v>-1.7880496456888637</v>
      </c>
      <c r="H151" s="31">
        <f t="shared" ref="H151:H188" si="183">H150+N151</f>
        <v>-1.6679749076752817</v>
      </c>
      <c r="J151">
        <v>23.97</v>
      </c>
      <c r="K151">
        <v>39.06</v>
      </c>
      <c r="M151">
        <f t="shared" si="178"/>
        <v>-0.26483614951356937</v>
      </c>
      <c r="N151">
        <f t="shared" si="163"/>
        <v>-0.22459030842932748</v>
      </c>
      <c r="O151">
        <f t="shared" si="157"/>
        <v>1.3468815185648726</v>
      </c>
      <c r="P151">
        <f t="shared" si="163"/>
        <v>-0.18911873545714197</v>
      </c>
      <c r="Q151" t="e">
        <f t="shared" si="181"/>
        <v>#DIV/0!</v>
      </c>
      <c r="R151" t="e">
        <f t="shared" ref="R151" si="184">Q151-Q146</f>
        <v>#DIV/0!</v>
      </c>
    </row>
    <row r="152" spans="1:18" x14ac:dyDescent="0.25">
      <c r="A152" s="35">
        <v>44890</v>
      </c>
      <c r="B152">
        <v>2.83</v>
      </c>
      <c r="C152">
        <v>12.8</v>
      </c>
      <c r="D152">
        <f t="shared" si="177"/>
        <v>4.9824999999999999</v>
      </c>
      <c r="E152">
        <f t="shared" si="162"/>
        <v>-0.28330511590727525</v>
      </c>
      <c r="F152" s="31">
        <f t="shared" si="115"/>
        <v>0.95947977498766068</v>
      </c>
      <c r="G152" s="31">
        <f t="shared" si="165"/>
        <v>-1.9343450424050426</v>
      </c>
      <c r="H152" s="31">
        <f t="shared" si="183"/>
        <v>-1.7430446465263443</v>
      </c>
      <c r="J152">
        <v>23.45</v>
      </c>
      <c r="K152">
        <v>37.72</v>
      </c>
      <c r="M152">
        <f t="shared" si="178"/>
        <v>-0.1788865323435842</v>
      </c>
      <c r="N152">
        <f t="shared" si="163"/>
        <v>-7.5069738851062606E-2</v>
      </c>
      <c r="O152">
        <f t="shared" si="157"/>
        <v>1.4343923240938166</v>
      </c>
      <c r="P152">
        <f t="shared" si="163"/>
        <v>-0.14629539671617886</v>
      </c>
      <c r="Q152" t="e">
        <f t="shared" si="181"/>
        <v>#DIV/0!</v>
      </c>
      <c r="R152" t="e">
        <f t="shared" ref="R152" si="185">Q152-Q147</f>
        <v>#DIV/0!</v>
      </c>
    </row>
    <row r="153" spans="1:18" x14ac:dyDescent="0.25">
      <c r="A153" s="35">
        <v>44897</v>
      </c>
      <c r="B153">
        <v>2.8675999999999999</v>
      </c>
      <c r="C153">
        <v>13.03</v>
      </c>
      <c r="D153">
        <f t="shared" si="177"/>
        <v>4.8069970836531084</v>
      </c>
      <c r="E153">
        <f t="shared" si="162"/>
        <v>-0.83335075687845261</v>
      </c>
      <c r="F153" s="31">
        <f t="shared" si="115"/>
        <v>0.12612901810920807</v>
      </c>
      <c r="G153" s="31">
        <f t="shared" si="165"/>
        <v>-2.502392767911374</v>
      </c>
      <c r="H153" s="31">
        <f t="shared" si="183"/>
        <v>-2.1204877571626235</v>
      </c>
      <c r="J153">
        <v>24.15</v>
      </c>
      <c r="K153">
        <v>38.89</v>
      </c>
      <c r="M153">
        <f t="shared" si="178"/>
        <v>-0.29624489586011826</v>
      </c>
      <c r="N153">
        <f t="shared" si="163"/>
        <v>-0.37744311063627922</v>
      </c>
      <c r="O153">
        <f t="shared" si="157"/>
        <v>1.2731867494824018</v>
      </c>
      <c r="P153">
        <f t="shared" si="163"/>
        <v>-0.56804772550633142</v>
      </c>
      <c r="Q153" t="e">
        <f t="shared" si="181"/>
        <v>#DIV/0!</v>
      </c>
      <c r="R153" t="e">
        <f t="shared" ref="R153" si="186">Q153-Q148</f>
        <v>#DIV/0!</v>
      </c>
    </row>
    <row r="154" spans="1:18" x14ac:dyDescent="0.25">
      <c r="A154" s="35">
        <v>44904</v>
      </c>
      <c r="B154">
        <v>2.8902999999999999</v>
      </c>
      <c r="C154">
        <v>13.24</v>
      </c>
      <c r="D154">
        <f t="shared" si="177"/>
        <v>4.6625700906344409</v>
      </c>
      <c r="E154">
        <f t="shared" si="162"/>
        <v>-0.52156524059584264</v>
      </c>
      <c r="F154" s="31">
        <f t="shared" si="115"/>
        <v>-0.39543622248663457</v>
      </c>
      <c r="G154" s="31">
        <f t="shared" si="165"/>
        <v>-2.8096492074183743</v>
      </c>
      <c r="H154" s="31">
        <f t="shared" si="183"/>
        <v>-2.2890932084272255</v>
      </c>
      <c r="J154">
        <v>24.58</v>
      </c>
      <c r="K154">
        <v>39.18</v>
      </c>
      <c r="M154">
        <f t="shared" si="178"/>
        <v>-0.33797738642164354</v>
      </c>
      <c r="N154">
        <f t="shared" si="163"/>
        <v>-0.16860545126460202</v>
      </c>
      <c r="O154">
        <f t="shared" si="157"/>
        <v>1.178048250610253</v>
      </c>
      <c r="P154">
        <f t="shared" si="163"/>
        <v>-0.30725643950700032</v>
      </c>
      <c r="Q154" t="e">
        <f t="shared" si="181"/>
        <v>#DIV/0!</v>
      </c>
      <c r="R154" t="e">
        <f t="shared" ref="R154" si="187">Q154-Q149</f>
        <v>#DIV/0!</v>
      </c>
    </row>
    <row r="155" spans="1:18" x14ac:dyDescent="0.25">
      <c r="A155" s="35">
        <v>44911</v>
      </c>
      <c r="B155">
        <v>2.8856000000000002</v>
      </c>
      <c r="C155">
        <v>13.06</v>
      </c>
      <c r="D155">
        <f t="shared" si="177"/>
        <v>4.7713678407350679</v>
      </c>
      <c r="E155">
        <f t="shared" si="162"/>
        <v>-0.34869170364827884</v>
      </c>
      <c r="F155" s="31">
        <f t="shared" si="115"/>
        <v>-0.74412792613491341</v>
      </c>
      <c r="G155" s="31">
        <f t="shared" si="165"/>
        <v>-3.0154535615868334</v>
      </c>
      <c r="H155" s="31">
        <f t="shared" si="183"/>
        <v>-2.4105294352623545</v>
      </c>
      <c r="J155">
        <v>24.15</v>
      </c>
      <c r="K155">
        <v>38.450000000000003</v>
      </c>
      <c r="M155">
        <f t="shared" si="178"/>
        <v>-0.28481976592977931</v>
      </c>
      <c r="N155">
        <f t="shared" si="163"/>
        <v>-0.121436226835129</v>
      </c>
      <c r="O155">
        <f t="shared" si="157"/>
        <v>1.2551867494824016</v>
      </c>
      <c r="P155">
        <f t="shared" si="163"/>
        <v>-0.2058043541684591</v>
      </c>
      <c r="Q155" t="e">
        <f t="shared" si="181"/>
        <v>#DIV/0!</v>
      </c>
      <c r="R155" t="e">
        <f t="shared" ref="R155" si="188">Q155-Q150</f>
        <v>#DIV/0!</v>
      </c>
    </row>
    <row r="156" spans="1:18" x14ac:dyDescent="0.25">
      <c r="A156" s="35">
        <v>44918</v>
      </c>
      <c r="B156">
        <v>2.8250999999999999</v>
      </c>
      <c r="C156">
        <v>12.57</v>
      </c>
      <c r="D156">
        <f t="shared" si="177"/>
        <v>5.1303494828957836</v>
      </c>
      <c r="E156">
        <f t="shared" si="162"/>
        <v>0.13674119517099736</v>
      </c>
      <c r="F156" s="31">
        <f t="shared" si="115"/>
        <v>-0.60738673096391604</v>
      </c>
      <c r="G156" s="31">
        <f t="shared" si="165"/>
        <v>-2.858430751147377</v>
      </c>
      <c r="H156" s="31">
        <f t="shared" si="183"/>
        <v>-2.2474817389078265</v>
      </c>
      <c r="J156">
        <v>23.1</v>
      </c>
      <c r="K156">
        <v>36.72</v>
      </c>
      <c r="M156">
        <f t="shared" si="178"/>
        <v>-0.10178845315904139</v>
      </c>
      <c r="N156">
        <f t="shared" si="163"/>
        <v>0.16304769635452798</v>
      </c>
      <c r="O156">
        <f t="shared" si="157"/>
        <v>1.503904329004329</v>
      </c>
      <c r="P156">
        <f t="shared" si="163"/>
        <v>0.15702281043945643</v>
      </c>
      <c r="Q156" t="e">
        <f t="shared" si="181"/>
        <v>#DIV/0!</v>
      </c>
      <c r="R156" t="e">
        <f t="shared" ref="R156" si="189">Q156-Q151</f>
        <v>#DIV/0!</v>
      </c>
    </row>
    <row r="157" spans="1:18" x14ac:dyDescent="0.25">
      <c r="A157" s="35">
        <v>44925</v>
      </c>
      <c r="B157">
        <v>2.8353000000000002</v>
      </c>
      <c r="C157">
        <v>12.78</v>
      </c>
      <c r="D157">
        <f t="shared" si="177"/>
        <v>4.9894261345852895</v>
      </c>
      <c r="E157">
        <f t="shared" si="162"/>
        <v>6.9261345852895673E-3</v>
      </c>
      <c r="F157" s="31">
        <f t="shared" si="115"/>
        <v>-0.60046059637862648</v>
      </c>
      <c r="G157" s="31">
        <f t="shared" si="165"/>
        <v>-2.8619114711456306</v>
      </c>
      <c r="H157" s="31">
        <f t="shared" si="183"/>
        <v>-2.236517239106254</v>
      </c>
      <c r="J157">
        <v>23.44</v>
      </c>
      <c r="K157">
        <v>37.49</v>
      </c>
      <c r="M157">
        <f t="shared" si="178"/>
        <v>-0.16792203254201166</v>
      </c>
      <c r="N157">
        <f t="shared" si="163"/>
        <v>1.0964499801572547E-2</v>
      </c>
      <c r="O157">
        <f t="shared" si="157"/>
        <v>1.430911604095563</v>
      </c>
      <c r="P157">
        <f t="shared" si="163"/>
        <v>-3.4807199982536119E-3</v>
      </c>
      <c r="Q157" t="e">
        <f t="shared" si="181"/>
        <v>#DIV/0!</v>
      </c>
      <c r="R157" t="e">
        <f t="shared" ref="R157" si="190">Q157-Q152</f>
        <v>#DIV/0!</v>
      </c>
    </row>
    <row r="158" spans="1:18" x14ac:dyDescent="0.25">
      <c r="A158" s="35">
        <v>44932</v>
      </c>
      <c r="B158">
        <v>2.8328000000000002</v>
      </c>
      <c r="C158">
        <v>13.08</v>
      </c>
      <c r="D158">
        <f t="shared" si="177"/>
        <v>4.8124599388379199</v>
      </c>
      <c r="E158">
        <f t="shared" si="162"/>
        <v>5.4628551848114881E-3</v>
      </c>
      <c r="F158" s="31">
        <f t="shared" si="115"/>
        <v>-0.59499774119381499</v>
      </c>
      <c r="G158" s="31">
        <f t="shared" si="165"/>
        <v>-2.8441868804218475</v>
      </c>
      <c r="H158" s="31">
        <f t="shared" si="183"/>
        <v>-2.2017172391062543</v>
      </c>
      <c r="J158">
        <v>24.25</v>
      </c>
      <c r="K158">
        <v>38.89</v>
      </c>
      <c r="M158">
        <f t="shared" si="178"/>
        <v>-0.26144489586011854</v>
      </c>
      <c r="N158">
        <f t="shared" si="163"/>
        <v>3.479999999999972E-2</v>
      </c>
      <c r="O158">
        <f t="shared" si="157"/>
        <v>1.2909113402061849</v>
      </c>
      <c r="P158">
        <f t="shared" si="163"/>
        <v>1.7724590723783074E-2</v>
      </c>
      <c r="Q158" t="e">
        <f t="shared" si="181"/>
        <v>#DIV/0!</v>
      </c>
      <c r="R158" t="e">
        <f t="shared" ref="R158" si="191">Q158-Q153</f>
        <v>#DIV/0!</v>
      </c>
    </row>
    <row r="159" spans="1:18" x14ac:dyDescent="0.25">
      <c r="A159" s="35">
        <v>44939</v>
      </c>
      <c r="B159">
        <v>2.9009999999999998</v>
      </c>
      <c r="C159">
        <v>13.23</v>
      </c>
      <c r="D159">
        <f t="shared" si="177"/>
        <v>4.6575789871504165</v>
      </c>
      <c r="E159">
        <f t="shared" si="162"/>
        <v>-4.9911034840244284E-3</v>
      </c>
      <c r="F159" s="31">
        <f t="shared" si="115"/>
        <v>-0.59998884467783942</v>
      </c>
      <c r="G159" s="31">
        <f t="shared" si="165"/>
        <v>-2.8598462647175933</v>
      </c>
      <c r="H159" s="31">
        <f t="shared" si="183"/>
        <v>-2.2324531978352815</v>
      </c>
      <c r="J159">
        <v>24.61</v>
      </c>
      <c r="K159">
        <v>39.49</v>
      </c>
      <c r="M159">
        <f t="shared" si="178"/>
        <v>-0.36871334515067078</v>
      </c>
      <c r="N159">
        <f t="shared" si="163"/>
        <v>-3.0735958729027235E-2</v>
      </c>
      <c r="O159">
        <f t="shared" si="157"/>
        <v>1.1623888663145072</v>
      </c>
      <c r="P159">
        <f t="shared" si="163"/>
        <v>-1.565938429574576E-2</v>
      </c>
      <c r="Q159" t="e">
        <f t="shared" si="181"/>
        <v>#DIV/0!</v>
      </c>
      <c r="R159" t="e">
        <f t="shared" ref="R159" si="192">Q159-Q154</f>
        <v>#DIV/0!</v>
      </c>
    </row>
    <row r="160" spans="1:18" x14ac:dyDescent="0.25">
      <c r="A160" s="35">
        <v>44946</v>
      </c>
      <c r="B160">
        <v>2.9331</v>
      </c>
      <c r="C160">
        <v>13.46</v>
      </c>
      <c r="D160">
        <f t="shared" si="177"/>
        <v>4.496320505200595</v>
      </c>
      <c r="E160">
        <f t="shared" si="162"/>
        <v>-0.27504733553447291</v>
      </c>
      <c r="F160" s="31">
        <f t="shared" si="115"/>
        <v>-0.87503618021231233</v>
      </c>
      <c r="G160" s="31">
        <f t="shared" si="165"/>
        <v>-3.1018031010192528</v>
      </c>
      <c r="H160" s="31">
        <f t="shared" si="183"/>
        <v>-2.4285509895317898</v>
      </c>
      <c r="J160">
        <v>25.34</v>
      </c>
      <c r="K160">
        <v>40.78</v>
      </c>
      <c r="M160">
        <f t="shared" si="178"/>
        <v>-0.48091755762628763</v>
      </c>
      <c r="N160">
        <f t="shared" si="163"/>
        <v>-0.19609779169650832</v>
      </c>
      <c r="O160">
        <f t="shared" si="157"/>
        <v>1.0132299131807421</v>
      </c>
      <c r="P160">
        <f t="shared" si="163"/>
        <v>-0.24195683630165954</v>
      </c>
      <c r="Q160" t="e">
        <f t="shared" si="181"/>
        <v>#DIV/0!</v>
      </c>
      <c r="R160" t="e">
        <f t="shared" ref="R160" si="193">Q160-Q155</f>
        <v>#DIV/0!</v>
      </c>
    </row>
    <row r="161" spans="1:18" x14ac:dyDescent="0.25">
      <c r="A161" s="35">
        <v>44960</v>
      </c>
      <c r="B161">
        <v>2.8942999999999999</v>
      </c>
      <c r="C161">
        <v>13.57</v>
      </c>
      <c r="D161">
        <f t="shared" si="177"/>
        <v>4.4748967575534273</v>
      </c>
      <c r="E161">
        <f t="shared" si="162"/>
        <v>-0.65545272534235632</v>
      </c>
      <c r="F161" s="31">
        <f t="shared" si="115"/>
        <v>-1.5304889055546687</v>
      </c>
      <c r="G161" s="31">
        <f t="shared" si="165"/>
        <v>-3.6210314796744743</v>
      </c>
      <c r="H161" s="31">
        <f t="shared" si="183"/>
        <v>-2.8149027673640861</v>
      </c>
      <c r="J161">
        <v>25.78</v>
      </c>
      <c r="K161">
        <v>41.56</v>
      </c>
      <c r="M161">
        <f t="shared" si="178"/>
        <v>-0.48814023099133763</v>
      </c>
      <c r="N161">
        <f t="shared" si="163"/>
        <v>-0.38635177783229624</v>
      </c>
      <c r="O161">
        <f t="shared" si="157"/>
        <v>0.9846759503491076</v>
      </c>
      <c r="P161">
        <f t="shared" si="163"/>
        <v>-0.51922837865522142</v>
      </c>
      <c r="Q161" t="e">
        <f t="shared" si="181"/>
        <v>#DIV/0!</v>
      </c>
      <c r="R161" t="e">
        <f t="shared" ref="R161" si="194">Q161-Q156</f>
        <v>#DIV/0!</v>
      </c>
    </row>
    <row r="162" spans="1:18" x14ac:dyDescent="0.25">
      <c r="A162" s="35">
        <v>44967</v>
      </c>
      <c r="B162">
        <v>2.9003000000000001</v>
      </c>
      <c r="C162">
        <v>13.56</v>
      </c>
      <c r="D162">
        <f t="shared" si="177"/>
        <v>4.4743312684365772</v>
      </c>
      <c r="E162">
        <f t="shared" si="162"/>
        <v>-0.51509486614871225</v>
      </c>
      <c r="F162" s="31">
        <f t="shared" ref="F162:F184" si="195">E162+F161</f>
        <v>-2.0455837717033809</v>
      </c>
      <c r="G162" s="31">
        <f t="shared" si="165"/>
        <v>-4.0777758230183903</v>
      </c>
      <c r="H162" s="31">
        <f t="shared" si="183"/>
        <v>-3.150923198277622</v>
      </c>
      <c r="J162">
        <v>25.81</v>
      </c>
      <c r="K162">
        <v>41.73</v>
      </c>
      <c r="M162">
        <f t="shared" si="178"/>
        <v>-0.50394246345554761</v>
      </c>
      <c r="N162">
        <f t="shared" si="163"/>
        <v>-0.33602043091353595</v>
      </c>
      <c r="O162">
        <f t="shared" si="157"/>
        <v>0.97416726075164695</v>
      </c>
      <c r="P162">
        <f t="shared" si="163"/>
        <v>-0.456744343343916</v>
      </c>
      <c r="Q162" t="e">
        <f t="shared" si="181"/>
        <v>#DIV/0!</v>
      </c>
      <c r="R162" t="e">
        <f t="shared" ref="R162" si="196">Q162-Q157</f>
        <v>#DIV/0!</v>
      </c>
    </row>
    <row r="163" spans="1:18" x14ac:dyDescent="0.25">
      <c r="A163" s="35">
        <v>44974</v>
      </c>
      <c r="B163">
        <v>2.8919999999999999</v>
      </c>
      <c r="C163">
        <v>13.39</v>
      </c>
      <c r="D163">
        <f t="shared" si="177"/>
        <v>4.5762598954443607</v>
      </c>
      <c r="E163">
        <f t="shared" si="162"/>
        <v>-0.23620004339355916</v>
      </c>
      <c r="F163" s="31">
        <f t="shared" si="195"/>
        <v>-2.2817838150969401</v>
      </c>
      <c r="G163" s="31">
        <f t="shared" si="165"/>
        <v>-4.3190237812773935</v>
      </c>
      <c r="H163" s="31">
        <f t="shared" si="183"/>
        <v>-3.3238720109453972</v>
      </c>
      <c r="J163">
        <v>25.37</v>
      </c>
      <c r="K163">
        <v>40.69</v>
      </c>
      <c r="M163">
        <f t="shared" si="178"/>
        <v>-0.43439370852789372</v>
      </c>
      <c r="N163">
        <f t="shared" si="163"/>
        <v>-0.17294881266777518</v>
      </c>
      <c r="O163">
        <f t="shared" si="157"/>
        <v>1.0496633819471817</v>
      </c>
      <c r="P163">
        <f t="shared" si="163"/>
        <v>-0.24124795825900325</v>
      </c>
      <c r="Q163" t="e">
        <f t="shared" si="181"/>
        <v>#DIV/0!</v>
      </c>
      <c r="R163" t="e">
        <f t="shared" ref="R163" si="197">Q163-Q158</f>
        <v>#DIV/0!</v>
      </c>
    </row>
    <row r="164" spans="1:18" x14ac:dyDescent="0.25">
      <c r="A164" s="35">
        <v>44981</v>
      </c>
      <c r="B164">
        <v>2.9125999999999999</v>
      </c>
      <c r="C164">
        <v>13.58</v>
      </c>
      <c r="D164">
        <f t="shared" si="177"/>
        <v>4.4511702503681896</v>
      </c>
      <c r="E164">
        <f t="shared" si="162"/>
        <v>-0.20640873678222693</v>
      </c>
      <c r="F164" s="31">
        <f t="shared" si="195"/>
        <v>-2.488192551879167</v>
      </c>
      <c r="G164" s="31">
        <f t="shared" si="165"/>
        <v>-4.4816495802992558</v>
      </c>
      <c r="H164" s="31">
        <f t="shared" si="183"/>
        <v>-3.4047044786026084</v>
      </c>
      <c r="J164">
        <v>25.56</v>
      </c>
      <c r="K164">
        <v>40.6</v>
      </c>
      <c r="M164">
        <f t="shared" si="178"/>
        <v>-0.44954581280788197</v>
      </c>
      <c r="N164">
        <f t="shared" si="163"/>
        <v>-8.0832467657211193E-2</v>
      </c>
      <c r="O164">
        <f t="shared" si="157"/>
        <v>0.99976306729264497</v>
      </c>
      <c r="P164">
        <f t="shared" si="163"/>
        <v>-0.16262579902186225</v>
      </c>
      <c r="Q164" t="e">
        <f t="shared" si="181"/>
        <v>#DIV/0!</v>
      </c>
      <c r="R164" t="e">
        <f t="shared" ref="R164" si="198">Q164-Q159</f>
        <v>#DIV/0!</v>
      </c>
    </row>
    <row r="165" spans="1:18" x14ac:dyDescent="0.25">
      <c r="A165" s="35">
        <v>44988</v>
      </c>
      <c r="B165">
        <v>2.9026000000000001</v>
      </c>
      <c r="C165">
        <v>13.83</v>
      </c>
      <c r="D165">
        <f t="shared" si="177"/>
        <v>4.3280579898770792</v>
      </c>
      <c r="E165">
        <f t="shared" si="162"/>
        <v>-0.16826251532351577</v>
      </c>
      <c r="F165" s="31">
        <f t="shared" si="195"/>
        <v>-2.6564550672026828</v>
      </c>
      <c r="G165" s="31">
        <f t="shared" si="165"/>
        <v>-4.500363359419203</v>
      </c>
      <c r="H165" s="31">
        <f t="shared" si="183"/>
        <v>-3.3657569997164787</v>
      </c>
      <c r="J165">
        <v>25.66</v>
      </c>
      <c r="K165">
        <v>40.64</v>
      </c>
      <c r="M165">
        <f>1/K165*100-B165</f>
        <v>-0.44197007874015792</v>
      </c>
      <c r="N165">
        <f t="shared" si="163"/>
        <v>3.8947478886129705E-2</v>
      </c>
      <c r="O165">
        <f t="shared" si="157"/>
        <v>0.99451613406079487</v>
      </c>
      <c r="P165">
        <f t="shared" si="163"/>
        <v>-1.8713779119947205E-2</v>
      </c>
      <c r="Q165" t="e">
        <f t="shared" si="181"/>
        <v>#DIV/0!</v>
      </c>
      <c r="R165" t="e">
        <f t="shared" ref="R165" si="199">Q165-Q160</f>
        <v>#DIV/0!</v>
      </c>
    </row>
    <row r="166" spans="1:18" x14ac:dyDescent="0.25">
      <c r="A166" s="35">
        <v>44995</v>
      </c>
      <c r="B166">
        <v>2.8626999999999998</v>
      </c>
      <c r="C166">
        <v>13.44</v>
      </c>
      <c r="D166">
        <f t="shared" si="177"/>
        <v>4.5777761904761913</v>
      </c>
      <c r="E166">
        <f t="shared" si="162"/>
        <v>0.10287943292276402</v>
      </c>
      <c r="F166" s="31">
        <f t="shared" si="195"/>
        <v>-2.5535756342799187</v>
      </c>
      <c r="G166" s="31">
        <f t="shared" si="165"/>
        <v>-4.2223267685141854</v>
      </c>
      <c r="H166" s="31">
        <f t="shared" si="183"/>
        <v>-3.1087378213567201</v>
      </c>
      <c r="J166">
        <v>24.24</v>
      </c>
      <c r="K166">
        <v>38</v>
      </c>
      <c r="M166">
        <f t="shared" ref="M166:M183" si="200">1/K166*100-B166</f>
        <v>-0.231121052631579</v>
      </c>
      <c r="N166">
        <f t="shared" si="163"/>
        <v>0.25701917835975863</v>
      </c>
      <c r="O166">
        <f t="shared" si="157"/>
        <v>1.2627125412541251</v>
      </c>
      <c r="P166">
        <f t="shared" si="163"/>
        <v>0.27803659090501753</v>
      </c>
      <c r="Q166" t="e">
        <f t="shared" si="181"/>
        <v>#DIV/0!</v>
      </c>
      <c r="R166" t="e">
        <f t="shared" ref="R166" si="201">Q166-Q161</f>
        <v>#DIV/0!</v>
      </c>
    </row>
    <row r="167" spans="1:18" x14ac:dyDescent="0.25">
      <c r="A167" s="35">
        <v>45002</v>
      </c>
      <c r="B167">
        <v>2.8601999999999999</v>
      </c>
      <c r="C167">
        <v>13.52</v>
      </c>
      <c r="D167">
        <f t="shared" si="177"/>
        <v>4.536249704142012</v>
      </c>
      <c r="E167">
        <f t="shared" si="162"/>
        <v>6.191843570543476E-2</v>
      </c>
      <c r="F167" s="31">
        <f t="shared" si="195"/>
        <v>-2.491657198574484</v>
      </c>
      <c r="G167" s="31">
        <f t="shared" si="165"/>
        <v>-3.867335001197127</v>
      </c>
      <c r="H167" s="31">
        <f t="shared" si="183"/>
        <v>-2.7703039000730936</v>
      </c>
      <c r="J167">
        <v>23.87</v>
      </c>
      <c r="K167">
        <v>37.11</v>
      </c>
      <c r="M167">
        <f t="shared" si="200"/>
        <v>-0.16550854217192112</v>
      </c>
      <c r="N167">
        <f t="shared" si="163"/>
        <v>0.33843392128362648</v>
      </c>
      <c r="O167">
        <f t="shared" si="157"/>
        <v>1.3291590280687053</v>
      </c>
      <c r="P167">
        <f t="shared" si="163"/>
        <v>0.35499176731705839</v>
      </c>
      <c r="Q167" t="e">
        <f t="shared" si="181"/>
        <v>#DIV/0!</v>
      </c>
      <c r="R167" t="e">
        <f t="shared" ref="R167" si="202">Q167-Q162</f>
        <v>#DIV/0!</v>
      </c>
    </row>
    <row r="168" spans="1:18" x14ac:dyDescent="0.25">
      <c r="A168" s="35">
        <v>45009</v>
      </c>
      <c r="B168">
        <v>2.8675999999999999</v>
      </c>
      <c r="C168">
        <v>13.59</v>
      </c>
      <c r="D168">
        <f t="shared" si="177"/>
        <v>4.490751729212656</v>
      </c>
      <c r="E168">
        <f t="shared" si="162"/>
        <v>-8.5508166231704763E-2</v>
      </c>
      <c r="F168" s="31">
        <f t="shared" si="195"/>
        <v>-2.5771653648061887</v>
      </c>
      <c r="G168" s="31">
        <f t="shared" si="165"/>
        <v>-3.7523403186281796</v>
      </c>
      <c r="H168" s="31">
        <f t="shared" si="183"/>
        <v>-2.6407218778599102</v>
      </c>
      <c r="J168">
        <v>24.8</v>
      </c>
      <c r="K168">
        <v>39.020000000000003</v>
      </c>
      <c r="M168">
        <f t="shared" si="200"/>
        <v>-0.30481168631471034</v>
      </c>
      <c r="N168">
        <f t="shared" si="163"/>
        <v>0.12958202221318338</v>
      </c>
      <c r="O168">
        <f t="shared" si="157"/>
        <v>1.1646580645161291</v>
      </c>
      <c r="P168">
        <f t="shared" si="163"/>
        <v>0.1149946825689474</v>
      </c>
      <c r="Q168" t="e">
        <f t="shared" si="181"/>
        <v>#DIV/0!</v>
      </c>
      <c r="R168" t="e">
        <f t="shared" ref="R168" si="203">Q168-Q163</f>
        <v>#DIV/0!</v>
      </c>
    </row>
    <row r="169" spans="1:18" x14ac:dyDescent="0.25">
      <c r="A169" s="35">
        <v>45016</v>
      </c>
      <c r="B169">
        <v>2.8527999999999998</v>
      </c>
      <c r="C169">
        <v>13.64</v>
      </c>
      <c r="D169">
        <f t="shared" si="177"/>
        <v>4.4785782991202332</v>
      </c>
      <c r="E169">
        <f t="shared" si="162"/>
        <v>2.7408048752043612E-2</v>
      </c>
      <c r="F169" s="31">
        <f t="shared" si="195"/>
        <v>-2.5497573160541451</v>
      </c>
      <c r="G169" s="31">
        <f t="shared" si="165"/>
        <v>-3.4879828424873125</v>
      </c>
      <c r="H169" s="31">
        <f t="shared" si="183"/>
        <v>-2.4130894562648666</v>
      </c>
      <c r="J169">
        <v>24.29</v>
      </c>
      <c r="K169">
        <v>38.01</v>
      </c>
      <c r="M169">
        <f t="shared" si="200"/>
        <v>-0.22191339121283837</v>
      </c>
      <c r="N169">
        <f t="shared" si="163"/>
        <v>0.2276324215950436</v>
      </c>
      <c r="O169">
        <f t="shared" si="157"/>
        <v>1.2641205434335121</v>
      </c>
      <c r="P169">
        <f t="shared" si="163"/>
        <v>0.26435747614086713</v>
      </c>
      <c r="Q169" t="e">
        <f t="shared" si="181"/>
        <v>#DIV/0!</v>
      </c>
      <c r="R169" t="e">
        <f t="shared" ref="R169" si="204">Q169-Q164</f>
        <v>#DIV/0!</v>
      </c>
    </row>
    <row r="170" spans="1:18" x14ac:dyDescent="0.25">
      <c r="A170" s="35">
        <v>45023</v>
      </c>
      <c r="B170">
        <v>2.8464</v>
      </c>
      <c r="C170">
        <v>13.9</v>
      </c>
      <c r="D170">
        <f t="shared" si="177"/>
        <v>4.3478446043165464</v>
      </c>
      <c r="E170">
        <f t="shared" si="162"/>
        <v>1.9786614439467165E-2</v>
      </c>
      <c r="F170" s="31">
        <f t="shared" si="195"/>
        <v>-2.529970701614678</v>
      </c>
      <c r="G170" s="31">
        <f t="shared" si="165"/>
        <v>-3.3240932096278031</v>
      </c>
      <c r="H170" s="31">
        <f t="shared" si="183"/>
        <v>-2.2119956672589458</v>
      </c>
      <c r="J170">
        <v>24.97</v>
      </c>
      <c r="K170">
        <v>38.380000000000003</v>
      </c>
      <c r="L170">
        <v>51.7</v>
      </c>
      <c r="M170">
        <f t="shared" si="200"/>
        <v>-0.24087628973423714</v>
      </c>
      <c r="N170">
        <f t="shared" si="163"/>
        <v>0.20109378900592079</v>
      </c>
      <c r="O170">
        <f t="shared" si="157"/>
        <v>1.1584057669203043</v>
      </c>
      <c r="P170">
        <f t="shared" si="163"/>
        <v>0.16388963285950942</v>
      </c>
      <c r="Q170">
        <f t="shared" si="181"/>
        <v>-0.9121640232108319</v>
      </c>
      <c r="R170" t="e">
        <f>Q170-Q165</f>
        <v>#DIV/0!</v>
      </c>
    </row>
    <row r="171" spans="1:18" x14ac:dyDescent="0.25">
      <c r="A171" s="35">
        <v>45030</v>
      </c>
      <c r="B171">
        <v>2.8281000000000001</v>
      </c>
      <c r="C171">
        <v>13.98</v>
      </c>
      <c r="D171">
        <f t="shared" si="177"/>
        <v>4.3249758226037187</v>
      </c>
      <c r="E171">
        <f t="shared" si="162"/>
        <v>-0.25280036787247262</v>
      </c>
      <c r="F171" s="31">
        <f t="shared" si="195"/>
        <v>-2.7827710694871506</v>
      </c>
      <c r="G171" s="31">
        <f t="shared" si="165"/>
        <v>-3.353167326836437</v>
      </c>
      <c r="H171" s="31">
        <f t="shared" si="183"/>
        <v>-2.1669666886035892</v>
      </c>
      <c r="J171">
        <v>24.62</v>
      </c>
      <c r="K171">
        <v>37.85</v>
      </c>
      <c r="L171">
        <v>51.7</v>
      </c>
      <c r="M171">
        <f t="shared" si="200"/>
        <v>-0.18609207397622241</v>
      </c>
      <c r="N171">
        <f t="shared" si="163"/>
        <v>4.50289786553566E-2</v>
      </c>
      <c r="O171">
        <f t="shared" si="157"/>
        <v>1.2336384240454912</v>
      </c>
      <c r="P171">
        <f t="shared" si="163"/>
        <v>-2.9074117208633954E-2</v>
      </c>
      <c r="Q171">
        <f t="shared" si="181"/>
        <v>-0.89386402321083192</v>
      </c>
      <c r="R171" t="e">
        <f t="shared" ref="R171" si="205">Q171-Q166</f>
        <v>#DIV/0!</v>
      </c>
    </row>
    <row r="172" spans="1:18" x14ac:dyDescent="0.25">
      <c r="A172" s="35">
        <v>45037</v>
      </c>
      <c r="B172">
        <v>2.8258000000000001</v>
      </c>
      <c r="C172">
        <v>13.84</v>
      </c>
      <c r="D172">
        <f t="shared" si="177"/>
        <v>4.3996335260115611</v>
      </c>
      <c r="E172">
        <f t="shared" si="162"/>
        <v>-0.1366161781304509</v>
      </c>
      <c r="F172" s="31">
        <f t="shared" si="195"/>
        <v>-2.9193872476176015</v>
      </c>
      <c r="G172" s="31">
        <f t="shared" si="165"/>
        <v>-3.3912058114716306</v>
      </c>
      <c r="H172" s="31">
        <f t="shared" si="183"/>
        <v>-2.0724372097925494</v>
      </c>
      <c r="J172">
        <v>24.29</v>
      </c>
      <c r="K172">
        <v>36.299999999999997</v>
      </c>
      <c r="L172">
        <v>49.92</v>
      </c>
      <c r="M172">
        <f t="shared" si="200"/>
        <v>-7.0979063360881334E-2</v>
      </c>
      <c r="N172">
        <f t="shared" si="163"/>
        <v>9.4529478811039791E-2</v>
      </c>
      <c r="O172">
        <f t="shared" si="157"/>
        <v>1.2911205434335118</v>
      </c>
      <c r="P172">
        <f t="shared" si="163"/>
        <v>-3.8038484635193548E-2</v>
      </c>
      <c r="Q172">
        <f>1/L172*100-B172</f>
        <v>-0.8225948717948719</v>
      </c>
      <c r="R172" t="e">
        <f t="shared" ref="R172" si="206">Q172-Q167</f>
        <v>#DIV/0!</v>
      </c>
    </row>
    <row r="173" spans="1:18" x14ac:dyDescent="0.25">
      <c r="A173" s="35">
        <v>45044</v>
      </c>
      <c r="B173">
        <v>2.7787999999999999</v>
      </c>
      <c r="C173">
        <v>13.92</v>
      </c>
      <c r="D173">
        <f t="shared" si="177"/>
        <v>4.4051080459770109</v>
      </c>
      <c r="E173">
        <f t="shared" si="162"/>
        <v>-8.5643683235645085E-2</v>
      </c>
      <c r="F173" s="31">
        <f t="shared" si="195"/>
        <v>-3.0050309308532466</v>
      </c>
      <c r="G173" s="31">
        <f t="shared" si="165"/>
        <v>-3.2160477310124715</v>
      </c>
      <c r="H173" s="31">
        <f t="shared" si="183"/>
        <v>-1.8378664768906234</v>
      </c>
      <c r="J173">
        <v>24.28</v>
      </c>
      <c r="K173">
        <v>36.92</v>
      </c>
      <c r="L173">
        <v>48.54</v>
      </c>
      <c r="M173">
        <f t="shared" si="200"/>
        <v>-7.0240953412784357E-2</v>
      </c>
      <c r="N173">
        <f t="shared" si="163"/>
        <v>0.23457073290192598</v>
      </c>
      <c r="O173">
        <f t="shared" si="157"/>
        <v>1.3398161449752881</v>
      </c>
      <c r="P173">
        <f t="shared" si="163"/>
        <v>0.17515808045915904</v>
      </c>
      <c r="Q173">
        <f t="shared" ref="Q173:Q194" si="207">1/L173*100-B173</f>
        <v>-0.71864342810053561</v>
      </c>
      <c r="R173" t="e">
        <f t="shared" ref="R173" si="208">Q173-Q168</f>
        <v>#DIV/0!</v>
      </c>
    </row>
    <row r="174" spans="1:18" x14ac:dyDescent="0.25">
      <c r="A174" s="35">
        <v>45051</v>
      </c>
      <c r="B174">
        <v>2.7338</v>
      </c>
      <c r="C174">
        <v>13.2</v>
      </c>
      <c r="D174">
        <f>1/C174*100-B174</f>
        <v>4.8419575757575757</v>
      </c>
      <c r="E174">
        <f t="shared" si="162"/>
        <v>0.36337927663734249</v>
      </c>
      <c r="F174" s="31">
        <f t="shared" si="195"/>
        <v>-2.6416516542159041</v>
      </c>
      <c r="G174" s="31">
        <f t="shared" si="165"/>
        <v>-3.0438264896253004</v>
      </c>
      <c r="H174" s="31">
        <f t="shared" si="183"/>
        <v>-1.5896095582143568</v>
      </c>
      <c r="J174">
        <v>23.98</v>
      </c>
      <c r="K174">
        <v>36.229999999999997</v>
      </c>
      <c r="L174">
        <v>39.39</v>
      </c>
      <c r="M174">
        <f t="shared" si="200"/>
        <v>2.6343527463428273E-2</v>
      </c>
      <c r="N174">
        <f t="shared" si="163"/>
        <v>0.24825691867626665</v>
      </c>
      <c r="O174">
        <f t="shared" si="157"/>
        <v>1.4363417848206832</v>
      </c>
      <c r="P174">
        <f t="shared" si="163"/>
        <v>0.1722212413871711</v>
      </c>
      <c r="Q174">
        <f t="shared" si="207"/>
        <v>-0.19508458999746159</v>
      </c>
      <c r="R174" t="e">
        <f t="shared" ref="R174" si="209">Q174-Q169</f>
        <v>#DIV/0!</v>
      </c>
    </row>
    <row r="175" spans="1:18" x14ac:dyDescent="0.25">
      <c r="A175" s="63">
        <v>45058</v>
      </c>
      <c r="B175" s="62">
        <v>2.7058</v>
      </c>
      <c r="C175" s="62">
        <v>12.95</v>
      </c>
      <c r="D175">
        <f t="shared" ref="D175:D184" si="210">1/C175*100-B175</f>
        <v>5.0162077220077217</v>
      </c>
      <c r="E175">
        <f t="shared" si="162"/>
        <v>0.66836311769117529</v>
      </c>
      <c r="F175" s="31">
        <f t="shared" si="195"/>
        <v>-1.9732885365247288</v>
      </c>
      <c r="G175" s="31">
        <f t="shared" si="165"/>
        <v>-2.6814895684644551</v>
      </c>
      <c r="H175" s="31">
        <f>H174+N175</f>
        <v>-1.2674652640208111</v>
      </c>
      <c r="I175" s="31">
        <v>0.83932874148360725</v>
      </c>
      <c r="J175" s="62">
        <v>23.66</v>
      </c>
      <c r="K175" s="62">
        <v>35.880000000000003</v>
      </c>
      <c r="L175" s="62">
        <v>37.979999999999997</v>
      </c>
      <c r="M175">
        <f t="shared" si="200"/>
        <v>8.1268004459308596E-2</v>
      </c>
      <c r="N175">
        <f t="shared" si="163"/>
        <v>0.32214429419354573</v>
      </c>
      <c r="O175">
        <f t="shared" si="157"/>
        <v>1.5207426880811497</v>
      </c>
      <c r="P175">
        <f t="shared" si="163"/>
        <v>0.36233692116084537</v>
      </c>
      <c r="Q175">
        <f t="shared" si="207"/>
        <v>-7.2835281727224643E-2</v>
      </c>
      <c r="R175">
        <f t="shared" ref="R175" si="211">Q175-Q170</f>
        <v>0.83932874148360725</v>
      </c>
    </row>
    <row r="176" spans="1:18" x14ac:dyDescent="0.25">
      <c r="A176" s="35">
        <v>45065</v>
      </c>
      <c r="B176">
        <v>2.7151000000000001</v>
      </c>
      <c r="C176">
        <v>13.04</v>
      </c>
      <c r="D176">
        <f t="shared" si="210"/>
        <v>4.9536116564417174</v>
      </c>
      <c r="E176">
        <f t="shared" si="162"/>
        <v>0.6286358338379987</v>
      </c>
      <c r="F176" s="31">
        <f t="shared" si="195"/>
        <v>-1.3446527026867301</v>
      </c>
      <c r="G176" s="31">
        <f t="shared" si="165"/>
        <v>-2.454862648042305</v>
      </c>
      <c r="H176" s="31">
        <f t="shared" si="183"/>
        <v>-1.0753847546704391</v>
      </c>
      <c r="I176" s="31">
        <f>I175+R176</f>
        <v>1.5262442570445773</v>
      </c>
      <c r="J176">
        <v>23.95</v>
      </c>
      <c r="K176">
        <v>36.75</v>
      </c>
      <c r="L176">
        <v>39.869999999999997</v>
      </c>
      <c r="M176">
        <f t="shared" si="200"/>
        <v>5.9884353741495033E-3</v>
      </c>
      <c r="N176">
        <f t="shared" si="163"/>
        <v>0.19208050935037191</v>
      </c>
      <c r="O176">
        <f t="shared" si="157"/>
        <v>1.4602653444676412</v>
      </c>
      <c r="P176">
        <f t="shared" si="163"/>
        <v>0.22662692042215005</v>
      </c>
      <c r="Q176">
        <f t="shared" si="207"/>
        <v>-0.20694850764986183</v>
      </c>
      <c r="R176">
        <f t="shared" ref="R176" si="212">Q176-Q171</f>
        <v>0.68691551556097008</v>
      </c>
    </row>
    <row r="177" spans="1:18" x14ac:dyDescent="0.25">
      <c r="A177" s="63">
        <v>45072</v>
      </c>
      <c r="B177">
        <v>2.7204999999999999</v>
      </c>
      <c r="C177">
        <v>12.77</v>
      </c>
      <c r="D177">
        <f t="shared" si="210"/>
        <v>5.1103535630383714</v>
      </c>
      <c r="E177">
        <f t="shared" si="162"/>
        <v>0.7107200370268103</v>
      </c>
      <c r="F177" s="31">
        <f t="shared" si="195"/>
        <v>-0.63393266565991979</v>
      </c>
      <c r="G177" s="31">
        <f t="shared" si="165"/>
        <v>-2.2506315894522073</v>
      </c>
      <c r="H177" s="31">
        <f t="shared" si="183"/>
        <v>-0.98742964422496993</v>
      </c>
      <c r="I177" s="31">
        <f t="shared" ref="I177:I220" si="213">I176+R177</f>
        <v>2.1171395270475131</v>
      </c>
      <c r="J177">
        <v>23.72</v>
      </c>
      <c r="K177">
        <v>36.53</v>
      </c>
      <c r="L177">
        <v>40.18</v>
      </c>
      <c r="M177">
        <f t="shared" si="200"/>
        <v>1.6976047084587886E-2</v>
      </c>
      <c r="N177">
        <f t="shared" si="163"/>
        <v>8.795511044546922E-2</v>
      </c>
      <c r="O177">
        <f t="shared" si="157"/>
        <v>1.4953516020236095</v>
      </c>
      <c r="P177">
        <f t="shared" si="163"/>
        <v>0.20423105859009771</v>
      </c>
      <c r="Q177">
        <f t="shared" si="207"/>
        <v>-0.23169960179193616</v>
      </c>
      <c r="R177">
        <f t="shared" ref="R177" si="214">Q177-Q172</f>
        <v>0.59089527000293574</v>
      </c>
    </row>
    <row r="178" spans="1:18" x14ac:dyDescent="0.25">
      <c r="A178" s="35">
        <v>45079</v>
      </c>
      <c r="B178">
        <v>2.6951000000000001</v>
      </c>
      <c r="C178">
        <v>12.84</v>
      </c>
      <c r="D178">
        <f t="shared" si="210"/>
        <v>5.0930619937694699</v>
      </c>
      <c r="E178">
        <f t="shared" si="162"/>
        <v>0.687953947792459</v>
      </c>
      <c r="F178" s="31">
        <f t="shared" si="195"/>
        <v>5.4021282132539206E-2</v>
      </c>
      <c r="G178" s="31">
        <f t="shared" si="165"/>
        <v>-2.1031972534571906</v>
      </c>
      <c r="H178" s="31">
        <f t="shared" si="183"/>
        <v>-0.89932070383443197</v>
      </c>
      <c r="I178" s="31">
        <f t="shared" si="213"/>
        <v>2.59949780638975</v>
      </c>
      <c r="J178">
        <v>23.91</v>
      </c>
      <c r="K178">
        <v>36.86</v>
      </c>
      <c r="L178">
        <v>40.67</v>
      </c>
      <c r="M178">
        <f t="shared" si="200"/>
        <v>1.7867986977753603E-2</v>
      </c>
      <c r="N178">
        <f t="shared" si="163"/>
        <v>8.810894039053796E-2</v>
      </c>
      <c r="O178">
        <f t="shared" si="157"/>
        <v>1.4872504809703049</v>
      </c>
      <c r="P178">
        <f t="shared" si="163"/>
        <v>0.14743433599501676</v>
      </c>
      <c r="Q178">
        <f t="shared" si="207"/>
        <v>-0.23628514875829865</v>
      </c>
      <c r="R178">
        <f t="shared" ref="R178" si="215">Q178-Q173</f>
        <v>0.48235827934223696</v>
      </c>
    </row>
    <row r="179" spans="1:18" x14ac:dyDescent="0.25">
      <c r="A179" s="63">
        <v>45086</v>
      </c>
      <c r="B179">
        <v>2.6703000000000001</v>
      </c>
      <c r="C179">
        <v>12.84</v>
      </c>
      <c r="D179">
        <f t="shared" si="210"/>
        <v>5.1178619937694698</v>
      </c>
      <c r="E179">
        <f t="shared" si="162"/>
        <v>0.27590441801189414</v>
      </c>
      <c r="F179" s="31">
        <f t="shared" si="195"/>
        <v>0.32992570014443334</v>
      </c>
      <c r="G179" s="31">
        <f t="shared" si="165"/>
        <v>-1.9599452856216901</v>
      </c>
      <c r="H179" s="31">
        <f t="shared" si="183"/>
        <v>-0.81432306300856983</v>
      </c>
      <c r="I179" s="31">
        <f t="shared" si="213"/>
        <v>2.665578457378317</v>
      </c>
      <c r="J179">
        <v>23.53</v>
      </c>
      <c r="K179">
        <v>35.950000000000003</v>
      </c>
      <c r="L179">
        <v>39.35</v>
      </c>
      <c r="M179">
        <f t="shared" si="200"/>
        <v>0.11134116828929042</v>
      </c>
      <c r="N179">
        <f t="shared" si="163"/>
        <v>8.4997640825862142E-2</v>
      </c>
      <c r="O179">
        <f t="shared" si="157"/>
        <v>1.5795937526561836</v>
      </c>
      <c r="P179">
        <f t="shared" si="163"/>
        <v>0.14325196783550043</v>
      </c>
      <c r="Q179">
        <f t="shared" si="207"/>
        <v>-0.12900393900889462</v>
      </c>
      <c r="R179">
        <f t="shared" ref="R179" si="216">Q179-Q174</f>
        <v>6.6080650988566969E-2</v>
      </c>
    </row>
    <row r="180" spans="1:18" x14ac:dyDescent="0.25">
      <c r="A180" s="35">
        <v>45093</v>
      </c>
      <c r="B180">
        <v>2.6625999999999999</v>
      </c>
      <c r="C180">
        <v>13.03</v>
      </c>
      <c r="D180">
        <f t="shared" si="210"/>
        <v>5.0119970836531085</v>
      </c>
      <c r="E180">
        <f t="shared" si="162"/>
        <v>-4.2106383546132164E-3</v>
      </c>
      <c r="F180" s="31">
        <f t="shared" si="195"/>
        <v>0.32571506178982013</v>
      </c>
      <c r="G180" s="31">
        <f t="shared" si="165"/>
        <v>-2.051634945879599</v>
      </c>
      <c r="H180" s="31">
        <f t="shared" si="183"/>
        <v>-0.88725089652770706</v>
      </c>
      <c r="I180" s="31">
        <f t="shared" si="213"/>
        <v>2.5443400289105282</v>
      </c>
      <c r="J180">
        <v>24.44</v>
      </c>
      <c r="K180">
        <v>37.44</v>
      </c>
      <c r="L180">
        <v>40.51</v>
      </c>
      <c r="M180">
        <f t="shared" si="200"/>
        <v>8.3401709401713653E-3</v>
      </c>
      <c r="N180">
        <f t="shared" si="163"/>
        <v>-7.2927833519137231E-2</v>
      </c>
      <c r="O180">
        <f t="shared" si="157"/>
        <v>1.4290530278232407</v>
      </c>
      <c r="P180">
        <f t="shared" si="163"/>
        <v>-9.1689660257908923E-2</v>
      </c>
      <c r="Q180">
        <f t="shared" si="207"/>
        <v>-0.1940737101950134</v>
      </c>
      <c r="R180">
        <f t="shared" ref="R180" si="217">Q180-Q175</f>
        <v>-0.12123842846778876</v>
      </c>
    </row>
    <row r="181" spans="1:18" x14ac:dyDescent="0.25">
      <c r="A181" s="63">
        <v>45098</v>
      </c>
      <c r="B181">
        <v>2.6701000000000001</v>
      </c>
      <c r="C181">
        <v>12.72</v>
      </c>
      <c r="D181">
        <f t="shared" si="210"/>
        <v>5.1915352201257861</v>
      </c>
      <c r="E181">
        <f t="shared" si="162"/>
        <v>0.23792356368406864</v>
      </c>
      <c r="F181" s="31">
        <f t="shared" si="195"/>
        <v>0.56363862547388877</v>
      </c>
      <c r="G181" s="31">
        <f t="shared" si="165"/>
        <v>-2.0048908500799052</v>
      </c>
      <c r="H181" s="31">
        <f t="shared" si="183"/>
        <v>-0.83780103808882833</v>
      </c>
      <c r="I181" s="31">
        <f t="shared" si="213"/>
        <v>2.593120212018817</v>
      </c>
      <c r="J181">
        <v>23.94</v>
      </c>
      <c r="K181">
        <v>36.69</v>
      </c>
      <c r="L181">
        <v>39.81</v>
      </c>
      <c r="M181">
        <f t="shared" si="200"/>
        <v>5.5438293813028228E-2</v>
      </c>
      <c r="N181">
        <f t="shared" si="163"/>
        <v>4.9449858438878724E-2</v>
      </c>
      <c r="O181">
        <f t="shared" si="157"/>
        <v>1.5070094402673351</v>
      </c>
      <c r="P181">
        <f t="shared" si="163"/>
        <v>4.6744095799693852E-2</v>
      </c>
      <c r="Q181">
        <f t="shared" si="207"/>
        <v>-0.15816832454157304</v>
      </c>
      <c r="R181">
        <f t="shared" ref="R181" si="218">Q181-Q176</f>
        <v>4.8780183108288799E-2</v>
      </c>
    </row>
    <row r="182" spans="1:18" x14ac:dyDescent="0.25">
      <c r="A182" s="35">
        <v>45107</v>
      </c>
      <c r="B182">
        <v>2.6351</v>
      </c>
      <c r="C182">
        <v>12.76</v>
      </c>
      <c r="D182">
        <f t="shared" si="210"/>
        <v>5.2018905956112853</v>
      </c>
      <c r="E182">
        <f t="shared" si="162"/>
        <v>9.1537032572913901E-2</v>
      </c>
      <c r="F182" s="31">
        <f t="shared" si="195"/>
        <v>0.65517565804680267</v>
      </c>
      <c r="G182" s="31">
        <f t="shared" si="165"/>
        <v>-1.9738776164813756</v>
      </c>
      <c r="H182" s="31">
        <f t="shared" si="183"/>
        <v>-0.76952888060323144</v>
      </c>
      <c r="I182" s="31">
        <f t="shared" si="213"/>
        <v>2.6928487249496769</v>
      </c>
      <c r="J182">
        <v>24.03</v>
      </c>
      <c r="K182">
        <v>36.76</v>
      </c>
      <c r="L182">
        <v>39.950000000000003</v>
      </c>
      <c r="M182">
        <f t="shared" si="200"/>
        <v>8.5248204570184782E-2</v>
      </c>
      <c r="N182">
        <f t="shared" si="163"/>
        <v>6.8272157485596896E-2</v>
      </c>
      <c r="O182">
        <f t="shared" si="157"/>
        <v>1.5263648356221391</v>
      </c>
      <c r="P182">
        <f t="shared" si="163"/>
        <v>3.1013233598529588E-2</v>
      </c>
      <c r="Q182">
        <f t="shared" si="207"/>
        <v>-0.13197108886107634</v>
      </c>
      <c r="R182">
        <f t="shared" ref="R182" si="219">Q182-Q177</f>
        <v>9.9728512930859825E-2</v>
      </c>
    </row>
    <row r="183" spans="1:18" x14ac:dyDescent="0.25">
      <c r="A183" s="63">
        <v>45114</v>
      </c>
      <c r="B183">
        <v>2.6402999999999999</v>
      </c>
      <c r="C183">
        <v>12.72</v>
      </c>
      <c r="D183">
        <f t="shared" si="210"/>
        <v>5.2213352201257859</v>
      </c>
      <c r="E183">
        <f t="shared" si="162"/>
        <v>0.12827322635631599</v>
      </c>
      <c r="F183" s="31">
        <f t="shared" si="195"/>
        <v>0.78344888440311866</v>
      </c>
      <c r="G183" s="31">
        <f t="shared" si="165"/>
        <v>-1.8944445046876921</v>
      </c>
      <c r="H183" s="31">
        <f t="shared" si="183"/>
        <v>-0.65991386176864086</v>
      </c>
      <c r="I183" s="31">
        <f t="shared" si="213"/>
        <v>2.8366045743449186</v>
      </c>
      <c r="J183">
        <v>23.77</v>
      </c>
      <c r="K183">
        <v>36.130000000000003</v>
      </c>
      <c r="L183">
        <v>39.25</v>
      </c>
      <c r="M183">
        <f t="shared" si="200"/>
        <v>0.12748300581234417</v>
      </c>
      <c r="N183">
        <f t="shared" si="163"/>
        <v>0.10961501883459057</v>
      </c>
      <c r="O183">
        <f t="shared" si="157"/>
        <v>1.5666835927639884</v>
      </c>
      <c r="P183">
        <f t="shared" si="163"/>
        <v>7.9433111793683508E-2</v>
      </c>
      <c r="Q183">
        <f t="shared" si="207"/>
        <v>-9.2529299363056872E-2</v>
      </c>
      <c r="R183">
        <f t="shared" ref="R183" si="220">Q183-Q178</f>
        <v>0.14375584939524177</v>
      </c>
    </row>
    <row r="184" spans="1:18" x14ac:dyDescent="0.25">
      <c r="A184" s="35">
        <v>45121</v>
      </c>
      <c r="B184">
        <v>2.6444000000000001</v>
      </c>
      <c r="C184">
        <v>12.91</v>
      </c>
      <c r="D184">
        <f t="shared" si="210"/>
        <v>5.101533384972889</v>
      </c>
      <c r="E184">
        <f t="shared" si="162"/>
        <v>-1.6328608796580824E-2</v>
      </c>
      <c r="F184" s="31">
        <f t="shared" si="195"/>
        <v>0.76712027560653784</v>
      </c>
      <c r="G184" s="31">
        <f t="shared" si="165"/>
        <v>-1.9742194425904569</v>
      </c>
      <c r="H184" s="31">
        <f t="shared" si="183"/>
        <v>-0.70195082381641205</v>
      </c>
      <c r="I184" s="31">
        <f t="shared" si="213"/>
        <v>2.8554203734653187</v>
      </c>
      <c r="J184">
        <v>24.13</v>
      </c>
      <c r="K184">
        <v>36.85</v>
      </c>
      <c r="L184">
        <v>39.46</v>
      </c>
      <c r="M184">
        <f>1/K184*100-B184</f>
        <v>6.9304206241519228E-2</v>
      </c>
      <c r="N184">
        <f t="shared" si="163"/>
        <v>-4.2036962047771187E-2</v>
      </c>
      <c r="O184">
        <f t="shared" si="157"/>
        <v>1.4998188147534188</v>
      </c>
      <c r="P184">
        <f t="shared" si="163"/>
        <v>-7.9774937902764798E-2</v>
      </c>
      <c r="Q184">
        <f t="shared" si="207"/>
        <v>-0.11018813988849452</v>
      </c>
      <c r="R184">
        <f t="shared" ref="R184:R220" si="221">Q184-Q179</f>
        <v>1.8815799120400101E-2</v>
      </c>
    </row>
    <row r="185" spans="1:18" x14ac:dyDescent="0.25">
      <c r="A185" s="63">
        <v>45128</v>
      </c>
      <c r="B185">
        <v>2.6078999999999999</v>
      </c>
      <c r="C185">
        <v>12.61</v>
      </c>
      <c r="D185">
        <f t="shared" ref="D185:D194" si="222">1/C185*100-B185</f>
        <v>5.3223141157811273</v>
      </c>
      <c r="E185">
        <f t="shared" ref="E185:E195" si="223">D185-D180</f>
        <v>0.31031703212801887</v>
      </c>
      <c r="F185" s="31">
        <f t="shared" ref="F185:F220" si="224">E185+F184</f>
        <v>1.0774373077345567</v>
      </c>
      <c r="G185" s="31">
        <f t="shared" si="165"/>
        <v>-1.770290366936174</v>
      </c>
      <c r="H185" s="31">
        <f t="shared" si="183"/>
        <v>-0.51628569915557421</v>
      </c>
      <c r="I185" s="31">
        <f t="shared" si="213"/>
        <v>3.0856977325233674</v>
      </c>
      <c r="J185">
        <v>23.58</v>
      </c>
      <c r="K185">
        <v>35.69</v>
      </c>
      <c r="L185">
        <v>37.82</v>
      </c>
      <c r="M185">
        <f t="shared" ref="M185:M215" si="225">1/K185*100-B185</f>
        <v>0.19400529560100921</v>
      </c>
      <c r="N185">
        <f t="shared" ref="N185" si="226">M185-M180</f>
        <v>0.18566512466083784</v>
      </c>
      <c r="O185">
        <f t="shared" si="157"/>
        <v>1.6329821034775236</v>
      </c>
      <c r="P185">
        <f t="shared" si="163"/>
        <v>0.20392907565428287</v>
      </c>
      <c r="Q185">
        <f t="shared" si="207"/>
        <v>3.6203648863035287E-2</v>
      </c>
      <c r="R185">
        <f t="shared" si="221"/>
        <v>0.23027735905804869</v>
      </c>
    </row>
    <row r="186" spans="1:18" x14ac:dyDescent="0.25">
      <c r="A186" s="35">
        <v>45135</v>
      </c>
      <c r="B186">
        <v>2.6533000000000002</v>
      </c>
      <c r="C186">
        <v>12.8</v>
      </c>
      <c r="D186">
        <f t="shared" si="222"/>
        <v>5.1592000000000002</v>
      </c>
      <c r="E186">
        <f t="shared" si="223"/>
        <v>-3.2335220125785824E-2</v>
      </c>
      <c r="F186" s="31">
        <f t="shared" si="224"/>
        <v>1.0451020876087709</v>
      </c>
      <c r="G186" s="31">
        <f t="shared" si="165"/>
        <v>-1.781222213842514</v>
      </c>
      <c r="H186" s="31">
        <f t="shared" si="183"/>
        <v>-0.4364015724443413</v>
      </c>
      <c r="I186" s="31">
        <f t="shared" si="213"/>
        <v>3.2572327237316072</v>
      </c>
      <c r="J186">
        <v>24.1</v>
      </c>
      <c r="K186">
        <v>35.86</v>
      </c>
      <c r="L186">
        <v>37.5</v>
      </c>
      <c r="M186">
        <f t="shared" si="225"/>
        <v>0.13532242052426113</v>
      </c>
      <c r="N186">
        <f t="shared" ref="N186" si="227">M186-M181</f>
        <v>7.9884126711232906E-2</v>
      </c>
      <c r="O186">
        <f t="shared" si="157"/>
        <v>1.4960775933609951</v>
      </c>
      <c r="P186">
        <f t="shared" ref="P186:P199" si="228">O186-O181</f>
        <v>-1.093184690633997E-2</v>
      </c>
      <c r="Q186">
        <f t="shared" si="207"/>
        <v>1.3366666666666749E-2</v>
      </c>
      <c r="R186">
        <f t="shared" si="221"/>
        <v>0.17153499120823978</v>
      </c>
    </row>
    <row r="187" spans="1:18" x14ac:dyDescent="0.25">
      <c r="A187" s="63">
        <v>45142</v>
      </c>
      <c r="B187">
        <v>2.6469</v>
      </c>
      <c r="C187">
        <v>13.15</v>
      </c>
      <c r="D187">
        <f t="shared" si="222"/>
        <v>4.9576627376425861</v>
      </c>
      <c r="E187">
        <f t="shared" si="223"/>
        <v>-0.24422785796869917</v>
      </c>
      <c r="F187" s="31">
        <f t="shared" si="224"/>
        <v>0.80087422964007171</v>
      </c>
      <c r="G187" s="31">
        <f t="shared" si="165"/>
        <v>-1.8409535241664221</v>
      </c>
      <c r="H187" s="31">
        <f t="shared" si="183"/>
        <v>-0.42807293404384961</v>
      </c>
      <c r="I187" s="31">
        <f t="shared" si="213"/>
        <v>3.3815226038304771</v>
      </c>
      <c r="J187">
        <v>24.31</v>
      </c>
      <c r="K187">
        <v>36.49</v>
      </c>
      <c r="L187">
        <v>37.89</v>
      </c>
      <c r="M187">
        <f t="shared" si="225"/>
        <v>9.3576842970676477E-2</v>
      </c>
      <c r="N187">
        <f t="shared" ref="N187" si="229">M187-M182</f>
        <v>8.3286384004916947E-3</v>
      </c>
      <c r="O187">
        <f t="shared" si="157"/>
        <v>1.466633525298231</v>
      </c>
      <c r="P187">
        <f t="shared" si="228"/>
        <v>-5.9731310323908104E-2</v>
      </c>
      <c r="Q187">
        <f t="shared" si="207"/>
        <v>-7.6812087622064595E-3</v>
      </c>
      <c r="R187">
        <f t="shared" si="221"/>
        <v>0.12428988009886988</v>
      </c>
    </row>
    <row r="188" spans="1:18" x14ac:dyDescent="0.25">
      <c r="A188" s="35">
        <v>45149</v>
      </c>
      <c r="B188">
        <v>2.6381000000000001</v>
      </c>
      <c r="C188">
        <v>12.71</v>
      </c>
      <c r="D188">
        <f t="shared" si="222"/>
        <v>5.2297206136900076</v>
      </c>
      <c r="E188">
        <f t="shared" si="223"/>
        <v>8.3853935642217436E-3</v>
      </c>
      <c r="F188" s="31">
        <f t="shared" si="224"/>
        <v>0.80925962320429345</v>
      </c>
      <c r="G188" s="31">
        <f t="shared" si="165"/>
        <v>-1.7922279718857488</v>
      </c>
      <c r="H188" s="31">
        <f t="shared" si="183"/>
        <v>-0.3799249325404932</v>
      </c>
      <c r="I188" s="31">
        <f t="shared" si="213"/>
        <v>3.566700128207188</v>
      </c>
      <c r="J188">
        <v>23.51</v>
      </c>
      <c r="K188">
        <v>35.54</v>
      </c>
      <c r="L188">
        <v>36.619999999999997</v>
      </c>
      <c r="M188">
        <f t="shared" si="225"/>
        <v>0.17563100731570058</v>
      </c>
      <c r="N188">
        <f t="shared" ref="N188" si="230">M188-M183</f>
        <v>4.8148001503356408E-2</v>
      </c>
      <c r="O188">
        <f t="shared" si="157"/>
        <v>1.6154091450446617</v>
      </c>
      <c r="P188">
        <f t="shared" si="228"/>
        <v>4.8725552280673323E-2</v>
      </c>
      <c r="Q188">
        <f t="shared" si="207"/>
        <v>9.2648225013653995E-2</v>
      </c>
      <c r="R188">
        <f t="shared" si="221"/>
        <v>0.18517752437671087</v>
      </c>
    </row>
    <row r="189" spans="1:18" x14ac:dyDescent="0.25">
      <c r="A189" s="63">
        <v>45156</v>
      </c>
      <c r="B189">
        <v>2.5638999999999998</v>
      </c>
      <c r="C189">
        <v>12.63</v>
      </c>
      <c r="D189">
        <f t="shared" si="222"/>
        <v>5.3537563737133809</v>
      </c>
      <c r="E189">
        <f t="shared" si="223"/>
        <v>0.25222298874049187</v>
      </c>
      <c r="F189" s="31">
        <f t="shared" si="224"/>
        <v>1.0614826119447853</v>
      </c>
      <c r="G189" s="31">
        <f t="shared" si="165"/>
        <v>-1.496748879054163</v>
      </c>
      <c r="H189" s="31">
        <f t="shared" ref="H189:H199" si="231">H188+N189</f>
        <v>-0.13543129705539325</v>
      </c>
      <c r="I189" s="31">
        <f t="shared" si="213"/>
        <v>3.9164645787208578</v>
      </c>
      <c r="J189">
        <v>22.94</v>
      </c>
      <c r="K189">
        <v>34.75</v>
      </c>
      <c r="L189">
        <v>35.67</v>
      </c>
      <c r="M189">
        <f t="shared" si="225"/>
        <v>0.31379784172661918</v>
      </c>
      <c r="N189">
        <f t="shared" ref="N189" si="232">M189-M184</f>
        <v>0.24449363548509995</v>
      </c>
      <c r="O189">
        <f t="shared" si="157"/>
        <v>1.7952979075850046</v>
      </c>
      <c r="P189">
        <f t="shared" si="228"/>
        <v>0.2954790928315858</v>
      </c>
      <c r="Q189">
        <f t="shared" si="207"/>
        <v>0.23957631062517537</v>
      </c>
      <c r="R189">
        <f t="shared" si="221"/>
        <v>0.34976445051366989</v>
      </c>
    </row>
    <row r="190" spans="1:18" x14ac:dyDescent="0.25">
      <c r="A190" s="35">
        <v>45163</v>
      </c>
      <c r="B190">
        <v>2.5701999999999998</v>
      </c>
      <c r="C190">
        <v>12.25</v>
      </c>
      <c r="D190">
        <f t="shared" si="222"/>
        <v>5.5930653061224493</v>
      </c>
      <c r="E190">
        <f t="shared" si="223"/>
        <v>0.270751190341322</v>
      </c>
      <c r="F190" s="31">
        <f t="shared" si="224"/>
        <v>1.3322338022861073</v>
      </c>
      <c r="G190" s="31">
        <f t="shared" si="165"/>
        <v>-1.1811781583111705</v>
      </c>
      <c r="H190" s="31">
        <f t="shared" si="231"/>
        <v>0.10697795935802956</v>
      </c>
      <c r="I190" s="31">
        <f t="shared" si="213"/>
        <v>4.2695163900531465</v>
      </c>
      <c r="J190">
        <v>22.13</v>
      </c>
      <c r="K190">
        <v>33.26</v>
      </c>
      <c r="L190">
        <v>33.79</v>
      </c>
      <c r="M190">
        <f t="shared" si="225"/>
        <v>0.43641455201443202</v>
      </c>
      <c r="N190">
        <f t="shared" ref="N190" si="233">M190-M185</f>
        <v>0.24240925641342281</v>
      </c>
      <c r="O190">
        <f t="shared" si="157"/>
        <v>1.9485528242205161</v>
      </c>
      <c r="P190">
        <f t="shared" si="228"/>
        <v>0.31557072074299253</v>
      </c>
      <c r="Q190">
        <f t="shared" si="207"/>
        <v>0.38925546019532442</v>
      </c>
      <c r="R190">
        <f t="shared" si="221"/>
        <v>0.35305181133228913</v>
      </c>
    </row>
    <row r="191" spans="1:18" x14ac:dyDescent="0.25">
      <c r="A191" s="63">
        <v>45170</v>
      </c>
      <c r="B191">
        <v>2.585</v>
      </c>
      <c r="C191">
        <v>12.55</v>
      </c>
      <c r="D191">
        <f t="shared" si="222"/>
        <v>5.3831274900398407</v>
      </c>
      <c r="E191">
        <f t="shared" si="223"/>
        <v>0.22392749003984047</v>
      </c>
      <c r="F191" s="31">
        <f t="shared" si="224"/>
        <v>1.5561612923259478</v>
      </c>
      <c r="G191" s="31">
        <f t="shared" si="165"/>
        <v>-0.90875118049236603</v>
      </c>
      <c r="H191" s="31">
        <f t="shared" si="231"/>
        <v>0.26435338056038749</v>
      </c>
      <c r="I191" s="31">
        <f t="shared" si="213"/>
        <v>4.4011524533892104</v>
      </c>
      <c r="J191">
        <v>22.97</v>
      </c>
      <c r="K191">
        <v>34.75</v>
      </c>
      <c r="L191">
        <v>36.630000000000003</v>
      </c>
      <c r="M191">
        <f t="shared" si="225"/>
        <v>0.29269784172661906</v>
      </c>
      <c r="N191">
        <f t="shared" ref="N191" si="234">M191-M186</f>
        <v>0.15737542120235792</v>
      </c>
      <c r="O191">
        <f t="shared" si="157"/>
        <v>1.7685045711797995</v>
      </c>
      <c r="P191">
        <f t="shared" si="228"/>
        <v>0.27242697781880443</v>
      </c>
      <c r="Q191">
        <f t="shared" si="207"/>
        <v>0.14500273000273012</v>
      </c>
      <c r="R191">
        <f t="shared" si="221"/>
        <v>0.13163606333606337</v>
      </c>
    </row>
    <row r="192" spans="1:18" x14ac:dyDescent="0.25">
      <c r="A192" s="35">
        <v>45177</v>
      </c>
      <c r="B192">
        <v>2.6375000000000002</v>
      </c>
      <c r="C192">
        <v>12.5</v>
      </c>
      <c r="D192">
        <f t="shared" si="222"/>
        <v>5.3624999999999998</v>
      </c>
      <c r="E192">
        <f t="shared" si="223"/>
        <v>0.40483726235741369</v>
      </c>
      <c r="F192" s="31">
        <f t="shared" si="224"/>
        <v>1.9609985546833615</v>
      </c>
      <c r="G192" s="31">
        <f t="shared" si="165"/>
        <v>-0.61147625508637127</v>
      </c>
      <c r="H192" s="31">
        <f t="shared" si="231"/>
        <v>0.44109857888078352</v>
      </c>
      <c r="I192" s="31">
        <f t="shared" si="213"/>
        <v>4.5299543518065892</v>
      </c>
      <c r="J192">
        <v>22.72</v>
      </c>
      <c r="K192">
        <v>34.39</v>
      </c>
      <c r="L192">
        <v>36.25</v>
      </c>
      <c r="M192">
        <f t="shared" si="225"/>
        <v>0.27032204129107251</v>
      </c>
      <c r="N192">
        <f t="shared" ref="N192" si="235">M192-M187</f>
        <v>0.17674519832039604</v>
      </c>
      <c r="O192">
        <f t="shared" si="157"/>
        <v>1.7639084507042257</v>
      </c>
      <c r="P192">
        <f t="shared" si="228"/>
        <v>0.29727492540599476</v>
      </c>
      <c r="Q192">
        <f t="shared" si="207"/>
        <v>0.12112068965517242</v>
      </c>
      <c r="R192">
        <f t="shared" si="221"/>
        <v>0.12880189841737888</v>
      </c>
    </row>
    <row r="193" spans="1:18" x14ac:dyDescent="0.25">
      <c r="A193" s="63">
        <v>45184</v>
      </c>
      <c r="B193">
        <v>2.64</v>
      </c>
      <c r="C193">
        <v>12.48</v>
      </c>
      <c r="D193">
        <f t="shared" si="222"/>
        <v>5.3728205128205122</v>
      </c>
      <c r="E193">
        <f t="shared" si="223"/>
        <v>0.14309989913050458</v>
      </c>
      <c r="F193" s="31">
        <f t="shared" si="224"/>
        <v>2.1040984538138661</v>
      </c>
      <c r="G193" s="31">
        <f t="shared" si="165"/>
        <v>-0.41452564946317949</v>
      </c>
      <c r="H193" s="31">
        <f t="shared" si="231"/>
        <v>0.59811917679694959</v>
      </c>
      <c r="I193" s="31">
        <f t="shared" si="213"/>
        <v>4.6173850890038768</v>
      </c>
      <c r="J193">
        <v>22.46</v>
      </c>
      <c r="K193">
        <v>33.64</v>
      </c>
      <c r="L193">
        <v>35.46</v>
      </c>
      <c r="M193">
        <f t="shared" si="225"/>
        <v>0.33265160523186665</v>
      </c>
      <c r="N193">
        <f t="shared" ref="N193" si="236">M193-M188</f>
        <v>0.15702059791616607</v>
      </c>
      <c r="O193">
        <f t="shared" si="157"/>
        <v>1.8123597506678535</v>
      </c>
      <c r="P193">
        <f t="shared" si="228"/>
        <v>0.19695060562319178</v>
      </c>
      <c r="Q193">
        <f t="shared" si="207"/>
        <v>0.180078962210942</v>
      </c>
      <c r="R193">
        <f t="shared" si="221"/>
        <v>8.7430737197288E-2</v>
      </c>
    </row>
    <row r="194" spans="1:18" x14ac:dyDescent="0.25">
      <c r="A194" s="35">
        <v>45191</v>
      </c>
      <c r="B194">
        <v>2.6776</v>
      </c>
      <c r="C194">
        <v>12.54</v>
      </c>
      <c r="D194">
        <f t="shared" si="222"/>
        <v>5.2968816586921852</v>
      </c>
      <c r="E194">
        <f t="shared" si="223"/>
        <v>-5.6874715021195676E-2</v>
      </c>
      <c r="F194" s="31">
        <f t="shared" si="224"/>
        <v>2.0472237387926704</v>
      </c>
      <c r="G194" s="31">
        <f t="shared" si="165"/>
        <v>-0.44297911260373946</v>
      </c>
      <c r="H194" s="31">
        <f t="shared" si="231"/>
        <v>0.56617679526565468</v>
      </c>
      <c r="I194" s="31">
        <f t="shared" si="213"/>
        <v>4.5362836507553324</v>
      </c>
      <c r="J194">
        <v>22.5</v>
      </c>
      <c r="K194">
        <v>33.79</v>
      </c>
      <c r="L194">
        <v>35.26</v>
      </c>
      <c r="M194">
        <f t="shared" si="225"/>
        <v>0.28185546019532426</v>
      </c>
      <c r="N194">
        <f t="shared" ref="N194" si="237">M194-M189</f>
        <v>-3.1942381531294917E-2</v>
      </c>
      <c r="O194">
        <f t="shared" si="157"/>
        <v>1.7668444444444447</v>
      </c>
      <c r="P194">
        <f t="shared" si="228"/>
        <v>-2.8453463140559965E-2</v>
      </c>
      <c r="Q194">
        <f t="shared" si="207"/>
        <v>0.15847487237663094</v>
      </c>
      <c r="R194">
        <f t="shared" si="221"/>
        <v>-8.1101438248544433E-2</v>
      </c>
    </row>
    <row r="195" spans="1:18" x14ac:dyDescent="0.25">
      <c r="A195" s="63">
        <v>45197</v>
      </c>
      <c r="B195">
        <v>2.6751</v>
      </c>
      <c r="C195">
        <v>12.46</v>
      </c>
      <c r="D195">
        <f>1/C195*100-B195</f>
        <v>5.3505821829855531</v>
      </c>
      <c r="E195">
        <f t="shared" si="223"/>
        <v>-0.24248312313689624</v>
      </c>
      <c r="F195" s="31">
        <f t="shared" si="224"/>
        <v>1.8047406156557741</v>
      </c>
      <c r="G195" s="31">
        <f t="shared" si="165"/>
        <v>-0.614272186156402</v>
      </c>
      <c r="H195" s="31">
        <f t="shared" si="231"/>
        <v>0.40103820082340924</v>
      </c>
      <c r="I195" s="31">
        <f t="shared" si="213"/>
        <v>4.2722642308848471</v>
      </c>
      <c r="J195">
        <v>22.46</v>
      </c>
      <c r="K195">
        <v>33.94</v>
      </c>
      <c r="L195">
        <v>35.71</v>
      </c>
      <c r="M195">
        <f t="shared" si="225"/>
        <v>0.27127595757218659</v>
      </c>
      <c r="N195">
        <f t="shared" ref="N195" si="238">M195-M190</f>
        <v>-0.16513859444224543</v>
      </c>
      <c r="O195">
        <f t="shared" si="157"/>
        <v>1.7772597506678536</v>
      </c>
      <c r="P195">
        <f t="shared" si="228"/>
        <v>-0.17129307355266254</v>
      </c>
      <c r="Q195">
        <f>1/L195*100-B195</f>
        <v>0.1252360403248387</v>
      </c>
      <c r="R195">
        <f t="shared" si="221"/>
        <v>-0.26401941987048572</v>
      </c>
    </row>
    <row r="196" spans="1:18" x14ac:dyDescent="0.25">
      <c r="A196" s="35">
        <v>45212</v>
      </c>
      <c r="B196">
        <v>2.6701999999999999</v>
      </c>
      <c r="C196">
        <v>12.36</v>
      </c>
      <c r="D196">
        <f t="shared" ref="D196:D205" si="239">1/C196*100-B196</f>
        <v>5.4204148867313933</v>
      </c>
      <c r="E196">
        <f t="shared" ref="E196:E206" si="240">D196-D191</f>
        <v>3.7287396691552566E-2</v>
      </c>
      <c r="F196" s="31">
        <f t="shared" si="224"/>
        <v>1.8420280123473267</v>
      </c>
      <c r="G196" s="31">
        <f t="shared" si="165"/>
        <v>-0.58070484320382176</v>
      </c>
      <c r="H196" s="31">
        <f t="shared" si="231"/>
        <v>0.38538468565146156</v>
      </c>
      <c r="I196" s="31">
        <f t="shared" si="213"/>
        <v>4.2628976400515892</v>
      </c>
      <c r="J196">
        <v>22.36</v>
      </c>
      <c r="K196">
        <v>33.93</v>
      </c>
      <c r="L196">
        <v>35.64</v>
      </c>
      <c r="M196">
        <f t="shared" si="225"/>
        <v>0.27704432655467137</v>
      </c>
      <c r="N196">
        <f t="shared" ref="N196" si="241">M196-M191</f>
        <v>-1.5653515171947685E-2</v>
      </c>
      <c r="O196">
        <f t="shared" ref="O196:O199" si="242">1/J196*100-B196</f>
        <v>1.8020719141323798</v>
      </c>
      <c r="P196">
        <f t="shared" si="228"/>
        <v>3.3567342952580237E-2</v>
      </c>
      <c r="Q196">
        <f t="shared" ref="Q196:Q207" si="243">1/L196*100-B196</f>
        <v>0.1356361391694727</v>
      </c>
      <c r="R196">
        <f t="shared" si="221"/>
        <v>-9.3665908332574155E-3</v>
      </c>
    </row>
    <row r="197" spans="1:18" x14ac:dyDescent="0.25">
      <c r="A197" s="63">
        <v>45219</v>
      </c>
      <c r="B197">
        <v>2.7052</v>
      </c>
      <c r="C197">
        <v>11.94</v>
      </c>
      <c r="D197">
        <f t="shared" si="239"/>
        <v>5.6700093802345073</v>
      </c>
      <c r="E197">
        <f t="shared" si="240"/>
        <v>0.30750938023450747</v>
      </c>
      <c r="F197" s="31">
        <f t="shared" si="224"/>
        <v>2.1495373925818342</v>
      </c>
      <c r="G197" s="31">
        <f t="shared" si="165"/>
        <v>-0.34614443219591173</v>
      </c>
      <c r="H197" s="31">
        <f t="shared" si="231"/>
        <v>0.53193570086991127</v>
      </c>
      <c r="I197" s="31">
        <f t="shared" si="213"/>
        <v>4.3742972794210937</v>
      </c>
      <c r="J197">
        <v>21.26</v>
      </c>
      <c r="K197">
        <v>32.03</v>
      </c>
      <c r="L197">
        <v>34.04</v>
      </c>
      <c r="M197">
        <f t="shared" si="225"/>
        <v>0.41687305650952222</v>
      </c>
      <c r="N197">
        <f t="shared" ref="N197" si="244">M197-M192</f>
        <v>0.14655101521844971</v>
      </c>
      <c r="O197">
        <f t="shared" si="242"/>
        <v>1.9984688617121358</v>
      </c>
      <c r="P197">
        <f t="shared" si="228"/>
        <v>0.23456041100791003</v>
      </c>
      <c r="Q197">
        <f t="shared" si="243"/>
        <v>0.2325203290246769</v>
      </c>
      <c r="R197">
        <f t="shared" si="221"/>
        <v>0.11139963936950448</v>
      </c>
    </row>
    <row r="198" spans="1:18" x14ac:dyDescent="0.25">
      <c r="A198" s="35">
        <v>45226</v>
      </c>
      <c r="B198">
        <v>2.7132999999999998</v>
      </c>
      <c r="C198">
        <v>11.94</v>
      </c>
      <c r="D198">
        <f t="shared" si="239"/>
        <v>5.6619093802345066</v>
      </c>
      <c r="E198">
        <f t="shared" si="240"/>
        <v>0.28908886741399442</v>
      </c>
      <c r="F198" s="31">
        <f t="shared" si="224"/>
        <v>2.4386262599958286</v>
      </c>
      <c r="G198" s="31">
        <f t="shared" si="165"/>
        <v>-0.28885276214882438</v>
      </c>
      <c r="H198" s="31">
        <f t="shared" si="231"/>
        <v>0.53476458344292332</v>
      </c>
      <c r="I198" s="31">
        <f t="shared" si="213"/>
        <v>4.364424660924108</v>
      </c>
      <c r="J198">
        <v>21.82</v>
      </c>
      <c r="K198">
        <v>32.799999999999997</v>
      </c>
      <c r="L198">
        <v>34.68</v>
      </c>
      <c r="M198">
        <f t="shared" si="225"/>
        <v>0.33548048780487871</v>
      </c>
      <c r="N198">
        <f t="shared" ref="N198" si="245">M198-M193</f>
        <v>2.8288825730120593E-3</v>
      </c>
      <c r="O198">
        <f t="shared" si="242"/>
        <v>1.8696514207149408</v>
      </c>
      <c r="P198">
        <f t="shared" si="228"/>
        <v>5.7291670047087351E-2</v>
      </c>
      <c r="Q198">
        <f t="shared" si="243"/>
        <v>0.17020634371395627</v>
      </c>
      <c r="R198">
        <f t="shared" si="221"/>
        <v>-9.87261849698573E-3</v>
      </c>
    </row>
    <row r="199" spans="1:18" x14ac:dyDescent="0.25">
      <c r="A199" s="63">
        <v>45233</v>
      </c>
      <c r="B199">
        <v>2.6613000000000002</v>
      </c>
      <c r="C199">
        <v>11.94</v>
      </c>
      <c r="D199">
        <f t="shared" si="239"/>
        <v>5.7139093802345062</v>
      </c>
      <c r="E199">
        <f t="shared" si="240"/>
        <v>0.41702772154232104</v>
      </c>
      <c r="F199" s="31">
        <f t="shared" si="224"/>
        <v>2.8556539815381496</v>
      </c>
      <c r="G199" s="31">
        <f t="shared" si="165"/>
        <v>-0.17567113938164391</v>
      </c>
      <c r="H199" s="31">
        <f t="shared" si="231"/>
        <v>0.58921104171282668</v>
      </c>
      <c r="I199" s="31">
        <f t="shared" si="213"/>
        <v>4.3735041025503056</v>
      </c>
      <c r="J199">
        <v>22.02</v>
      </c>
      <c r="K199">
        <v>33.36</v>
      </c>
      <c r="L199">
        <v>35.35</v>
      </c>
      <c r="M199">
        <f t="shared" si="225"/>
        <v>0.33630191846522761</v>
      </c>
      <c r="N199">
        <f t="shared" ref="N199" si="246">M199-M194</f>
        <v>5.4446458269903353E-2</v>
      </c>
      <c r="O199">
        <f t="shared" si="242"/>
        <v>1.8800260672116251</v>
      </c>
      <c r="P199">
        <f t="shared" si="228"/>
        <v>0.11318162276718047</v>
      </c>
      <c r="Q199">
        <f t="shared" si="243"/>
        <v>0.16755431400282861</v>
      </c>
      <c r="R199">
        <f t="shared" si="221"/>
        <v>9.0794416261976707E-3</v>
      </c>
    </row>
    <row r="200" spans="1:18" x14ac:dyDescent="0.25">
      <c r="A200" s="35">
        <v>45240</v>
      </c>
      <c r="B200">
        <v>2.6444000000000001</v>
      </c>
      <c r="C200">
        <v>12.15</v>
      </c>
      <c r="D200">
        <f t="shared" si="239"/>
        <v>5.5860526748971191</v>
      </c>
      <c r="E200">
        <f t="shared" si="240"/>
        <v>0.23547049191156599</v>
      </c>
      <c r="F200" s="31">
        <f t="shared" si="224"/>
        <v>3.0911244734497156</v>
      </c>
      <c r="G200" s="31">
        <f t="shared" si="165"/>
        <v>-0.11905054970019169</v>
      </c>
      <c r="H200" s="31">
        <f>H199+N200</f>
        <v>0.60436744052985469</v>
      </c>
      <c r="I200" s="31">
        <f t="shared" si="213"/>
        <v>4.3526311188499855</v>
      </c>
      <c r="J200">
        <v>22.33</v>
      </c>
      <c r="K200">
        <v>34.119999999999997</v>
      </c>
      <c r="L200">
        <v>36.380000000000003</v>
      </c>
      <c r="M200">
        <f t="shared" si="225"/>
        <v>0.2864323563892146</v>
      </c>
      <c r="N200">
        <f t="shared" ref="N200" si="247">M200-M195</f>
        <v>1.5156398817028016E-2</v>
      </c>
      <c r="O200">
        <f t="shared" ref="O200:O208" si="248">1/J200*100-B200</f>
        <v>1.8338803403493058</v>
      </c>
      <c r="P200">
        <f t="shared" ref="P200:P208" si="249">O200-O195</f>
        <v>5.6620589681452227E-2</v>
      </c>
      <c r="Q200">
        <f t="shared" si="243"/>
        <v>0.10436305662451861</v>
      </c>
      <c r="R200">
        <f t="shared" si="221"/>
        <v>-2.0872983700320091E-2</v>
      </c>
    </row>
    <row r="201" spans="1:18" x14ac:dyDescent="0.25">
      <c r="A201" s="63">
        <v>45247</v>
      </c>
      <c r="B201">
        <v>2.6541999999999999</v>
      </c>
      <c r="C201">
        <v>12.15</v>
      </c>
      <c r="D201">
        <f t="shared" si="239"/>
        <v>5.5762526748971197</v>
      </c>
      <c r="E201">
        <f t="shared" si="240"/>
        <v>0.15583778816572647</v>
      </c>
      <c r="F201" s="31">
        <f t="shared" si="224"/>
        <v>3.2469622616154421</v>
      </c>
      <c r="G201" s="31">
        <f t="shared" ref="G201:G220" si="250">G200+P201</f>
        <v>-0.13876523224428361</v>
      </c>
      <c r="H201" s="31">
        <f t="shared" ref="H201:H211" si="251">H200+N201</f>
        <v>0.57251424183833199</v>
      </c>
      <c r="I201" s="31">
        <f t="shared" si="213"/>
        <v>4.2779728238293044</v>
      </c>
      <c r="J201">
        <v>22.54</v>
      </c>
      <c r="K201">
        <v>34.49</v>
      </c>
      <c r="L201">
        <v>36.83</v>
      </c>
      <c r="M201">
        <f t="shared" si="225"/>
        <v>0.24519112786314867</v>
      </c>
      <c r="N201">
        <f t="shared" ref="N201" si="252">M201-M196</f>
        <v>-3.1853198691522699E-2</v>
      </c>
      <c r="O201">
        <f t="shared" si="248"/>
        <v>1.7823572315882878</v>
      </c>
      <c r="P201">
        <f t="shared" si="249"/>
        <v>-1.9714682544091922E-2</v>
      </c>
      <c r="Q201">
        <f t="shared" si="243"/>
        <v>6.0977844148791593E-2</v>
      </c>
      <c r="R201">
        <f t="shared" si="221"/>
        <v>-7.4658295020681109E-2</v>
      </c>
    </row>
    <row r="202" spans="1:18" x14ac:dyDescent="0.25">
      <c r="A202" s="35">
        <v>45254</v>
      </c>
      <c r="B202">
        <v>2.7052999999999998</v>
      </c>
      <c r="C202">
        <v>12.15</v>
      </c>
      <c r="D202">
        <f t="shared" si="239"/>
        <v>5.5251526748971198</v>
      </c>
      <c r="E202">
        <f t="shared" si="240"/>
        <v>-0.14485670533738748</v>
      </c>
      <c r="F202" s="31">
        <f t="shared" si="224"/>
        <v>3.1021055562780546</v>
      </c>
      <c r="G202" s="31">
        <f t="shared" si="250"/>
        <v>-0.34613121625857701</v>
      </c>
      <c r="H202" s="31">
        <f t="shared" si="251"/>
        <v>0.41858101910737933</v>
      </c>
      <c r="I202" s="31">
        <f t="shared" si="213"/>
        <v>4.1389210366462184</v>
      </c>
      <c r="J202">
        <v>22.24</v>
      </c>
      <c r="K202">
        <v>33.69</v>
      </c>
      <c r="L202">
        <v>35.729999999999997</v>
      </c>
      <c r="M202">
        <f t="shared" si="225"/>
        <v>0.26293983377856955</v>
      </c>
      <c r="N202">
        <f t="shared" ref="N202" si="253">M202-M197</f>
        <v>-0.15393322273095267</v>
      </c>
      <c r="O202">
        <f t="shared" si="248"/>
        <v>1.7911028776978424</v>
      </c>
      <c r="P202">
        <f t="shared" si="249"/>
        <v>-0.2073659840142934</v>
      </c>
      <c r="Q202">
        <f t="shared" si="243"/>
        <v>9.3468541841590369E-2</v>
      </c>
      <c r="R202">
        <f t="shared" si="221"/>
        <v>-0.13905178718308653</v>
      </c>
    </row>
    <row r="203" spans="1:18" x14ac:dyDescent="0.25">
      <c r="A203" s="63">
        <v>45261</v>
      </c>
      <c r="B203">
        <v>2.6625000000000001</v>
      </c>
      <c r="C203">
        <v>12.11</v>
      </c>
      <c r="D203">
        <f t="shared" si="239"/>
        <v>5.5951383154417851</v>
      </c>
      <c r="E203">
        <f t="shared" si="240"/>
        <v>-6.6771064792721546E-2</v>
      </c>
      <c r="F203" s="31">
        <f t="shared" si="224"/>
        <v>3.0353344914853331</v>
      </c>
      <c r="G203" s="31">
        <f t="shared" si="250"/>
        <v>-0.35134737214780554</v>
      </c>
      <c r="H203" s="31">
        <f t="shared" si="251"/>
        <v>0.38268583935937261</v>
      </c>
      <c r="I203" s="31">
        <f t="shared" si="213"/>
        <v>4.0732318484386258</v>
      </c>
      <c r="J203">
        <v>22.09</v>
      </c>
      <c r="K203">
        <v>33.76</v>
      </c>
      <c r="L203">
        <v>36.14</v>
      </c>
      <c r="M203">
        <f t="shared" si="225"/>
        <v>0.299585308056872</v>
      </c>
      <c r="N203">
        <f t="shared" ref="N203" si="254">M203-M198</f>
        <v>-3.5895179748006711E-2</v>
      </c>
      <c r="O203">
        <f t="shared" si="248"/>
        <v>1.8644352648257123</v>
      </c>
      <c r="P203">
        <f t="shared" si="249"/>
        <v>-5.2161558892285242E-3</v>
      </c>
      <c r="Q203">
        <f t="shared" si="243"/>
        <v>0.1045171555063642</v>
      </c>
      <c r="R203">
        <f t="shared" si="221"/>
        <v>-6.5689188207592064E-2</v>
      </c>
    </row>
    <row r="204" spans="1:18" x14ac:dyDescent="0.25">
      <c r="A204" s="35">
        <v>45268</v>
      </c>
      <c r="B204">
        <v>2.6636000000000002</v>
      </c>
      <c r="C204">
        <v>11.85</v>
      </c>
      <c r="D204">
        <f t="shared" si="239"/>
        <v>5.7752185654008432</v>
      </c>
      <c r="E204">
        <f t="shared" si="240"/>
        <v>6.1309185166336988E-2</v>
      </c>
      <c r="F204" s="31">
        <f t="shared" si="224"/>
        <v>3.0966436766516701</v>
      </c>
      <c r="G204" s="31">
        <f t="shared" si="250"/>
        <v>-0.27390135063484689</v>
      </c>
      <c r="H204" s="31">
        <f t="shared" si="251"/>
        <v>0.40393195714792096</v>
      </c>
      <c r="I204" s="31">
        <f t="shared" si="213"/>
        <v>4.0322561058643682</v>
      </c>
      <c r="J204">
        <v>21.64</v>
      </c>
      <c r="K204">
        <v>33.1</v>
      </c>
      <c r="L204">
        <v>35.840000000000003</v>
      </c>
      <c r="M204">
        <f t="shared" si="225"/>
        <v>0.35754803625377596</v>
      </c>
      <c r="N204">
        <f t="shared" ref="N204" si="255">M204-M199</f>
        <v>2.1246117788548347E-2</v>
      </c>
      <c r="O204">
        <f t="shared" si="248"/>
        <v>1.9574720887245838</v>
      </c>
      <c r="P204">
        <f t="shared" si="249"/>
        <v>7.7446021512958652E-2</v>
      </c>
      <c r="Q204">
        <f t="shared" si="243"/>
        <v>0.12657857142857099</v>
      </c>
      <c r="R204">
        <f t="shared" si="221"/>
        <v>-4.0975742574257623E-2</v>
      </c>
    </row>
    <row r="205" spans="1:18" x14ac:dyDescent="0.25">
      <c r="A205" s="63">
        <v>45275</v>
      </c>
      <c r="B205">
        <v>2.6227</v>
      </c>
      <c r="C205">
        <v>11.81</v>
      </c>
      <c r="D205">
        <f t="shared" si="239"/>
        <v>5.8447005080440295</v>
      </c>
      <c r="E205">
        <f t="shared" si="240"/>
        <v>0.25864783314691042</v>
      </c>
      <c r="F205" s="31">
        <f t="shared" si="224"/>
        <v>3.3552915097985805</v>
      </c>
      <c r="G205" s="31">
        <f t="shared" si="250"/>
        <v>-5.7584494722469515E-2</v>
      </c>
      <c r="H205" s="31">
        <f t="shared" si="251"/>
        <v>0.56040352473172916</v>
      </c>
      <c r="I205" s="31">
        <f t="shared" si="213"/>
        <v>4.1461021401489404</v>
      </c>
      <c r="J205">
        <v>21.4</v>
      </c>
      <c r="K205">
        <v>32.619999999999997</v>
      </c>
      <c r="L205">
        <v>35.200000000000003</v>
      </c>
      <c r="M205">
        <f t="shared" si="225"/>
        <v>0.44290392397302281</v>
      </c>
      <c r="N205">
        <f t="shared" ref="N205" si="256">M205-M200</f>
        <v>0.1564715675838082</v>
      </c>
      <c r="O205">
        <f t="shared" si="248"/>
        <v>2.0501971962616832</v>
      </c>
      <c r="P205">
        <f t="shared" si="249"/>
        <v>0.21631685591237737</v>
      </c>
      <c r="Q205">
        <f t="shared" si="243"/>
        <v>0.2182090909090908</v>
      </c>
      <c r="R205">
        <f t="shared" si="221"/>
        <v>0.11384603428457218</v>
      </c>
    </row>
    <row r="206" spans="1:18" x14ac:dyDescent="0.25">
      <c r="A206" s="35">
        <v>45282</v>
      </c>
      <c r="B206">
        <v>2.5876999999999999</v>
      </c>
      <c r="C206">
        <v>11.66</v>
      </c>
      <c r="D206">
        <f>1/C206*100-B206</f>
        <v>5.9886293310463117</v>
      </c>
      <c r="E206">
        <f t="shared" si="240"/>
        <v>0.41237665614919194</v>
      </c>
      <c r="F206" s="31">
        <f t="shared" si="224"/>
        <v>3.7676681659477724</v>
      </c>
      <c r="G206" s="31">
        <f t="shared" si="250"/>
        <v>0.34107548875838978</v>
      </c>
      <c r="H206" s="31">
        <f t="shared" si="251"/>
        <v>0.86034447706908157</v>
      </c>
      <c r="I206" s="31">
        <f t="shared" si="213"/>
        <v>4.4001819157389006</v>
      </c>
      <c r="J206">
        <v>20.97</v>
      </c>
      <c r="K206">
        <v>31.92</v>
      </c>
      <c r="L206">
        <v>34.450000000000003</v>
      </c>
      <c r="M206">
        <f t="shared" si="225"/>
        <v>0.54513208020050108</v>
      </c>
      <c r="N206">
        <f t="shared" ref="N206" si="257">M206-M201</f>
        <v>0.29994095233735241</v>
      </c>
      <c r="O206">
        <f t="shared" si="248"/>
        <v>2.1810172150691471</v>
      </c>
      <c r="P206">
        <f t="shared" si="249"/>
        <v>0.39865998348085929</v>
      </c>
      <c r="Q206">
        <f t="shared" si="243"/>
        <v>0.31505761973875179</v>
      </c>
      <c r="R206">
        <f t="shared" si="221"/>
        <v>0.2540797755899602</v>
      </c>
    </row>
    <row r="207" spans="1:18" x14ac:dyDescent="0.25">
      <c r="A207" s="63">
        <v>45289</v>
      </c>
      <c r="B207">
        <v>2.5552999999999999</v>
      </c>
      <c r="C207">
        <v>11.66</v>
      </c>
      <c r="D207">
        <f t="shared" ref="D207:D209" si="258">1/C207*100-B207</f>
        <v>6.0210293310463117</v>
      </c>
      <c r="E207">
        <f t="shared" ref="E207:E217" si="259">D207-D202</f>
        <v>0.49587665614919185</v>
      </c>
      <c r="F207" s="31">
        <f t="shared" si="224"/>
        <v>4.2635448220969643</v>
      </c>
      <c r="G207" s="31">
        <f t="shared" si="250"/>
        <v>0.62215988547054302</v>
      </c>
      <c r="H207" s="31">
        <f t="shared" si="251"/>
        <v>1.0806947374868052</v>
      </c>
      <c r="I207" s="31">
        <f t="shared" si="213"/>
        <v>4.5706972757862303</v>
      </c>
      <c r="J207" s="34">
        <v>21.61</v>
      </c>
      <c r="K207">
        <v>32.909999999999997</v>
      </c>
      <c r="L207">
        <v>35.47</v>
      </c>
      <c r="M207">
        <f t="shared" si="225"/>
        <v>0.48329009419629321</v>
      </c>
      <c r="N207">
        <f t="shared" ref="N207" si="260">M207-M202</f>
        <v>0.22035026041772365</v>
      </c>
      <c r="O207">
        <f t="shared" si="248"/>
        <v>2.0721872744099956</v>
      </c>
      <c r="P207">
        <f t="shared" si="249"/>
        <v>0.28108439671215324</v>
      </c>
      <c r="Q207">
        <f t="shared" si="243"/>
        <v>0.26398390188892051</v>
      </c>
      <c r="R207">
        <f t="shared" si="221"/>
        <v>0.17051536004733014</v>
      </c>
    </row>
    <row r="208" spans="1:18" x14ac:dyDescent="0.25">
      <c r="A208" s="35">
        <v>45296</v>
      </c>
      <c r="B208">
        <v>2.5175000000000001</v>
      </c>
      <c r="C208">
        <v>11.74</v>
      </c>
      <c r="D208">
        <f t="shared" si="258"/>
        <v>6.0003875638841571</v>
      </c>
      <c r="E208">
        <f t="shared" si="259"/>
        <v>0.40524924844237198</v>
      </c>
      <c r="F208" s="31">
        <f t="shared" si="224"/>
        <v>4.6687940705393363</v>
      </c>
      <c r="G208" s="31">
        <f t="shared" si="250"/>
        <v>1.0386891120075945</v>
      </c>
      <c r="H208" s="31">
        <f t="shared" si="251"/>
        <v>1.454419895288261</v>
      </c>
      <c r="I208" s="31">
        <f t="shared" si="213"/>
        <v>4.9580090399307846</v>
      </c>
      <c r="J208" s="34">
        <v>20.84</v>
      </c>
      <c r="K208">
        <v>31.34</v>
      </c>
      <c r="L208">
        <v>33.229999999999997</v>
      </c>
      <c r="M208">
        <f t="shared" si="225"/>
        <v>0.67331046585832777</v>
      </c>
      <c r="N208">
        <f t="shared" ref="N208" si="261">M208-M203</f>
        <v>0.37372515780145577</v>
      </c>
      <c r="O208">
        <f t="shared" si="248"/>
        <v>2.2809644913627638</v>
      </c>
      <c r="P208">
        <f t="shared" si="249"/>
        <v>0.41652922653705149</v>
      </c>
      <c r="Q208">
        <f>1/L208*100-B208</f>
        <v>0.49182891965091802</v>
      </c>
      <c r="R208">
        <f t="shared" si="221"/>
        <v>0.38731176414455382</v>
      </c>
    </row>
    <row r="209" spans="1:18" x14ac:dyDescent="0.25">
      <c r="A209" s="63">
        <v>45303</v>
      </c>
      <c r="B209">
        <v>2.5171999999999999</v>
      </c>
      <c r="C209">
        <v>11.54</v>
      </c>
      <c r="D209">
        <f t="shared" si="258"/>
        <v>6.1483112651646445</v>
      </c>
      <c r="E209">
        <f t="shared" si="259"/>
        <v>0.37309269976380133</v>
      </c>
      <c r="F209" s="31">
        <f t="shared" si="224"/>
        <v>5.0418867703031376</v>
      </c>
      <c r="G209" s="31">
        <f t="shared" si="250"/>
        <v>1.4278302528549958</v>
      </c>
      <c r="H209" s="31">
        <f t="shared" si="251"/>
        <v>1.8148708237708164</v>
      </c>
      <c r="I209" s="31">
        <f t="shared" si="213"/>
        <v>5.4063764177910194</v>
      </c>
      <c r="J209" s="34">
        <v>20.56</v>
      </c>
      <c r="K209">
        <v>30.91</v>
      </c>
      <c r="L209">
        <v>32.340000000000003</v>
      </c>
      <c r="M209">
        <f t="shared" si="225"/>
        <v>0.7179989647363314</v>
      </c>
      <c r="N209">
        <f t="shared" ref="N209" si="262">M209-M204</f>
        <v>0.36045092848255544</v>
      </c>
      <c r="O209">
        <f t="shared" ref="O209:O220" si="263">1/J209*100-B209</f>
        <v>2.346613229571985</v>
      </c>
      <c r="P209">
        <f t="shared" ref="P209:P220" si="264">O209-O204</f>
        <v>0.38914114084740126</v>
      </c>
      <c r="Q209">
        <f t="shared" ref="Q209:Q220" si="265">1/L209*100-B209</f>
        <v>0.57494594928880627</v>
      </c>
      <c r="R209">
        <f t="shared" si="221"/>
        <v>0.44836737786023528</v>
      </c>
    </row>
    <row r="210" spans="1:18" x14ac:dyDescent="0.25">
      <c r="A210" s="35">
        <v>45310</v>
      </c>
      <c r="B210">
        <v>2.5026999999999999</v>
      </c>
      <c r="C210">
        <v>11.35</v>
      </c>
      <c r="D210">
        <f>1/C210*100-B210</f>
        <v>6.3078726872246706</v>
      </c>
      <c r="E210">
        <f t="shared" si="259"/>
        <v>0.46317217918064113</v>
      </c>
      <c r="F210" s="31">
        <f t="shared" si="224"/>
        <v>5.5050589494837787</v>
      </c>
      <c r="G210" s="31">
        <f t="shared" si="250"/>
        <v>1.9101797836829402</v>
      </c>
      <c r="H210" s="31">
        <f t="shared" si="251"/>
        <v>2.2510727841400322</v>
      </c>
      <c r="I210" s="31">
        <f t="shared" si="213"/>
        <v>5.9040061102742687</v>
      </c>
      <c r="J210" s="34">
        <v>19.86</v>
      </c>
      <c r="K210">
        <v>29.57</v>
      </c>
      <c r="L210">
        <v>31.07</v>
      </c>
      <c r="M210">
        <f t="shared" si="225"/>
        <v>0.87910588434223857</v>
      </c>
      <c r="N210">
        <f t="shared" ref="N210" si="266">M210-M205</f>
        <v>0.43620196036921577</v>
      </c>
      <c r="O210">
        <f t="shared" si="263"/>
        <v>2.5325467270896276</v>
      </c>
      <c r="P210">
        <f t="shared" si="264"/>
        <v>0.48234953082794441</v>
      </c>
      <c r="Q210">
        <f t="shared" si="265"/>
        <v>0.71583878339234008</v>
      </c>
      <c r="R210">
        <f t="shared" si="221"/>
        <v>0.49762969248324929</v>
      </c>
    </row>
    <row r="211" spans="1:18" x14ac:dyDescent="0.25">
      <c r="A211" s="63">
        <v>45317</v>
      </c>
      <c r="B211">
        <v>2.4994000000000001</v>
      </c>
      <c r="C211" s="34">
        <v>11.66</v>
      </c>
      <c r="D211">
        <f t="shared" ref="D211:D217" si="267">1/C211*100-B211</f>
        <v>6.0769293310463119</v>
      </c>
      <c r="E211">
        <f t="shared" si="259"/>
        <v>8.8300000000000267E-2</v>
      </c>
      <c r="F211" s="31">
        <f t="shared" si="224"/>
        <v>5.593358949483779</v>
      </c>
      <c r="G211" s="31">
        <f t="shared" si="250"/>
        <v>2.2904913135530642</v>
      </c>
      <c r="H211" s="31">
        <f t="shared" si="251"/>
        <v>2.6631601301407066</v>
      </c>
      <c r="I211" s="31">
        <f>I210+R211</f>
        <v>6.4217710830046935</v>
      </c>
      <c r="J211" s="34">
        <v>19.760000000000002</v>
      </c>
      <c r="K211">
        <v>28.93</v>
      </c>
      <c r="L211" s="34">
        <v>30.01</v>
      </c>
      <c r="M211">
        <f t="shared" si="225"/>
        <v>0.95721942620117551</v>
      </c>
      <c r="N211">
        <f t="shared" ref="N211" si="268">M211-M206</f>
        <v>0.41208734600067443</v>
      </c>
      <c r="O211">
        <f t="shared" si="263"/>
        <v>2.5613287449392712</v>
      </c>
      <c r="P211">
        <f t="shared" si="264"/>
        <v>0.38031152987012407</v>
      </c>
      <c r="Q211">
        <f t="shared" si="265"/>
        <v>0.83282259246917656</v>
      </c>
      <c r="R211">
        <f t="shared" si="221"/>
        <v>0.51776497273042477</v>
      </c>
    </row>
    <row r="212" spans="1:18" x14ac:dyDescent="0.25">
      <c r="A212" s="35">
        <v>45324</v>
      </c>
      <c r="B212">
        <v>2.4243999999999999</v>
      </c>
      <c r="C212" s="34">
        <v>10.97</v>
      </c>
      <c r="D212">
        <f t="shared" si="267"/>
        <v>6.6913702825888777</v>
      </c>
      <c r="E212">
        <f t="shared" si="259"/>
        <v>0.67034095154256601</v>
      </c>
      <c r="F212" s="31">
        <f t="shared" si="224"/>
        <v>6.263699901026345</v>
      </c>
      <c r="G212" s="31">
        <f t="shared" si="250"/>
        <v>3.4372448969308795</v>
      </c>
      <c r="H212" s="31">
        <f>H211+N212</f>
        <v>3.6940285235379546</v>
      </c>
      <c r="I212" s="31">
        <f t="shared" si="213"/>
        <v>7.5371148342158119</v>
      </c>
      <c r="J212" s="34">
        <v>17.72</v>
      </c>
      <c r="K212">
        <v>25.39</v>
      </c>
      <c r="L212" s="34">
        <v>26.29</v>
      </c>
      <c r="M212">
        <f t="shared" si="225"/>
        <v>1.5141584875935412</v>
      </c>
      <c r="N212">
        <f t="shared" ref="N212" si="269">M212-M207</f>
        <v>1.030868393397248</v>
      </c>
      <c r="O212">
        <f t="shared" si="263"/>
        <v>3.2189408577878109</v>
      </c>
      <c r="P212">
        <f t="shared" si="264"/>
        <v>1.1467535833778153</v>
      </c>
      <c r="Q212">
        <f t="shared" si="265"/>
        <v>1.3793276531000385</v>
      </c>
      <c r="R212">
        <f t="shared" si="221"/>
        <v>1.115343751211118</v>
      </c>
    </row>
    <row r="213" spans="1:18" x14ac:dyDescent="0.25">
      <c r="A213" s="63">
        <v>45330</v>
      </c>
      <c r="B213">
        <v>2.4379</v>
      </c>
      <c r="C213" s="34">
        <v>11.53</v>
      </c>
      <c r="D213">
        <f t="shared" si="267"/>
        <v>6.2351268863833473</v>
      </c>
      <c r="E213">
        <f t="shared" si="259"/>
        <v>0.23473932249919027</v>
      </c>
      <c r="F213" s="31">
        <f t="shared" si="224"/>
        <v>6.4984392235255353</v>
      </c>
      <c r="G213" s="31">
        <f t="shared" si="250"/>
        <v>4.0037926677245634</v>
      </c>
      <c r="H213" s="31">
        <f t="shared" ref="H213:H220" si="270">H212+N213</f>
        <v>4.2660593099816531</v>
      </c>
      <c r="I213" s="31">
        <f t="shared" si="213"/>
        <v>8.0711891705399541</v>
      </c>
      <c r="J213" s="34">
        <v>18.920000000000002</v>
      </c>
      <c r="K213">
        <v>27.15</v>
      </c>
      <c r="L213" s="34">
        <v>28.87</v>
      </c>
      <c r="M213">
        <f t="shared" si="225"/>
        <v>1.2453412523020262</v>
      </c>
      <c r="N213">
        <f t="shared" ref="N213" si="271">M213-M208</f>
        <v>0.57203078644369842</v>
      </c>
      <c r="O213">
        <f t="shared" si="263"/>
        <v>2.8475122621564477</v>
      </c>
      <c r="P213">
        <f t="shared" si="264"/>
        <v>0.5665477707936839</v>
      </c>
      <c r="Q213">
        <f>1/L213*100-B213</f>
        <v>1.0259032559750607</v>
      </c>
      <c r="R213">
        <f t="shared" si="221"/>
        <v>0.5340743363241427</v>
      </c>
    </row>
    <row r="214" spans="1:18" x14ac:dyDescent="0.25">
      <c r="A214" s="35">
        <v>45345</v>
      </c>
      <c r="B214">
        <v>2.4009</v>
      </c>
      <c r="C214" s="34">
        <v>12.09</v>
      </c>
      <c r="D214">
        <f t="shared" si="267"/>
        <v>5.8703985938792389</v>
      </c>
      <c r="E214">
        <f t="shared" si="259"/>
        <v>-0.27791267128540564</v>
      </c>
      <c r="F214" s="31">
        <f t="shared" si="224"/>
        <v>6.2205265522401296</v>
      </c>
      <c r="G214" s="31">
        <f t="shared" si="250"/>
        <v>4.2864605246716936</v>
      </c>
      <c r="H214" s="31">
        <f t="shared" si="270"/>
        <v>4.604975006379485</v>
      </c>
      <c r="I214" s="31">
        <f t="shared" si="213"/>
        <v>8.4198113063575306</v>
      </c>
      <c r="J214" s="34">
        <v>19.88</v>
      </c>
      <c r="K214">
        <v>28.92</v>
      </c>
      <c r="L214" s="34">
        <v>30.08</v>
      </c>
      <c r="M214">
        <f t="shared" si="225"/>
        <v>1.0569146611341629</v>
      </c>
      <c r="N214">
        <f t="shared" ref="N214" si="272">M214-M209</f>
        <v>0.33891569639783148</v>
      </c>
      <c r="O214">
        <f t="shared" si="263"/>
        <v>2.6292810865191152</v>
      </c>
      <c r="P214">
        <f t="shared" si="264"/>
        <v>0.28266785694713015</v>
      </c>
      <c r="Q214">
        <f t="shared" si="265"/>
        <v>0.92356808510638277</v>
      </c>
      <c r="R214">
        <f t="shared" si="221"/>
        <v>0.34862213581757651</v>
      </c>
    </row>
    <row r="215" spans="1:18" x14ac:dyDescent="0.25">
      <c r="A215" s="63">
        <v>45352</v>
      </c>
      <c r="B215">
        <v>2.3675000000000002</v>
      </c>
      <c r="C215" s="34">
        <v>12.17</v>
      </c>
      <c r="D215">
        <f t="shared" si="267"/>
        <v>5.8494268693508626</v>
      </c>
      <c r="E215">
        <f t="shared" si="259"/>
        <v>-0.458445817873808</v>
      </c>
      <c r="F215" s="31">
        <f t="shared" si="224"/>
        <v>5.7620807343663216</v>
      </c>
      <c r="G215" s="31">
        <f t="shared" si="250"/>
        <v>4.254962969928707</v>
      </c>
      <c r="H215" s="31">
        <f t="shared" si="270"/>
        <v>4.6917024553705797</v>
      </c>
      <c r="I215" s="31">
        <f t="shared" si="213"/>
        <v>8.5060446307306421</v>
      </c>
      <c r="J215" s="34">
        <v>20.54</v>
      </c>
      <c r="K215">
        <v>30</v>
      </c>
      <c r="L215" s="34">
        <v>31.55</v>
      </c>
      <c r="M215">
        <f t="shared" si="225"/>
        <v>0.96583333333333332</v>
      </c>
      <c r="N215">
        <f t="shared" ref="N215" si="273">M215-M210</f>
        <v>8.6727448991094747E-2</v>
      </c>
      <c r="O215">
        <f t="shared" si="263"/>
        <v>2.5010491723466406</v>
      </c>
      <c r="P215">
        <f t="shared" si="264"/>
        <v>-3.1497554742986988E-2</v>
      </c>
      <c r="Q215">
        <f t="shared" si="265"/>
        <v>0.80207210776545157</v>
      </c>
      <c r="R215">
        <f t="shared" si="221"/>
        <v>8.6233324373111486E-2</v>
      </c>
    </row>
    <row r="216" spans="1:18" x14ac:dyDescent="0.25">
      <c r="A216" s="35">
        <v>45359</v>
      </c>
      <c r="B216">
        <v>2.2825000000000002</v>
      </c>
      <c r="C216" s="34">
        <v>12.25</v>
      </c>
      <c r="D216">
        <f t="shared" si="267"/>
        <v>5.8807653061224485</v>
      </c>
      <c r="E216">
        <f t="shared" si="259"/>
        <v>-0.19616402492386342</v>
      </c>
      <c r="F216" s="31">
        <f t="shared" si="224"/>
        <v>5.5659167094424582</v>
      </c>
      <c r="G216" s="31">
        <f t="shared" si="250"/>
        <v>4.2939467249894356</v>
      </c>
      <c r="H216" s="31">
        <f t="shared" si="270"/>
        <v>4.8054370868488139</v>
      </c>
      <c r="I216" s="31">
        <f t="shared" si="213"/>
        <v>8.6102970543593411</v>
      </c>
      <c r="J216" s="34">
        <v>20.48</v>
      </c>
      <c r="K216">
        <v>29.82</v>
      </c>
      <c r="L216" s="34">
        <v>31.06</v>
      </c>
      <c r="M216">
        <f>1/K216*100-B216</f>
        <v>1.0709540576794097</v>
      </c>
      <c r="N216">
        <f t="shared" ref="N216:N220" si="274">M216-M211</f>
        <v>0.11373463147823415</v>
      </c>
      <c r="O216">
        <f t="shared" si="263"/>
        <v>2.6003124999999998</v>
      </c>
      <c r="P216">
        <f t="shared" si="264"/>
        <v>3.8983755060728598E-2</v>
      </c>
      <c r="Q216">
        <f t="shared" si="265"/>
        <v>0.93707501609787514</v>
      </c>
      <c r="R216">
        <f t="shared" si="221"/>
        <v>0.10425242362869858</v>
      </c>
    </row>
    <row r="217" spans="1:18" x14ac:dyDescent="0.25">
      <c r="A217" s="63">
        <v>45366</v>
      </c>
      <c r="B217">
        <v>2.3199999999999998</v>
      </c>
      <c r="C217" s="34">
        <v>12.26</v>
      </c>
      <c r="D217">
        <f t="shared" si="267"/>
        <v>5.8366068515497549</v>
      </c>
      <c r="E217">
        <f t="shared" si="259"/>
        <v>-0.85476343103912278</v>
      </c>
      <c r="F217" s="31">
        <f t="shared" si="224"/>
        <v>4.7111532784033354</v>
      </c>
      <c r="G217" s="31">
        <f t="shared" si="250"/>
        <v>3.498838884279424</v>
      </c>
      <c r="H217" s="31">
        <f t="shared" si="270"/>
        <v>4.1753798488547602</v>
      </c>
      <c r="I217" s="31">
        <f t="shared" si="213"/>
        <v>8.0516729188472418</v>
      </c>
      <c r="J217" s="34">
        <v>21.08</v>
      </c>
      <c r="K217">
        <v>31.21</v>
      </c>
      <c r="L217" s="34">
        <v>31.84</v>
      </c>
      <c r="M217">
        <f t="shared" ref="M217:M220" si="275">1/K217*100-B217</f>
        <v>0.8841012495994871</v>
      </c>
      <c r="N217">
        <f t="shared" si="274"/>
        <v>-0.63005723799405411</v>
      </c>
      <c r="O217">
        <f t="shared" si="263"/>
        <v>2.4238330170777993</v>
      </c>
      <c r="P217">
        <f t="shared" si="264"/>
        <v>-0.79510784071001162</v>
      </c>
      <c r="Q217">
        <f t="shared" si="265"/>
        <v>0.82070351758793958</v>
      </c>
      <c r="R217">
        <f t="shared" si="221"/>
        <v>-0.55862413551209888</v>
      </c>
    </row>
    <row r="218" spans="1:18" x14ac:dyDescent="0.25">
      <c r="A218" s="35">
        <v>45373</v>
      </c>
      <c r="B218">
        <v>2.3050999999999999</v>
      </c>
      <c r="C218" s="34">
        <v>12.23</v>
      </c>
      <c r="D218">
        <f t="shared" ref="D218:D233" si="276">1/C218*100-B218</f>
        <v>5.8715148814390847</v>
      </c>
      <c r="E218">
        <f t="shared" ref="E218:E233" si="277">D218-D213</f>
        <v>-0.3636120049442626</v>
      </c>
      <c r="F218" s="31">
        <f t="shared" si="224"/>
        <v>4.3475412734590728</v>
      </c>
      <c r="G218" s="31">
        <f t="shared" si="250"/>
        <v>3.1469947450226408</v>
      </c>
      <c r="H218" s="31">
        <f t="shared" si="270"/>
        <v>3.962722308168221</v>
      </c>
      <c r="I218" s="31">
        <f t="shared" si="213"/>
        <v>7.8802273247995114</v>
      </c>
      <c r="J218" s="34">
        <v>20.83</v>
      </c>
      <c r="K218">
        <v>29.96</v>
      </c>
      <c r="L218" s="34">
        <v>31.65</v>
      </c>
      <c r="M218">
        <f t="shared" si="275"/>
        <v>1.032683711615487</v>
      </c>
      <c r="N218">
        <f t="shared" si="274"/>
        <v>-0.21265754068653919</v>
      </c>
      <c r="O218">
        <f t="shared" si="263"/>
        <v>2.4956681228996644</v>
      </c>
      <c r="P218">
        <f t="shared" si="264"/>
        <v>-0.35184413925678326</v>
      </c>
      <c r="Q218">
        <f t="shared" si="265"/>
        <v>0.85445766192733075</v>
      </c>
      <c r="R218">
        <f t="shared" si="221"/>
        <v>-0.17144559404772997</v>
      </c>
    </row>
    <row r="219" spans="1:18" x14ac:dyDescent="0.25">
      <c r="A219" s="63">
        <v>45380</v>
      </c>
      <c r="B219">
        <v>2.2900999999999998</v>
      </c>
      <c r="C219" s="34">
        <v>12.22</v>
      </c>
      <c r="D219">
        <f t="shared" si="276"/>
        <v>5.8932060556464814</v>
      </c>
      <c r="E219">
        <f t="shared" si="277"/>
        <v>2.2807461767242465E-2</v>
      </c>
      <c r="F219" s="31">
        <f t="shared" si="224"/>
        <v>4.3703487352263153</v>
      </c>
      <c r="G219" s="31">
        <f t="shared" si="250"/>
        <v>2.9963308735726728</v>
      </c>
      <c r="H219" s="31">
        <f t="shared" si="270"/>
        <v>4.05804843877244</v>
      </c>
      <c r="I219" s="31">
        <f t="shared" si="213"/>
        <v>7.969069147222851</v>
      </c>
      <c r="J219" s="34">
        <v>20.97</v>
      </c>
      <c r="K219">
        <v>29.05</v>
      </c>
      <c r="L219" s="34">
        <v>30.28</v>
      </c>
      <c r="M219">
        <f t="shared" si="275"/>
        <v>1.1522407917383819</v>
      </c>
      <c r="N219">
        <f t="shared" si="274"/>
        <v>9.5326130604219017E-2</v>
      </c>
      <c r="O219">
        <f t="shared" si="263"/>
        <v>2.4786172150691472</v>
      </c>
      <c r="P219">
        <f t="shared" si="264"/>
        <v>-0.15066387144996796</v>
      </c>
      <c r="Q219">
        <f t="shared" si="265"/>
        <v>1.0124099075297224</v>
      </c>
      <c r="R219">
        <f t="shared" si="221"/>
        <v>8.88418224233396E-2</v>
      </c>
    </row>
    <row r="220" spans="1:18" x14ac:dyDescent="0.25">
      <c r="A220" s="35">
        <v>45385</v>
      </c>
      <c r="B220">
        <v>2.2837000000000001</v>
      </c>
      <c r="C220" s="34">
        <v>12.34</v>
      </c>
      <c r="D220">
        <f t="shared" si="276"/>
        <v>5.8200277147487842</v>
      </c>
      <c r="E220">
        <f t="shared" si="277"/>
        <v>-2.9399154602078426E-2</v>
      </c>
      <c r="F220" s="31">
        <f t="shared" si="224"/>
        <v>4.3409495806242369</v>
      </c>
      <c r="G220" s="31">
        <f t="shared" si="250"/>
        <v>2.8649088301231944</v>
      </c>
      <c r="H220" s="31">
        <f t="shared" si="270"/>
        <v>4.2087191176798413</v>
      </c>
      <c r="I220" s="31">
        <f t="shared" si="213"/>
        <v>8.1989469068314058</v>
      </c>
      <c r="J220" s="34">
        <v>21.49</v>
      </c>
      <c r="K220">
        <v>29.41</v>
      </c>
      <c r="L220" s="34">
        <v>30.16</v>
      </c>
      <c r="M220">
        <f t="shared" si="275"/>
        <v>1.1165040122407346</v>
      </c>
      <c r="N220">
        <f t="shared" si="274"/>
        <v>0.15067067890740127</v>
      </c>
      <c r="O220">
        <f t="shared" si="263"/>
        <v>2.3696271288971622</v>
      </c>
      <c r="P220">
        <f t="shared" si="264"/>
        <v>-0.13142204344947839</v>
      </c>
      <c r="Q220">
        <f t="shared" si="265"/>
        <v>1.0319498673740055</v>
      </c>
      <c r="R220">
        <f t="shared" si="221"/>
        <v>0.22987775960855394</v>
      </c>
    </row>
    <row r="221" spans="1:18" x14ac:dyDescent="0.25">
      <c r="A221" s="63">
        <v>45394</v>
      </c>
      <c r="B221">
        <v>2.2837000000000001</v>
      </c>
      <c r="C221" s="34">
        <v>12.14</v>
      </c>
      <c r="D221">
        <f t="shared" si="276"/>
        <v>5.9535322899505765</v>
      </c>
      <c r="E221">
        <f t="shared" si="277"/>
        <v>7.2766983828127962E-2</v>
      </c>
      <c r="F221" s="31">
        <f t="shared" ref="F221:F241" si="278">E221+F220</f>
        <v>4.4137165644523648</v>
      </c>
      <c r="G221" s="31">
        <f t="shared" ref="G221:G241" si="279">G220+P221</f>
        <v>2.8024971015793176</v>
      </c>
      <c r="H221" s="31">
        <f t="shared" ref="H221:H241" si="280">H220+N221</f>
        <v>4.3926354775517407</v>
      </c>
      <c r="I221" s="31">
        <f t="shared" ref="I221:I241" si="281">I220+R221</f>
        <v>8.4098808818110875</v>
      </c>
      <c r="J221" s="34">
        <v>20.74</v>
      </c>
      <c r="K221">
        <v>28.26</v>
      </c>
      <c r="L221" s="34">
        <v>29.14</v>
      </c>
      <c r="M221">
        <f t="shared" ref="M221:M242" si="282">1/K221*100-B221</f>
        <v>1.2548704175513095</v>
      </c>
      <c r="N221">
        <f t="shared" ref="N221:N242" si="283">M221-M216</f>
        <v>0.1839163598718998</v>
      </c>
      <c r="O221">
        <f t="shared" ref="O221:O242" si="284">1/J221*100-B221</f>
        <v>2.537900771456123</v>
      </c>
      <c r="P221">
        <f t="shared" ref="P221:P242" si="285">O221-O216</f>
        <v>-6.2411728543876777E-2</v>
      </c>
      <c r="Q221">
        <f t="shared" ref="Q221:Q242" si="286">1/L221*100-B221</f>
        <v>1.1480089910775568</v>
      </c>
      <c r="R221">
        <f t="shared" ref="R221:R242" si="287">Q221-Q216</f>
        <v>0.21093397497968169</v>
      </c>
    </row>
    <row r="222" spans="1:18" x14ac:dyDescent="0.25">
      <c r="A222" s="35">
        <v>45401</v>
      </c>
      <c r="B222">
        <v>2.254</v>
      </c>
      <c r="C222" s="34">
        <v>12.36</v>
      </c>
      <c r="D222">
        <f t="shared" si="276"/>
        <v>5.8366148867313932</v>
      </c>
      <c r="E222">
        <f t="shared" si="277"/>
        <v>8.0351816382773222E-6</v>
      </c>
      <c r="F222" s="31">
        <f t="shared" si="278"/>
        <v>4.4137245996340031</v>
      </c>
      <c r="G222" s="31">
        <f t="shared" si="279"/>
        <v>2.9979584314800767</v>
      </c>
      <c r="H222" s="31">
        <f t="shared" si="280"/>
        <v>4.9068351775505015</v>
      </c>
      <c r="I222" s="31">
        <f t="shared" si="281"/>
        <v>8.8464133192793284</v>
      </c>
      <c r="J222" s="34">
        <v>20.52</v>
      </c>
      <c r="K222">
        <v>27.38</v>
      </c>
      <c r="L222" s="34">
        <v>28.48</v>
      </c>
      <c r="M222">
        <f t="shared" si="282"/>
        <v>1.3983009495982475</v>
      </c>
      <c r="N222">
        <f t="shared" si="283"/>
        <v>0.51419969999876036</v>
      </c>
      <c r="O222">
        <f t="shared" si="284"/>
        <v>2.6192943469785583</v>
      </c>
      <c r="P222">
        <f t="shared" si="285"/>
        <v>0.19546132990075904</v>
      </c>
      <c r="Q222">
        <f t="shared" si="286"/>
        <v>1.25723595505618</v>
      </c>
      <c r="R222">
        <f t="shared" si="287"/>
        <v>0.43653243746824044</v>
      </c>
    </row>
    <row r="223" spans="1:18" x14ac:dyDescent="0.25">
      <c r="D223" t="e">
        <f t="shared" si="276"/>
        <v>#DIV/0!</v>
      </c>
      <c r="E223" t="e">
        <f t="shared" si="277"/>
        <v>#DIV/0!</v>
      </c>
      <c r="F223" s="31" t="e">
        <f t="shared" si="278"/>
        <v>#DIV/0!</v>
      </c>
      <c r="G223" s="31" t="e">
        <f t="shared" si="279"/>
        <v>#DIV/0!</v>
      </c>
      <c r="H223" s="31" t="e">
        <f t="shared" si="280"/>
        <v>#DIV/0!</v>
      </c>
      <c r="I223" s="31" t="e">
        <f t="shared" si="281"/>
        <v>#DIV/0!</v>
      </c>
      <c r="M223" t="e">
        <f t="shared" si="282"/>
        <v>#DIV/0!</v>
      </c>
      <c r="N223" t="e">
        <f t="shared" si="283"/>
        <v>#DIV/0!</v>
      </c>
      <c r="O223" t="e">
        <f t="shared" si="284"/>
        <v>#DIV/0!</v>
      </c>
      <c r="P223" t="e">
        <f t="shared" si="285"/>
        <v>#DIV/0!</v>
      </c>
      <c r="Q223" t="e">
        <f t="shared" si="286"/>
        <v>#DIV/0!</v>
      </c>
      <c r="R223" t="e">
        <f t="shared" si="287"/>
        <v>#DIV/0!</v>
      </c>
    </row>
    <row r="224" spans="1:18" x14ac:dyDescent="0.25">
      <c r="D224" t="e">
        <f t="shared" si="276"/>
        <v>#DIV/0!</v>
      </c>
      <c r="E224" t="e">
        <f t="shared" si="277"/>
        <v>#DIV/0!</v>
      </c>
      <c r="F224" s="31" t="e">
        <f t="shared" si="278"/>
        <v>#DIV/0!</v>
      </c>
      <c r="G224" s="31" t="e">
        <f t="shared" si="279"/>
        <v>#DIV/0!</v>
      </c>
      <c r="H224" s="31" t="e">
        <f t="shared" si="280"/>
        <v>#DIV/0!</v>
      </c>
      <c r="I224" s="31" t="e">
        <f t="shared" si="281"/>
        <v>#DIV/0!</v>
      </c>
      <c r="M224" t="e">
        <f t="shared" si="282"/>
        <v>#DIV/0!</v>
      </c>
      <c r="N224" t="e">
        <f t="shared" si="283"/>
        <v>#DIV/0!</v>
      </c>
      <c r="O224" t="e">
        <f t="shared" si="284"/>
        <v>#DIV/0!</v>
      </c>
      <c r="P224" t="e">
        <f t="shared" si="285"/>
        <v>#DIV/0!</v>
      </c>
      <c r="Q224" t="e">
        <f t="shared" si="286"/>
        <v>#DIV/0!</v>
      </c>
      <c r="R224" t="e">
        <f t="shared" si="287"/>
        <v>#DIV/0!</v>
      </c>
    </row>
    <row r="225" spans="4:18" x14ac:dyDescent="0.25">
      <c r="D225" t="e">
        <f t="shared" si="276"/>
        <v>#DIV/0!</v>
      </c>
      <c r="E225" t="e">
        <f t="shared" si="277"/>
        <v>#DIV/0!</v>
      </c>
      <c r="F225" s="31" t="e">
        <f t="shared" si="278"/>
        <v>#DIV/0!</v>
      </c>
      <c r="G225" s="31" t="e">
        <f t="shared" si="279"/>
        <v>#DIV/0!</v>
      </c>
      <c r="H225" s="31" t="e">
        <f t="shared" si="280"/>
        <v>#DIV/0!</v>
      </c>
      <c r="I225" s="31" t="e">
        <f t="shared" si="281"/>
        <v>#DIV/0!</v>
      </c>
      <c r="M225" t="e">
        <f t="shared" si="282"/>
        <v>#DIV/0!</v>
      </c>
      <c r="N225" t="e">
        <f t="shared" si="283"/>
        <v>#DIV/0!</v>
      </c>
      <c r="O225" t="e">
        <f t="shared" si="284"/>
        <v>#DIV/0!</v>
      </c>
      <c r="P225" t="e">
        <f t="shared" si="285"/>
        <v>#DIV/0!</v>
      </c>
      <c r="Q225" t="e">
        <f t="shared" si="286"/>
        <v>#DIV/0!</v>
      </c>
      <c r="R225" t="e">
        <f t="shared" si="287"/>
        <v>#DIV/0!</v>
      </c>
    </row>
    <row r="226" spans="4:18" x14ac:dyDescent="0.25">
      <c r="D226" t="e">
        <f t="shared" si="276"/>
        <v>#DIV/0!</v>
      </c>
      <c r="E226" t="e">
        <f t="shared" si="277"/>
        <v>#DIV/0!</v>
      </c>
      <c r="F226" s="31" t="e">
        <f t="shared" si="278"/>
        <v>#DIV/0!</v>
      </c>
      <c r="G226" s="31" t="e">
        <f t="shared" si="279"/>
        <v>#DIV/0!</v>
      </c>
      <c r="H226" s="31" t="e">
        <f t="shared" si="280"/>
        <v>#DIV/0!</v>
      </c>
      <c r="I226" s="31" t="e">
        <f t="shared" si="281"/>
        <v>#DIV/0!</v>
      </c>
      <c r="M226" t="e">
        <f t="shared" si="282"/>
        <v>#DIV/0!</v>
      </c>
      <c r="N226" t="e">
        <f t="shared" si="283"/>
        <v>#DIV/0!</v>
      </c>
      <c r="O226" t="e">
        <f t="shared" si="284"/>
        <v>#DIV/0!</v>
      </c>
      <c r="P226" t="e">
        <f t="shared" si="285"/>
        <v>#DIV/0!</v>
      </c>
      <c r="Q226" t="e">
        <f t="shared" si="286"/>
        <v>#DIV/0!</v>
      </c>
      <c r="R226" t="e">
        <f t="shared" si="287"/>
        <v>#DIV/0!</v>
      </c>
    </row>
    <row r="227" spans="4:18" x14ac:dyDescent="0.25">
      <c r="D227" t="e">
        <f t="shared" si="276"/>
        <v>#DIV/0!</v>
      </c>
      <c r="E227" t="e">
        <f t="shared" si="277"/>
        <v>#DIV/0!</v>
      </c>
      <c r="F227" s="31" t="e">
        <f t="shared" si="278"/>
        <v>#DIV/0!</v>
      </c>
      <c r="G227" s="31" t="e">
        <f t="shared" si="279"/>
        <v>#DIV/0!</v>
      </c>
      <c r="H227" s="31" t="e">
        <f t="shared" si="280"/>
        <v>#DIV/0!</v>
      </c>
      <c r="I227" s="31" t="e">
        <f t="shared" si="281"/>
        <v>#DIV/0!</v>
      </c>
      <c r="M227" t="e">
        <f t="shared" si="282"/>
        <v>#DIV/0!</v>
      </c>
      <c r="N227" t="e">
        <f t="shared" si="283"/>
        <v>#DIV/0!</v>
      </c>
      <c r="O227" t="e">
        <f t="shared" si="284"/>
        <v>#DIV/0!</v>
      </c>
      <c r="P227" t="e">
        <f t="shared" si="285"/>
        <v>#DIV/0!</v>
      </c>
      <c r="Q227" t="e">
        <f t="shared" si="286"/>
        <v>#DIV/0!</v>
      </c>
      <c r="R227" t="e">
        <f t="shared" si="287"/>
        <v>#DIV/0!</v>
      </c>
    </row>
    <row r="228" spans="4:18" x14ac:dyDescent="0.25">
      <c r="D228" t="e">
        <f t="shared" si="276"/>
        <v>#DIV/0!</v>
      </c>
      <c r="E228" t="e">
        <f t="shared" si="277"/>
        <v>#DIV/0!</v>
      </c>
      <c r="F228" s="31" t="e">
        <f t="shared" si="278"/>
        <v>#DIV/0!</v>
      </c>
      <c r="G228" s="31" t="e">
        <f t="shared" si="279"/>
        <v>#DIV/0!</v>
      </c>
      <c r="H228" s="31" t="e">
        <f t="shared" si="280"/>
        <v>#DIV/0!</v>
      </c>
      <c r="I228" s="31" t="e">
        <f t="shared" si="281"/>
        <v>#DIV/0!</v>
      </c>
      <c r="M228" t="e">
        <f t="shared" si="282"/>
        <v>#DIV/0!</v>
      </c>
      <c r="N228" t="e">
        <f t="shared" si="283"/>
        <v>#DIV/0!</v>
      </c>
      <c r="O228" t="e">
        <f t="shared" si="284"/>
        <v>#DIV/0!</v>
      </c>
      <c r="P228" t="e">
        <f t="shared" si="285"/>
        <v>#DIV/0!</v>
      </c>
      <c r="Q228" t="e">
        <f t="shared" si="286"/>
        <v>#DIV/0!</v>
      </c>
      <c r="R228" t="e">
        <f t="shared" si="287"/>
        <v>#DIV/0!</v>
      </c>
    </row>
    <row r="229" spans="4:18" x14ac:dyDescent="0.25">
      <c r="D229" t="e">
        <f t="shared" si="276"/>
        <v>#DIV/0!</v>
      </c>
      <c r="E229" t="e">
        <f t="shared" si="277"/>
        <v>#DIV/0!</v>
      </c>
      <c r="F229" s="31" t="e">
        <f t="shared" si="278"/>
        <v>#DIV/0!</v>
      </c>
      <c r="G229" s="31" t="e">
        <f t="shared" si="279"/>
        <v>#DIV/0!</v>
      </c>
      <c r="H229" s="31" t="e">
        <f t="shared" si="280"/>
        <v>#DIV/0!</v>
      </c>
      <c r="I229" s="31" t="e">
        <f t="shared" si="281"/>
        <v>#DIV/0!</v>
      </c>
      <c r="M229" t="e">
        <f t="shared" si="282"/>
        <v>#DIV/0!</v>
      </c>
      <c r="N229" t="e">
        <f t="shared" si="283"/>
        <v>#DIV/0!</v>
      </c>
      <c r="O229" t="e">
        <f t="shared" si="284"/>
        <v>#DIV/0!</v>
      </c>
      <c r="P229" t="e">
        <f t="shared" si="285"/>
        <v>#DIV/0!</v>
      </c>
      <c r="Q229" t="e">
        <f t="shared" si="286"/>
        <v>#DIV/0!</v>
      </c>
      <c r="R229" t="e">
        <f t="shared" si="287"/>
        <v>#DIV/0!</v>
      </c>
    </row>
    <row r="230" spans="4:18" x14ac:dyDescent="0.25">
      <c r="D230" t="e">
        <f t="shared" si="276"/>
        <v>#DIV/0!</v>
      </c>
      <c r="E230" t="e">
        <f t="shared" si="277"/>
        <v>#DIV/0!</v>
      </c>
      <c r="F230" s="31" t="e">
        <f t="shared" si="278"/>
        <v>#DIV/0!</v>
      </c>
      <c r="G230" s="31" t="e">
        <f t="shared" si="279"/>
        <v>#DIV/0!</v>
      </c>
      <c r="H230" s="31" t="e">
        <f t="shared" si="280"/>
        <v>#DIV/0!</v>
      </c>
      <c r="I230" s="31" t="e">
        <f t="shared" si="281"/>
        <v>#DIV/0!</v>
      </c>
      <c r="M230" t="e">
        <f t="shared" si="282"/>
        <v>#DIV/0!</v>
      </c>
      <c r="N230" t="e">
        <f t="shared" si="283"/>
        <v>#DIV/0!</v>
      </c>
      <c r="O230" t="e">
        <f t="shared" si="284"/>
        <v>#DIV/0!</v>
      </c>
      <c r="P230" t="e">
        <f t="shared" si="285"/>
        <v>#DIV/0!</v>
      </c>
      <c r="Q230" t="e">
        <f t="shared" si="286"/>
        <v>#DIV/0!</v>
      </c>
      <c r="R230" t="e">
        <f t="shared" si="287"/>
        <v>#DIV/0!</v>
      </c>
    </row>
    <row r="231" spans="4:18" x14ac:dyDescent="0.25">
      <c r="D231" t="e">
        <f t="shared" si="276"/>
        <v>#DIV/0!</v>
      </c>
      <c r="E231" t="e">
        <f t="shared" si="277"/>
        <v>#DIV/0!</v>
      </c>
      <c r="F231" s="31" t="e">
        <f t="shared" si="278"/>
        <v>#DIV/0!</v>
      </c>
      <c r="G231" s="31" t="e">
        <f t="shared" si="279"/>
        <v>#DIV/0!</v>
      </c>
      <c r="H231" s="31" t="e">
        <f t="shared" si="280"/>
        <v>#DIV/0!</v>
      </c>
      <c r="I231" s="31" t="e">
        <f t="shared" si="281"/>
        <v>#DIV/0!</v>
      </c>
      <c r="M231" t="e">
        <f t="shared" si="282"/>
        <v>#DIV/0!</v>
      </c>
      <c r="N231" t="e">
        <f t="shared" si="283"/>
        <v>#DIV/0!</v>
      </c>
      <c r="O231" t="e">
        <f t="shared" si="284"/>
        <v>#DIV/0!</v>
      </c>
      <c r="P231" t="e">
        <f t="shared" si="285"/>
        <v>#DIV/0!</v>
      </c>
      <c r="Q231" t="e">
        <f t="shared" si="286"/>
        <v>#DIV/0!</v>
      </c>
      <c r="R231" t="e">
        <f t="shared" si="287"/>
        <v>#DIV/0!</v>
      </c>
    </row>
    <row r="232" spans="4:18" x14ac:dyDescent="0.25">
      <c r="D232" t="e">
        <f t="shared" si="276"/>
        <v>#DIV/0!</v>
      </c>
      <c r="E232" t="e">
        <f t="shared" si="277"/>
        <v>#DIV/0!</v>
      </c>
      <c r="F232" s="31" t="e">
        <f t="shared" si="278"/>
        <v>#DIV/0!</v>
      </c>
      <c r="G232" s="31" t="e">
        <f t="shared" si="279"/>
        <v>#DIV/0!</v>
      </c>
      <c r="H232" s="31" t="e">
        <f t="shared" si="280"/>
        <v>#DIV/0!</v>
      </c>
      <c r="I232" s="31" t="e">
        <f t="shared" si="281"/>
        <v>#DIV/0!</v>
      </c>
      <c r="M232" t="e">
        <f t="shared" si="282"/>
        <v>#DIV/0!</v>
      </c>
      <c r="N232" t="e">
        <f t="shared" si="283"/>
        <v>#DIV/0!</v>
      </c>
      <c r="O232" t="e">
        <f t="shared" si="284"/>
        <v>#DIV/0!</v>
      </c>
      <c r="P232" t="e">
        <f t="shared" si="285"/>
        <v>#DIV/0!</v>
      </c>
      <c r="Q232" t="e">
        <f t="shared" si="286"/>
        <v>#DIV/0!</v>
      </c>
      <c r="R232" t="e">
        <f t="shared" si="287"/>
        <v>#DIV/0!</v>
      </c>
    </row>
    <row r="233" spans="4:18" x14ac:dyDescent="0.25">
      <c r="D233" t="e">
        <f t="shared" si="276"/>
        <v>#DIV/0!</v>
      </c>
      <c r="E233" t="e">
        <f t="shared" si="277"/>
        <v>#DIV/0!</v>
      </c>
      <c r="F233" s="31" t="e">
        <f t="shared" si="278"/>
        <v>#DIV/0!</v>
      </c>
      <c r="G233" s="31" t="e">
        <f t="shared" si="279"/>
        <v>#DIV/0!</v>
      </c>
      <c r="H233" s="31" t="e">
        <f t="shared" si="280"/>
        <v>#DIV/0!</v>
      </c>
      <c r="I233" s="31" t="e">
        <f t="shared" si="281"/>
        <v>#DIV/0!</v>
      </c>
      <c r="M233" t="e">
        <f t="shared" si="282"/>
        <v>#DIV/0!</v>
      </c>
      <c r="N233" t="e">
        <f t="shared" si="283"/>
        <v>#DIV/0!</v>
      </c>
      <c r="O233" t="e">
        <f t="shared" si="284"/>
        <v>#DIV/0!</v>
      </c>
      <c r="P233" t="e">
        <f t="shared" si="285"/>
        <v>#DIV/0!</v>
      </c>
      <c r="Q233" t="e">
        <f t="shared" si="286"/>
        <v>#DIV/0!</v>
      </c>
      <c r="R233" t="e">
        <f t="shared" si="287"/>
        <v>#DIV/0!</v>
      </c>
    </row>
    <row r="234" spans="4:18" x14ac:dyDescent="0.25">
      <c r="F234" s="31" t="e">
        <f t="shared" si="278"/>
        <v>#DIV/0!</v>
      </c>
      <c r="G234" s="31" t="e">
        <f t="shared" si="279"/>
        <v>#DIV/0!</v>
      </c>
      <c r="H234" s="31" t="e">
        <f t="shared" si="280"/>
        <v>#DIV/0!</v>
      </c>
      <c r="I234" s="31" t="e">
        <f t="shared" si="281"/>
        <v>#DIV/0!</v>
      </c>
      <c r="M234" t="e">
        <f t="shared" si="282"/>
        <v>#DIV/0!</v>
      </c>
      <c r="N234" t="e">
        <f t="shared" si="283"/>
        <v>#DIV/0!</v>
      </c>
      <c r="O234" t="e">
        <f t="shared" si="284"/>
        <v>#DIV/0!</v>
      </c>
      <c r="P234" t="e">
        <f t="shared" si="285"/>
        <v>#DIV/0!</v>
      </c>
      <c r="Q234" t="e">
        <f t="shared" si="286"/>
        <v>#DIV/0!</v>
      </c>
      <c r="R234" t="e">
        <f t="shared" si="287"/>
        <v>#DIV/0!</v>
      </c>
    </row>
    <row r="235" spans="4:18" x14ac:dyDescent="0.25">
      <c r="F235" s="31" t="e">
        <f t="shared" si="278"/>
        <v>#DIV/0!</v>
      </c>
      <c r="G235" s="31" t="e">
        <f t="shared" si="279"/>
        <v>#DIV/0!</v>
      </c>
      <c r="H235" s="31" t="e">
        <f t="shared" si="280"/>
        <v>#DIV/0!</v>
      </c>
      <c r="I235" s="31" t="e">
        <f t="shared" si="281"/>
        <v>#DIV/0!</v>
      </c>
      <c r="M235" t="e">
        <f t="shared" si="282"/>
        <v>#DIV/0!</v>
      </c>
      <c r="N235" t="e">
        <f t="shared" si="283"/>
        <v>#DIV/0!</v>
      </c>
      <c r="O235" t="e">
        <f t="shared" si="284"/>
        <v>#DIV/0!</v>
      </c>
      <c r="P235" t="e">
        <f t="shared" si="285"/>
        <v>#DIV/0!</v>
      </c>
      <c r="Q235" t="e">
        <f t="shared" si="286"/>
        <v>#DIV/0!</v>
      </c>
      <c r="R235" t="e">
        <f t="shared" si="287"/>
        <v>#DIV/0!</v>
      </c>
    </row>
    <row r="236" spans="4:18" x14ac:dyDescent="0.25">
      <c r="F236" s="31" t="e">
        <f t="shared" si="278"/>
        <v>#DIV/0!</v>
      </c>
      <c r="G236" s="31" t="e">
        <f t="shared" si="279"/>
        <v>#DIV/0!</v>
      </c>
      <c r="H236" s="31" t="e">
        <f t="shared" si="280"/>
        <v>#DIV/0!</v>
      </c>
      <c r="I236" s="31" t="e">
        <f t="shared" si="281"/>
        <v>#DIV/0!</v>
      </c>
      <c r="M236" t="e">
        <f t="shared" si="282"/>
        <v>#DIV/0!</v>
      </c>
      <c r="N236" t="e">
        <f t="shared" si="283"/>
        <v>#DIV/0!</v>
      </c>
      <c r="O236" t="e">
        <f t="shared" si="284"/>
        <v>#DIV/0!</v>
      </c>
      <c r="P236" t="e">
        <f t="shared" si="285"/>
        <v>#DIV/0!</v>
      </c>
      <c r="Q236" t="e">
        <f t="shared" si="286"/>
        <v>#DIV/0!</v>
      </c>
      <c r="R236" t="e">
        <f t="shared" si="287"/>
        <v>#DIV/0!</v>
      </c>
    </row>
    <row r="237" spans="4:18" x14ac:dyDescent="0.25">
      <c r="F237" s="31" t="e">
        <f t="shared" si="278"/>
        <v>#DIV/0!</v>
      </c>
      <c r="G237" s="31" t="e">
        <f t="shared" si="279"/>
        <v>#DIV/0!</v>
      </c>
      <c r="H237" s="31" t="e">
        <f t="shared" si="280"/>
        <v>#DIV/0!</v>
      </c>
      <c r="I237" s="31" t="e">
        <f t="shared" si="281"/>
        <v>#DIV/0!</v>
      </c>
      <c r="M237" t="e">
        <f t="shared" si="282"/>
        <v>#DIV/0!</v>
      </c>
      <c r="N237" t="e">
        <f t="shared" si="283"/>
        <v>#DIV/0!</v>
      </c>
      <c r="O237" t="e">
        <f t="shared" si="284"/>
        <v>#DIV/0!</v>
      </c>
      <c r="P237" t="e">
        <f t="shared" si="285"/>
        <v>#DIV/0!</v>
      </c>
      <c r="Q237" t="e">
        <f t="shared" si="286"/>
        <v>#DIV/0!</v>
      </c>
      <c r="R237" t="e">
        <f t="shared" si="287"/>
        <v>#DIV/0!</v>
      </c>
    </row>
    <row r="238" spans="4:18" x14ac:dyDescent="0.25">
      <c r="F238" s="31" t="e">
        <f t="shared" si="278"/>
        <v>#DIV/0!</v>
      </c>
      <c r="G238" s="31" t="e">
        <f t="shared" si="279"/>
        <v>#DIV/0!</v>
      </c>
      <c r="H238" s="31" t="e">
        <f t="shared" si="280"/>
        <v>#DIV/0!</v>
      </c>
      <c r="I238" s="31" t="e">
        <f t="shared" si="281"/>
        <v>#DIV/0!</v>
      </c>
      <c r="M238" t="e">
        <f t="shared" si="282"/>
        <v>#DIV/0!</v>
      </c>
      <c r="N238" t="e">
        <f t="shared" si="283"/>
        <v>#DIV/0!</v>
      </c>
      <c r="O238" t="e">
        <f t="shared" si="284"/>
        <v>#DIV/0!</v>
      </c>
      <c r="P238" t="e">
        <f t="shared" si="285"/>
        <v>#DIV/0!</v>
      </c>
      <c r="Q238" t="e">
        <f t="shared" si="286"/>
        <v>#DIV/0!</v>
      </c>
      <c r="R238" t="e">
        <f t="shared" si="287"/>
        <v>#DIV/0!</v>
      </c>
    </row>
    <row r="239" spans="4:18" x14ac:dyDescent="0.25">
      <c r="F239" s="31" t="e">
        <f t="shared" si="278"/>
        <v>#DIV/0!</v>
      </c>
      <c r="G239" s="31" t="e">
        <f t="shared" si="279"/>
        <v>#DIV/0!</v>
      </c>
      <c r="H239" s="31" t="e">
        <f t="shared" si="280"/>
        <v>#DIV/0!</v>
      </c>
      <c r="I239" s="31" t="e">
        <f t="shared" si="281"/>
        <v>#DIV/0!</v>
      </c>
      <c r="M239" t="e">
        <f t="shared" si="282"/>
        <v>#DIV/0!</v>
      </c>
      <c r="N239" t="e">
        <f t="shared" si="283"/>
        <v>#DIV/0!</v>
      </c>
      <c r="O239" t="e">
        <f t="shared" si="284"/>
        <v>#DIV/0!</v>
      </c>
      <c r="P239" t="e">
        <f t="shared" si="285"/>
        <v>#DIV/0!</v>
      </c>
      <c r="Q239" t="e">
        <f t="shared" si="286"/>
        <v>#DIV/0!</v>
      </c>
      <c r="R239" t="e">
        <f t="shared" si="287"/>
        <v>#DIV/0!</v>
      </c>
    </row>
    <row r="240" spans="4:18" x14ac:dyDescent="0.25">
      <c r="F240" s="31" t="e">
        <f t="shared" si="278"/>
        <v>#DIV/0!</v>
      </c>
      <c r="G240" s="31" t="e">
        <f t="shared" si="279"/>
        <v>#DIV/0!</v>
      </c>
      <c r="H240" s="31" t="e">
        <f t="shared" si="280"/>
        <v>#DIV/0!</v>
      </c>
      <c r="I240" s="31" t="e">
        <f t="shared" si="281"/>
        <v>#DIV/0!</v>
      </c>
      <c r="M240" t="e">
        <f t="shared" si="282"/>
        <v>#DIV/0!</v>
      </c>
      <c r="N240" t="e">
        <f t="shared" si="283"/>
        <v>#DIV/0!</v>
      </c>
      <c r="O240" t="e">
        <f t="shared" si="284"/>
        <v>#DIV/0!</v>
      </c>
      <c r="P240" t="e">
        <f t="shared" si="285"/>
        <v>#DIV/0!</v>
      </c>
      <c r="Q240" t="e">
        <f t="shared" si="286"/>
        <v>#DIV/0!</v>
      </c>
      <c r="R240" t="e">
        <f t="shared" si="287"/>
        <v>#DIV/0!</v>
      </c>
    </row>
    <row r="241" spans="6:18" x14ac:dyDescent="0.25">
      <c r="F241" s="31" t="e">
        <f t="shared" si="278"/>
        <v>#DIV/0!</v>
      </c>
      <c r="G241" s="31" t="e">
        <f t="shared" si="279"/>
        <v>#DIV/0!</v>
      </c>
      <c r="H241" s="31" t="e">
        <f t="shared" si="280"/>
        <v>#DIV/0!</v>
      </c>
      <c r="I241" s="31" t="e">
        <f t="shared" si="281"/>
        <v>#DIV/0!</v>
      </c>
      <c r="M241" t="e">
        <f t="shared" si="282"/>
        <v>#DIV/0!</v>
      </c>
      <c r="N241" t="e">
        <f t="shared" si="283"/>
        <v>#DIV/0!</v>
      </c>
      <c r="O241" t="e">
        <f t="shared" si="284"/>
        <v>#DIV/0!</v>
      </c>
      <c r="P241" t="e">
        <f t="shared" si="285"/>
        <v>#DIV/0!</v>
      </c>
      <c r="Q241" t="e">
        <f t="shared" si="286"/>
        <v>#DIV/0!</v>
      </c>
      <c r="R241" t="e">
        <f t="shared" si="287"/>
        <v>#DIV/0!</v>
      </c>
    </row>
    <row r="242" spans="6:18" x14ac:dyDescent="0.25">
      <c r="M242" t="e">
        <f t="shared" si="282"/>
        <v>#DIV/0!</v>
      </c>
      <c r="N242" t="e">
        <f t="shared" si="283"/>
        <v>#DIV/0!</v>
      </c>
      <c r="O242" t="e">
        <f t="shared" si="284"/>
        <v>#DIV/0!</v>
      </c>
      <c r="P242" t="e">
        <f t="shared" si="285"/>
        <v>#DIV/0!</v>
      </c>
      <c r="Q242" t="e">
        <f t="shared" si="286"/>
        <v>#DIV/0!</v>
      </c>
      <c r="R242" t="e">
        <f t="shared" si="287"/>
        <v>#DIV/0!</v>
      </c>
    </row>
  </sheetData>
  <phoneticPr fontId="17" type="noConversion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22"/>
  <sheetViews>
    <sheetView topLeftCell="A195" workbookViewId="0">
      <selection activeCell="D230" sqref="D230:D232"/>
    </sheetView>
  </sheetViews>
  <sheetFormatPr defaultColWidth="8.7265625" defaultRowHeight="14" x14ac:dyDescent="0.25"/>
  <cols>
    <col min="1" max="1" width="11.81640625"/>
    <col min="2" max="2" width="11.81640625" customWidth="1"/>
    <col min="3" max="3" width="9.54296875"/>
    <col min="4" max="4" width="10.6328125"/>
    <col min="8" max="8" width="10.90625" customWidth="1"/>
  </cols>
  <sheetData>
    <row r="1" spans="1:8" ht="15" x14ac:dyDescent="0.25">
      <c r="A1" t="s">
        <v>0</v>
      </c>
      <c r="B1" t="s">
        <v>17</v>
      </c>
      <c r="C1" t="s">
        <v>18</v>
      </c>
      <c r="D1" s="33">
        <v>11251.71</v>
      </c>
      <c r="E1" t="s">
        <v>19</v>
      </c>
      <c r="F1" t="s">
        <v>15</v>
      </c>
      <c r="G1" s="34" t="s">
        <v>20</v>
      </c>
      <c r="H1" t="s">
        <v>17</v>
      </c>
    </row>
    <row r="2" spans="1:8" x14ac:dyDescent="0.25">
      <c r="A2" s="35">
        <v>43819</v>
      </c>
      <c r="B2" s="36"/>
      <c r="C2">
        <v>25.77</v>
      </c>
      <c r="D2">
        <v>10229.49</v>
      </c>
      <c r="E2">
        <v>46.48</v>
      </c>
      <c r="F2">
        <v>14.31</v>
      </c>
      <c r="H2">
        <v>3.2370000000000001</v>
      </c>
    </row>
    <row r="3" spans="1:8" x14ac:dyDescent="0.25">
      <c r="A3" s="35">
        <v>43826</v>
      </c>
      <c r="B3" s="36"/>
      <c r="C3" s="37">
        <v>25.76</v>
      </c>
      <c r="D3" s="37">
        <v>10233.77</v>
      </c>
      <c r="E3" s="38">
        <v>46.49</v>
      </c>
      <c r="F3">
        <v>14.33</v>
      </c>
      <c r="H3">
        <v>3.1779999999999999</v>
      </c>
    </row>
    <row r="4" spans="1:8" x14ac:dyDescent="0.25">
      <c r="A4" s="35">
        <v>43833</v>
      </c>
      <c r="B4">
        <v>3.1427999999999998</v>
      </c>
      <c r="C4" s="37">
        <v>26.71</v>
      </c>
      <c r="D4" s="37">
        <v>10656.41</v>
      </c>
      <c r="E4" s="38">
        <v>48.15</v>
      </c>
      <c r="F4" s="38">
        <v>14.71</v>
      </c>
      <c r="H4" s="39">
        <v>3.194</v>
      </c>
    </row>
    <row r="5" spans="1:8" x14ac:dyDescent="0.25">
      <c r="A5" s="35">
        <v>43840</v>
      </c>
      <c r="B5">
        <v>3.0819000000000001</v>
      </c>
      <c r="C5">
        <v>27.3</v>
      </c>
      <c r="D5">
        <v>10879.84</v>
      </c>
      <c r="E5">
        <v>49.93</v>
      </c>
      <c r="F5">
        <v>14.77</v>
      </c>
      <c r="H5">
        <v>3.1419999999999999</v>
      </c>
    </row>
    <row r="6" spans="1:8" x14ac:dyDescent="0.25">
      <c r="A6" s="35">
        <v>43847</v>
      </c>
      <c r="B6">
        <v>3.0832000000000002</v>
      </c>
      <c r="C6">
        <v>27.46</v>
      </c>
      <c r="D6">
        <v>10954.39</v>
      </c>
      <c r="E6">
        <v>50.67</v>
      </c>
      <c r="F6">
        <v>14.85</v>
      </c>
      <c r="H6">
        <v>3.1389999999999998</v>
      </c>
    </row>
    <row r="7" spans="1:8" x14ac:dyDescent="0.25">
      <c r="A7" s="35">
        <v>43853</v>
      </c>
      <c r="B7">
        <v>2.9931999999999999</v>
      </c>
      <c r="C7">
        <v>26.73</v>
      </c>
      <c r="D7">
        <v>10681.9</v>
      </c>
      <c r="E7">
        <v>50.23</v>
      </c>
      <c r="F7">
        <v>14.41</v>
      </c>
      <c r="H7">
        <v>3.0339999999999998</v>
      </c>
    </row>
    <row r="8" spans="1:8" x14ac:dyDescent="0.25">
      <c r="A8" s="35">
        <v>43868</v>
      </c>
      <c r="B8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 x14ac:dyDescent="0.25">
      <c r="A9" s="35">
        <v>43875</v>
      </c>
      <c r="B9">
        <v>2.8631000000000002</v>
      </c>
      <c r="C9">
        <v>27.08</v>
      </c>
      <c r="D9">
        <v>10916.31</v>
      </c>
      <c r="E9" s="40">
        <v>52.7</v>
      </c>
      <c r="F9">
        <v>14.26</v>
      </c>
      <c r="H9">
        <v>2.8849999999999998</v>
      </c>
    </row>
    <row r="10" spans="1:8" x14ac:dyDescent="0.25">
      <c r="A10" s="35">
        <v>43882</v>
      </c>
      <c r="B10">
        <v>2.847</v>
      </c>
      <c r="C10">
        <v>28.93</v>
      </c>
      <c r="D10">
        <v>11629.7</v>
      </c>
      <c r="E10">
        <v>57.31</v>
      </c>
      <c r="F10" s="38">
        <v>14.85</v>
      </c>
      <c r="H10">
        <v>2.9289999999999998</v>
      </c>
    </row>
    <row r="11" spans="1:8" x14ac:dyDescent="0.25">
      <c r="A11" s="35">
        <v>43889</v>
      </c>
      <c r="B11">
        <v>2.7376</v>
      </c>
      <c r="C11">
        <v>27.13</v>
      </c>
      <c r="D11">
        <v>10980.77</v>
      </c>
      <c r="E11">
        <v>53.04</v>
      </c>
      <c r="F11">
        <v>14.07</v>
      </c>
      <c r="H11">
        <v>2.7949999999999999</v>
      </c>
    </row>
    <row r="12" spans="1:8" x14ac:dyDescent="0.25">
      <c r="A12" s="35">
        <v>43896</v>
      </c>
      <c r="B12">
        <v>2.6280000000000001</v>
      </c>
      <c r="C12">
        <v>28.78</v>
      </c>
      <c r="D12">
        <v>11582.82</v>
      </c>
      <c r="E12">
        <v>56.43</v>
      </c>
      <c r="F12">
        <v>14.83</v>
      </c>
      <c r="H12" s="41">
        <v>2.69</v>
      </c>
    </row>
    <row r="13" spans="1:8" x14ac:dyDescent="0.25">
      <c r="A13" s="35">
        <v>43903</v>
      </c>
      <c r="B13">
        <v>2.6758999999999999</v>
      </c>
      <c r="C13">
        <v>26.99</v>
      </c>
      <c r="D13">
        <v>10831.13</v>
      </c>
      <c r="E13">
        <v>52.82</v>
      </c>
      <c r="F13">
        <v>14.11</v>
      </c>
      <c r="H13" s="6">
        <v>2.7109999999999999</v>
      </c>
    </row>
    <row r="14" spans="1:8" x14ac:dyDescent="0.25">
      <c r="A14" s="35">
        <v>43910</v>
      </c>
      <c r="B14">
        <v>2.6815000000000002</v>
      </c>
      <c r="C14">
        <v>25.46</v>
      </c>
      <c r="D14">
        <v>10150.129999999999</v>
      </c>
      <c r="E14">
        <v>50.37</v>
      </c>
      <c r="F14">
        <v>13.44</v>
      </c>
      <c r="H14" s="42">
        <v>2.7570000000000001</v>
      </c>
    </row>
    <row r="15" spans="1:8" x14ac:dyDescent="0.25">
      <c r="A15" s="35">
        <v>43917</v>
      </c>
      <c r="B15">
        <v>2.609</v>
      </c>
      <c r="C15">
        <v>25.24</v>
      </c>
      <c r="D15">
        <v>10109.91</v>
      </c>
      <c r="E15">
        <v>50.47</v>
      </c>
      <c r="F15" s="38">
        <v>13.55</v>
      </c>
      <c r="H15">
        <v>2.681</v>
      </c>
    </row>
    <row r="16" spans="1:8" x14ac:dyDescent="0.25">
      <c r="A16" s="35">
        <v>43924</v>
      </c>
      <c r="B16">
        <v>2.5964999999999998</v>
      </c>
      <c r="C16">
        <v>24.91</v>
      </c>
      <c r="D16" s="38">
        <v>10110.11</v>
      </c>
      <c r="E16" s="40">
        <v>48.8</v>
      </c>
      <c r="F16">
        <v>13.54</v>
      </c>
      <c r="H16">
        <v>2.6080000000000001</v>
      </c>
    </row>
    <row r="17" spans="1:8" x14ac:dyDescent="0.25">
      <c r="A17" s="35">
        <v>43931</v>
      </c>
      <c r="B17">
        <v>2.5402999999999998</v>
      </c>
      <c r="C17">
        <v>25.28</v>
      </c>
      <c r="D17">
        <v>10298.41</v>
      </c>
      <c r="E17">
        <v>49.33</v>
      </c>
      <c r="F17">
        <v>13.68</v>
      </c>
      <c r="H17">
        <v>2.5430000000000001</v>
      </c>
    </row>
    <row r="18" spans="1:8" x14ac:dyDescent="0.25">
      <c r="A18" s="35">
        <v>43938</v>
      </c>
      <c r="B18">
        <v>2.5590000000000002</v>
      </c>
      <c r="C18">
        <v>25.65</v>
      </c>
      <c r="D18">
        <v>10527.99</v>
      </c>
      <c r="E18">
        <v>49.97</v>
      </c>
      <c r="F18">
        <v>13.91</v>
      </c>
      <c r="H18">
        <v>2.5590000000000002</v>
      </c>
    </row>
    <row r="19" spans="1:8" x14ac:dyDescent="0.25">
      <c r="A19" s="35">
        <v>43945</v>
      </c>
      <c r="B19">
        <v>2.5099999999999998</v>
      </c>
      <c r="C19" s="40">
        <v>25.1</v>
      </c>
      <c r="D19">
        <v>10423.459999999999</v>
      </c>
      <c r="E19">
        <v>44.56</v>
      </c>
      <c r="F19" s="40">
        <v>13.8</v>
      </c>
      <c r="H19">
        <v>2.512</v>
      </c>
    </row>
    <row r="20" spans="1:8" x14ac:dyDescent="0.25">
      <c r="A20" s="35">
        <v>43951</v>
      </c>
      <c r="B20">
        <v>2.5379999999999998</v>
      </c>
      <c r="C20">
        <v>25.27</v>
      </c>
      <c r="D20">
        <v>10721.78</v>
      </c>
      <c r="E20" s="40">
        <v>44.6</v>
      </c>
      <c r="F20">
        <v>14.09</v>
      </c>
      <c r="H20" s="6">
        <v>2.5139999999999998</v>
      </c>
    </row>
    <row r="21" spans="1:8" x14ac:dyDescent="0.25">
      <c r="A21" s="35">
        <v>43959</v>
      </c>
      <c r="B21">
        <v>2.6206999999999998</v>
      </c>
      <c r="C21">
        <v>25.94</v>
      </c>
      <c r="D21">
        <v>11001.58</v>
      </c>
      <c r="E21">
        <v>46.01</v>
      </c>
      <c r="F21">
        <v>13.25</v>
      </c>
      <c r="H21">
        <v>2.6259999999999999</v>
      </c>
    </row>
    <row r="22" spans="1:8" x14ac:dyDescent="0.25">
      <c r="A22" s="35">
        <v>43966</v>
      </c>
      <c r="B22">
        <v>2.6819999999999999</v>
      </c>
      <c r="C22">
        <v>25.94</v>
      </c>
      <c r="D22">
        <v>10964.89</v>
      </c>
      <c r="E22">
        <v>46.23</v>
      </c>
      <c r="F22">
        <v>13.17</v>
      </c>
      <c r="H22" s="6">
        <v>2.6720000000000002</v>
      </c>
    </row>
    <row r="23" spans="1:8" x14ac:dyDescent="0.25">
      <c r="A23" s="35">
        <v>43973</v>
      </c>
      <c r="B23">
        <v>2.6175999999999999</v>
      </c>
      <c r="C23">
        <v>25.18</v>
      </c>
      <c r="D23">
        <v>10604.97</v>
      </c>
      <c r="E23">
        <v>44.73</v>
      </c>
      <c r="F23">
        <v>12.92</v>
      </c>
      <c r="H23" s="6">
        <v>2.609</v>
      </c>
    </row>
    <row r="24" spans="1:8" x14ac:dyDescent="0.25">
      <c r="A24" s="35">
        <v>43980</v>
      </c>
      <c r="B24">
        <v>2.7052999999999998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 x14ac:dyDescent="0.25">
      <c r="A25" s="35">
        <v>43987</v>
      </c>
      <c r="B25">
        <v>2.8475000000000001</v>
      </c>
      <c r="C25">
        <v>26.62</v>
      </c>
      <c r="D25">
        <v>11180.6</v>
      </c>
      <c r="E25">
        <v>47.62</v>
      </c>
      <c r="F25">
        <v>13.48</v>
      </c>
      <c r="H25" s="6">
        <v>2.8759999999999999</v>
      </c>
    </row>
    <row r="26" spans="1:8" x14ac:dyDescent="0.25">
      <c r="A26" s="35">
        <v>43994</v>
      </c>
      <c r="B26">
        <v>2.7450999999999999</v>
      </c>
      <c r="C26">
        <v>26.81</v>
      </c>
      <c r="D26">
        <v>11251.71</v>
      </c>
      <c r="E26">
        <v>48.72</v>
      </c>
      <c r="F26">
        <v>13.47</v>
      </c>
      <c r="H26">
        <v>2.7930000000000001</v>
      </c>
    </row>
    <row r="27" spans="1:8" x14ac:dyDescent="0.25">
      <c r="A27" s="35">
        <v>44001</v>
      </c>
      <c r="B27">
        <v>2.8752</v>
      </c>
      <c r="C27">
        <v>27.78</v>
      </c>
      <c r="D27">
        <v>11668.13</v>
      </c>
      <c r="E27">
        <v>50.68</v>
      </c>
      <c r="F27">
        <v>13.72</v>
      </c>
      <c r="H27">
        <v>2.9049999999999998</v>
      </c>
    </row>
    <row r="28" spans="1:8" x14ac:dyDescent="0.25">
      <c r="A28" s="35">
        <v>44006</v>
      </c>
      <c r="B28">
        <v>2.8614000000000002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 x14ac:dyDescent="0.25">
      <c r="A29" s="35">
        <v>44015</v>
      </c>
      <c r="B29">
        <v>2.8974000000000002</v>
      </c>
      <c r="C29" s="6">
        <v>29.51</v>
      </c>
      <c r="D29">
        <v>12433.27</v>
      </c>
      <c r="E29">
        <v>53.37</v>
      </c>
      <c r="F29">
        <v>14.65</v>
      </c>
      <c r="H29" s="6">
        <v>2.923</v>
      </c>
    </row>
    <row r="30" spans="1:8" x14ac:dyDescent="0.25">
      <c r="A30" s="35">
        <v>44022</v>
      </c>
      <c r="B30">
        <v>3.0305</v>
      </c>
      <c r="C30">
        <v>32.549999999999997</v>
      </c>
      <c r="D30">
        <v>13671.24</v>
      </c>
      <c r="E30">
        <v>60.06</v>
      </c>
      <c r="F30">
        <v>15.82</v>
      </c>
      <c r="H30" s="6">
        <v>3.1179999999999999</v>
      </c>
    </row>
    <row r="31" spans="1:8" x14ac:dyDescent="0.25">
      <c r="A31" s="35">
        <v>44029</v>
      </c>
      <c r="B31">
        <v>2.9506999999999999</v>
      </c>
      <c r="C31">
        <v>31.23</v>
      </c>
      <c r="D31">
        <v>13114.94</v>
      </c>
      <c r="E31">
        <v>57.22</v>
      </c>
      <c r="F31">
        <v>15.02</v>
      </c>
      <c r="H31">
        <v>3.0459999999999998</v>
      </c>
    </row>
    <row r="32" spans="1:8" x14ac:dyDescent="0.25">
      <c r="A32" s="35">
        <v>44036</v>
      </c>
      <c r="B32">
        <v>2.8612000000000002</v>
      </c>
      <c r="C32">
        <v>30.94</v>
      </c>
      <c r="D32">
        <v>12935.7</v>
      </c>
      <c r="E32">
        <v>56.65</v>
      </c>
      <c r="F32">
        <v>14.95</v>
      </c>
      <c r="H32">
        <v>2.9009999999999998</v>
      </c>
    </row>
    <row r="33" spans="1:8" x14ac:dyDescent="0.25">
      <c r="A33" s="35">
        <v>44043</v>
      </c>
      <c r="B33">
        <v>2.9664000000000001</v>
      </c>
      <c r="C33">
        <v>32.659999999999997</v>
      </c>
      <c r="D33">
        <v>13637.88</v>
      </c>
      <c r="E33">
        <v>60.17</v>
      </c>
      <c r="F33">
        <v>15.54</v>
      </c>
      <c r="H33">
        <v>2.9860000000000002</v>
      </c>
    </row>
    <row r="34" spans="1:8" x14ac:dyDescent="0.25">
      <c r="A34" s="35">
        <v>44050</v>
      </c>
      <c r="B34">
        <v>2.9918</v>
      </c>
      <c r="C34">
        <v>32.89</v>
      </c>
      <c r="D34">
        <v>13648.5</v>
      </c>
      <c r="E34">
        <v>60.05</v>
      </c>
      <c r="F34">
        <v>15.75</v>
      </c>
      <c r="H34" s="6">
        <v>3.0070000000000001</v>
      </c>
    </row>
    <row r="35" spans="1:8" x14ac:dyDescent="0.25">
      <c r="A35" s="35">
        <v>44057</v>
      </c>
      <c r="B35">
        <v>2.9369000000000001</v>
      </c>
      <c r="C35">
        <v>32.5</v>
      </c>
      <c r="D35">
        <v>13489.01</v>
      </c>
      <c r="E35">
        <v>58.33</v>
      </c>
      <c r="F35">
        <v>15.8</v>
      </c>
      <c r="H35">
        <v>2.9660000000000002</v>
      </c>
    </row>
    <row r="36" spans="1:8" x14ac:dyDescent="0.25">
      <c r="A36" s="35">
        <v>44064</v>
      </c>
      <c r="B36">
        <v>2.9823</v>
      </c>
      <c r="C36">
        <v>32.590000000000003</v>
      </c>
      <c r="D36">
        <v>13478</v>
      </c>
      <c r="E36" s="43">
        <v>58</v>
      </c>
      <c r="F36">
        <v>15.9</v>
      </c>
    </row>
    <row r="37" spans="1:8" x14ac:dyDescent="0.25">
      <c r="A37" s="35">
        <v>44071</v>
      </c>
      <c r="B37">
        <v>3.0672000000000001</v>
      </c>
      <c r="C37">
        <v>33.549999999999997</v>
      </c>
      <c r="D37">
        <v>13851.32</v>
      </c>
      <c r="E37">
        <v>61.29</v>
      </c>
      <c r="F37">
        <v>16.02</v>
      </c>
    </row>
    <row r="38" spans="1:8" x14ac:dyDescent="0.25">
      <c r="A38" s="35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8" x14ac:dyDescent="0.25">
      <c r="A39" s="35">
        <v>44085</v>
      </c>
      <c r="B39">
        <v>3.1345999999999998</v>
      </c>
      <c r="C39">
        <v>31.45</v>
      </c>
      <c r="D39">
        <v>12942.95</v>
      </c>
      <c r="E39">
        <v>57.22</v>
      </c>
      <c r="F39">
        <v>15.35</v>
      </c>
    </row>
    <row r="40" spans="1:8" x14ac:dyDescent="0.25">
      <c r="A40" s="35">
        <v>44092</v>
      </c>
      <c r="B40">
        <v>3.1162000000000001</v>
      </c>
      <c r="C40">
        <v>32.29</v>
      </c>
      <c r="D40">
        <v>13245.09</v>
      </c>
      <c r="E40">
        <v>59.47</v>
      </c>
      <c r="F40">
        <v>15.75</v>
      </c>
    </row>
    <row r="41" spans="1:8" x14ac:dyDescent="0.25">
      <c r="A41" s="35">
        <v>44099</v>
      </c>
      <c r="B41">
        <v>3.1295000000000002</v>
      </c>
      <c r="C41">
        <v>31.24</v>
      </c>
      <c r="D41">
        <v>12814.17</v>
      </c>
      <c r="E41">
        <v>57.88</v>
      </c>
      <c r="F41">
        <v>15.21</v>
      </c>
    </row>
    <row r="42" spans="1:8" x14ac:dyDescent="0.25">
      <c r="A42" s="35">
        <v>44104</v>
      </c>
      <c r="B42">
        <v>3.1482000000000001</v>
      </c>
      <c r="C42">
        <v>31.39</v>
      </c>
      <c r="D42">
        <v>12907.45</v>
      </c>
      <c r="E42">
        <v>58.4</v>
      </c>
      <c r="F42">
        <v>15.23</v>
      </c>
    </row>
    <row r="43" spans="1:8" x14ac:dyDescent="0.25">
      <c r="A43" s="35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8" x14ac:dyDescent="0.25">
      <c r="A44" s="35">
        <v>44120</v>
      </c>
      <c r="B44">
        <v>3.2202000000000002</v>
      </c>
      <c r="C44">
        <v>33.22</v>
      </c>
      <c r="D44">
        <v>13532.73</v>
      </c>
      <c r="E44">
        <v>62.47</v>
      </c>
      <c r="F44">
        <v>15.81</v>
      </c>
    </row>
    <row r="45" spans="1:8" x14ac:dyDescent="0.25">
      <c r="A45" s="35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8" x14ac:dyDescent="0.25">
      <c r="A46" s="35">
        <v>44134</v>
      </c>
      <c r="B46">
        <v>3.181</v>
      </c>
      <c r="C46">
        <v>32.270000000000003</v>
      </c>
      <c r="D46">
        <v>13236.6</v>
      </c>
      <c r="E46">
        <v>60.54</v>
      </c>
      <c r="F46">
        <v>15.3</v>
      </c>
    </row>
    <row r="47" spans="1:8" x14ac:dyDescent="0.25">
      <c r="A47" s="35">
        <v>44141</v>
      </c>
      <c r="B47">
        <v>3.2063000000000001</v>
      </c>
      <c r="C47">
        <v>33.58</v>
      </c>
      <c r="D47">
        <v>13838.42</v>
      </c>
      <c r="E47">
        <v>62.6</v>
      </c>
      <c r="F47">
        <v>15.73</v>
      </c>
    </row>
    <row r="48" spans="1:8" x14ac:dyDescent="0.25">
      <c r="A48" s="35">
        <v>44148</v>
      </c>
      <c r="B48">
        <v>3.2715000000000001</v>
      </c>
      <c r="C48">
        <v>33.380000000000003</v>
      </c>
      <c r="D48">
        <v>13754.55</v>
      </c>
      <c r="E48">
        <v>61.79</v>
      </c>
      <c r="F48">
        <v>15.74</v>
      </c>
    </row>
    <row r="49" spans="1:6" x14ac:dyDescent="0.25">
      <c r="A49" s="35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 x14ac:dyDescent="0.25">
      <c r="A50" s="35">
        <v>44162</v>
      </c>
      <c r="B50">
        <v>3.3</v>
      </c>
      <c r="C50">
        <v>33.14</v>
      </c>
      <c r="D50">
        <v>13690.88</v>
      </c>
      <c r="E50">
        <v>59.98</v>
      </c>
      <c r="F50">
        <v>16.239999999999998</v>
      </c>
    </row>
    <row r="51" spans="1:6" x14ac:dyDescent="0.25">
      <c r="A51" s="35">
        <v>44169</v>
      </c>
      <c r="B51">
        <v>3.2650999999999999</v>
      </c>
      <c r="C51">
        <v>33.89</v>
      </c>
      <c r="D51">
        <v>14026.66</v>
      </c>
      <c r="E51">
        <v>61.89</v>
      </c>
      <c r="F51">
        <v>16.43</v>
      </c>
    </row>
    <row r="52" spans="1:6" x14ac:dyDescent="0.25">
      <c r="A52" s="35">
        <v>44176</v>
      </c>
      <c r="B52">
        <v>3.2951000000000001</v>
      </c>
      <c r="C52">
        <v>32.76</v>
      </c>
      <c r="D52">
        <v>13555.15</v>
      </c>
      <c r="E52">
        <v>60.53</v>
      </c>
      <c r="F52">
        <v>15.98</v>
      </c>
    </row>
    <row r="53" spans="1:6" x14ac:dyDescent="0.25">
      <c r="A53" s="35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 x14ac:dyDescent="0.25">
      <c r="A54" s="35">
        <v>44190</v>
      </c>
      <c r="B54">
        <v>3.1878000000000002</v>
      </c>
      <c r="C54">
        <v>33.630000000000003</v>
      </c>
      <c r="D54">
        <v>14017.06</v>
      </c>
      <c r="E54">
        <v>62.84</v>
      </c>
      <c r="F54">
        <v>16.23</v>
      </c>
    </row>
    <row r="55" spans="1:6" x14ac:dyDescent="0.25">
      <c r="A55" s="35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 x14ac:dyDescent="0.25">
      <c r="A56" s="35">
        <v>44204</v>
      </c>
      <c r="B56">
        <v>3.1456</v>
      </c>
      <c r="C56">
        <v>35.97</v>
      </c>
      <c r="D56">
        <v>15319.29</v>
      </c>
      <c r="E56">
        <v>67.78</v>
      </c>
      <c r="F56">
        <v>17.059999999999999</v>
      </c>
    </row>
    <row r="57" spans="1:6" x14ac:dyDescent="0.25">
      <c r="A57" s="35">
        <v>44211</v>
      </c>
      <c r="B57">
        <v>3.1507999999999998</v>
      </c>
      <c r="C57">
        <v>35.19</v>
      </c>
      <c r="D57">
        <v>15031.7</v>
      </c>
      <c r="E57">
        <v>65.989999999999995</v>
      </c>
      <c r="F57">
        <v>17.079999999999998</v>
      </c>
    </row>
    <row r="58" spans="1:6" x14ac:dyDescent="0.25">
      <c r="A58" s="35">
        <v>44218</v>
      </c>
      <c r="B58">
        <v>3.1185</v>
      </c>
      <c r="C58">
        <v>36.57</v>
      </c>
      <c r="D58">
        <v>15628.73</v>
      </c>
      <c r="E58">
        <v>70.489999999999995</v>
      </c>
      <c r="F58">
        <v>17.329999999999998</v>
      </c>
    </row>
    <row r="59" spans="1:6" x14ac:dyDescent="0.25">
      <c r="A59" s="35">
        <v>44225</v>
      </c>
      <c r="B59">
        <v>3.1785999999999999</v>
      </c>
      <c r="C59">
        <v>34.82</v>
      </c>
      <c r="D59">
        <v>14821.99</v>
      </c>
      <c r="E59">
        <v>65.78</v>
      </c>
      <c r="F59">
        <v>16.71</v>
      </c>
    </row>
    <row r="60" spans="1:6" x14ac:dyDescent="0.25">
      <c r="A60" s="35">
        <v>44232</v>
      </c>
      <c r="B60">
        <v>3.2164000000000001</v>
      </c>
      <c r="C60">
        <v>34.85</v>
      </c>
      <c r="D60">
        <v>15007.3</v>
      </c>
      <c r="E60">
        <v>65.31</v>
      </c>
      <c r="F60">
        <v>16.739999999999998</v>
      </c>
    </row>
    <row r="61" spans="1:6" x14ac:dyDescent="0.25">
      <c r="A61" s="35">
        <v>44237</v>
      </c>
      <c r="B61">
        <v>3.2448000000000001</v>
      </c>
      <c r="C61">
        <v>36.83</v>
      </c>
      <c r="D61">
        <v>15962.25</v>
      </c>
      <c r="E61">
        <v>68.91</v>
      </c>
      <c r="F61">
        <v>17.5</v>
      </c>
    </row>
    <row r="62" spans="1:6" x14ac:dyDescent="0.25">
      <c r="A62" s="35">
        <v>44246</v>
      </c>
      <c r="B62">
        <v>3.2831000000000001</v>
      </c>
      <c r="C62">
        <v>36.89</v>
      </c>
      <c r="D62">
        <v>15823.11</v>
      </c>
      <c r="E62">
        <v>67.819999999999993</v>
      </c>
      <c r="F62">
        <v>17.71</v>
      </c>
    </row>
    <row r="63" spans="1:6" x14ac:dyDescent="0.25">
      <c r="A63" s="35">
        <v>44253</v>
      </c>
      <c r="B63">
        <v>3.2797999999999998</v>
      </c>
      <c r="C63">
        <v>34.200000000000003</v>
      </c>
      <c r="D63">
        <v>14507.45</v>
      </c>
      <c r="E63">
        <v>61.79</v>
      </c>
      <c r="F63">
        <v>16.84</v>
      </c>
    </row>
    <row r="64" spans="1:6" x14ac:dyDescent="0.25">
      <c r="A64" s="35">
        <v>44260</v>
      </c>
      <c r="B64">
        <v>3.2456999999999998</v>
      </c>
      <c r="C64">
        <v>34.28</v>
      </c>
      <c r="D64">
        <v>14412.31</v>
      </c>
      <c r="E64">
        <v>61.16</v>
      </c>
      <c r="F64">
        <v>16.809999999999999</v>
      </c>
    </row>
    <row r="65" spans="1:6" x14ac:dyDescent="0.25">
      <c r="A65" s="35">
        <v>44267</v>
      </c>
      <c r="B65">
        <v>3.2612999999999999</v>
      </c>
      <c r="C65">
        <v>33.049999999999997</v>
      </c>
      <c r="D65">
        <v>13897.03</v>
      </c>
      <c r="E65">
        <v>58.97</v>
      </c>
      <c r="F65">
        <v>16.559999999999999</v>
      </c>
    </row>
    <row r="66" spans="1:6" x14ac:dyDescent="0.25">
      <c r="A66" s="35">
        <v>44274</v>
      </c>
      <c r="B66">
        <v>3.2364000000000002</v>
      </c>
      <c r="C66">
        <v>32.25</v>
      </c>
      <c r="D66">
        <v>13606</v>
      </c>
      <c r="E66">
        <v>55.2</v>
      </c>
      <c r="F66">
        <v>16.34</v>
      </c>
    </row>
    <row r="67" spans="1:6" x14ac:dyDescent="0.25">
      <c r="A67" s="35">
        <v>44281</v>
      </c>
      <c r="B67">
        <v>3.1985000000000001</v>
      </c>
      <c r="C67">
        <v>32.369999999999997</v>
      </c>
      <c r="D67">
        <v>13769.68</v>
      </c>
      <c r="E67">
        <v>55.72</v>
      </c>
      <c r="F67">
        <v>16.43</v>
      </c>
    </row>
    <row r="68" spans="1:6" x14ac:dyDescent="0.25">
      <c r="A68" s="35">
        <v>44288</v>
      </c>
      <c r="B68">
        <v>3.2012999999999998</v>
      </c>
      <c r="C68">
        <v>31.93</v>
      </c>
      <c r="D68">
        <v>14122.61</v>
      </c>
      <c r="E68">
        <v>55.84</v>
      </c>
      <c r="F68">
        <v>16.670000000000002</v>
      </c>
    </row>
    <row r="69" spans="1:6" x14ac:dyDescent="0.25">
      <c r="A69" s="35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 x14ac:dyDescent="0.25">
      <c r="A70" s="35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 x14ac:dyDescent="0.25">
      <c r="A71" s="35">
        <v>44309</v>
      </c>
      <c r="B71">
        <v>3.1718999999999999</v>
      </c>
      <c r="C71">
        <v>31.42</v>
      </c>
      <c r="D71">
        <v>14351.86</v>
      </c>
      <c r="E71">
        <v>57.4</v>
      </c>
      <c r="F71">
        <v>16.87</v>
      </c>
    </row>
    <row r="72" spans="1:6" x14ac:dyDescent="0.25">
      <c r="A72" s="35">
        <v>44316</v>
      </c>
      <c r="B72">
        <v>3.1640000000000001</v>
      </c>
      <c r="C72">
        <v>29.68</v>
      </c>
      <c r="D72">
        <v>14438.57</v>
      </c>
      <c r="E72">
        <v>53.16</v>
      </c>
      <c r="F72">
        <v>16.739999999999998</v>
      </c>
    </row>
    <row r="73" spans="1:6" x14ac:dyDescent="0.25">
      <c r="A73" s="35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 x14ac:dyDescent="0.25">
      <c r="A74" s="35">
        <v>44330</v>
      </c>
      <c r="B74">
        <v>3.1421999999999999</v>
      </c>
      <c r="C74">
        <v>29.53</v>
      </c>
      <c r="D74">
        <v>14208.78</v>
      </c>
      <c r="E74">
        <v>52.74</v>
      </c>
      <c r="F74">
        <v>16.55</v>
      </c>
    </row>
    <row r="75" spans="1:6" x14ac:dyDescent="0.25">
      <c r="A75" s="35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 x14ac:dyDescent="0.25">
      <c r="A76" s="35">
        <v>44344</v>
      </c>
      <c r="B76">
        <v>3.0825</v>
      </c>
      <c r="C76">
        <v>30.85</v>
      </c>
      <c r="D76">
        <v>14852.88</v>
      </c>
      <c r="E76">
        <v>56.11</v>
      </c>
      <c r="F76">
        <v>17.170000000000002</v>
      </c>
    </row>
    <row r="77" spans="1:6" x14ac:dyDescent="0.25">
      <c r="A77" s="35">
        <v>44351</v>
      </c>
      <c r="B77">
        <v>3.0924999999999998</v>
      </c>
      <c r="C77">
        <v>31</v>
      </c>
      <c r="D77">
        <v>14870.91</v>
      </c>
      <c r="E77">
        <v>56.52</v>
      </c>
      <c r="F77">
        <v>17.13</v>
      </c>
    </row>
    <row r="78" spans="1:6" x14ac:dyDescent="0.25">
      <c r="A78" s="35">
        <v>44358</v>
      </c>
      <c r="B78">
        <v>3.1276000000000002</v>
      </c>
      <c r="C78">
        <v>30.98</v>
      </c>
      <c r="D78">
        <v>14801.24</v>
      </c>
      <c r="E78">
        <v>57.63</v>
      </c>
      <c r="F78">
        <v>17.21</v>
      </c>
    </row>
    <row r="79" spans="1:6" x14ac:dyDescent="0.25">
      <c r="A79" s="35">
        <v>44365</v>
      </c>
      <c r="B79">
        <v>3.1202000000000001</v>
      </c>
      <c r="C79">
        <v>30.59</v>
      </c>
      <c r="D79">
        <v>14583.67</v>
      </c>
      <c r="E79">
        <v>57.23</v>
      </c>
      <c r="F79">
        <v>16.96</v>
      </c>
    </row>
    <row r="80" spans="1:6" x14ac:dyDescent="0.25">
      <c r="A80" s="35">
        <v>44372</v>
      </c>
      <c r="B80">
        <v>3.0827</v>
      </c>
      <c r="C80">
        <v>31.42</v>
      </c>
      <c r="D80">
        <v>15003.85</v>
      </c>
      <c r="E80">
        <v>58.85</v>
      </c>
      <c r="F80">
        <v>17.420000000000002</v>
      </c>
    </row>
    <row r="81" spans="1:6" x14ac:dyDescent="0.25">
      <c r="A81" s="35">
        <v>44379</v>
      </c>
      <c r="B81">
        <v>3.0802999999999998</v>
      </c>
      <c r="C81">
        <v>30.85</v>
      </c>
      <c r="D81">
        <v>14670.71</v>
      </c>
      <c r="E81">
        <v>58.49</v>
      </c>
      <c r="F81">
        <v>17.03</v>
      </c>
    </row>
    <row r="82" spans="1:6" x14ac:dyDescent="0.25">
      <c r="A82" s="35">
        <v>44386</v>
      </c>
      <c r="B82">
        <v>3.0105</v>
      </c>
      <c r="C82">
        <v>31.29</v>
      </c>
      <c r="D82">
        <v>14844.36</v>
      </c>
      <c r="E82">
        <v>59.59</v>
      </c>
      <c r="F82">
        <v>17.100000000000001</v>
      </c>
    </row>
    <row r="83" spans="1:6" x14ac:dyDescent="0.25">
      <c r="A83" s="35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 x14ac:dyDescent="0.25">
      <c r="A84" s="35">
        <v>44400</v>
      </c>
      <c r="B84">
        <v>2.9134000000000002</v>
      </c>
      <c r="C84">
        <v>31.71</v>
      </c>
      <c r="D84">
        <v>15028.57</v>
      </c>
      <c r="E84">
        <v>60.4</v>
      </c>
      <c r="F84">
        <v>17.27</v>
      </c>
    </row>
    <row r="85" spans="1:6" x14ac:dyDescent="0.25">
      <c r="A85" s="35">
        <v>44407</v>
      </c>
      <c r="B85">
        <v>2.8363</v>
      </c>
      <c r="C85">
        <v>30.63</v>
      </c>
      <c r="D85">
        <v>14473.21</v>
      </c>
      <c r="E85">
        <v>59.71</v>
      </c>
      <c r="F85">
        <v>16.600000000000001</v>
      </c>
    </row>
    <row r="86" spans="1:6" x14ac:dyDescent="0.25">
      <c r="A86" s="35">
        <v>44414</v>
      </c>
      <c r="B86">
        <v>2.8138999999999998</v>
      </c>
      <c r="C86">
        <v>31.39</v>
      </c>
      <c r="D86">
        <v>14827.41</v>
      </c>
      <c r="E86">
        <v>60.71</v>
      </c>
      <c r="F86">
        <v>16.920000000000002</v>
      </c>
    </row>
    <row r="87" spans="1:6" x14ac:dyDescent="0.25">
      <c r="A87" s="35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 x14ac:dyDescent="0.25">
      <c r="A88" s="35">
        <v>44428</v>
      </c>
      <c r="B88">
        <v>2.8519999999999999</v>
      </c>
      <c r="C88">
        <v>30.73</v>
      </c>
      <c r="D88">
        <v>14253.53</v>
      </c>
      <c r="E88">
        <v>57.01</v>
      </c>
      <c r="F88">
        <v>16.86</v>
      </c>
    </row>
    <row r="89" spans="1:6" x14ac:dyDescent="0.25">
      <c r="A89" s="35">
        <v>44435</v>
      </c>
      <c r="B89">
        <v>2.8698000000000001</v>
      </c>
      <c r="C89">
        <v>31.36</v>
      </c>
      <c r="D89">
        <v>14436.9</v>
      </c>
      <c r="E89">
        <v>58.22</v>
      </c>
      <c r="F89">
        <v>17.29</v>
      </c>
    </row>
    <row r="90" spans="1:6" x14ac:dyDescent="0.25">
      <c r="A90" s="35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 x14ac:dyDescent="0.25">
      <c r="A91" s="35">
        <v>44449</v>
      </c>
      <c r="B91">
        <v>2.8656000000000001</v>
      </c>
      <c r="C91">
        <v>32.17</v>
      </c>
      <c r="D91">
        <v>14771.87</v>
      </c>
      <c r="E91">
        <v>57.85</v>
      </c>
      <c r="F91">
        <v>18.11</v>
      </c>
    </row>
    <row r="92" spans="1:6" x14ac:dyDescent="0.25">
      <c r="A92" s="35">
        <v>44456</v>
      </c>
      <c r="B92">
        <v>2.8784999999999998</v>
      </c>
      <c r="C92">
        <v>31.47</v>
      </c>
      <c r="D92">
        <v>14359.36</v>
      </c>
      <c r="E92">
        <v>57.14</v>
      </c>
      <c r="F92">
        <v>17.690000000000001</v>
      </c>
    </row>
    <row r="93" spans="1:6" x14ac:dyDescent="0.25">
      <c r="A93" s="35">
        <v>44463</v>
      </c>
      <c r="B93">
        <v>2.8719000000000001</v>
      </c>
      <c r="C93">
        <v>31.34</v>
      </c>
      <c r="D93">
        <v>14357.85</v>
      </c>
      <c r="E93">
        <v>57.2</v>
      </c>
      <c r="F93">
        <v>17.690000000000001</v>
      </c>
    </row>
    <row r="94" spans="1:6" x14ac:dyDescent="0.25">
      <c r="A94" s="35">
        <v>44469</v>
      </c>
      <c r="B94">
        <v>2.8776000000000002</v>
      </c>
      <c r="C94">
        <v>30.89</v>
      </c>
      <c r="D94">
        <v>14309.01</v>
      </c>
      <c r="E94">
        <v>56.73</v>
      </c>
      <c r="F94">
        <v>17.47</v>
      </c>
    </row>
    <row r="95" spans="1:6" x14ac:dyDescent="0.25">
      <c r="A95" s="35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 x14ac:dyDescent="0.25">
      <c r="A96" s="35">
        <v>44484</v>
      </c>
      <c r="B96">
        <v>2.9683000000000002</v>
      </c>
      <c r="C96">
        <v>31</v>
      </c>
      <c r="D96">
        <v>14415.99</v>
      </c>
      <c r="E96">
        <v>57.01</v>
      </c>
      <c r="F96">
        <v>17.48</v>
      </c>
    </row>
    <row r="97" spans="1:6" x14ac:dyDescent="0.25">
      <c r="A97" s="35">
        <v>44491</v>
      </c>
      <c r="B97">
        <v>2.9952999999999999</v>
      </c>
      <c r="C97">
        <v>33.159999999999997</v>
      </c>
      <c r="D97">
        <v>14492.82</v>
      </c>
      <c r="E97">
        <v>57.1</v>
      </c>
      <c r="F97">
        <v>17.579999999999998</v>
      </c>
    </row>
    <row r="98" spans="1:6" x14ac:dyDescent="0.25">
      <c r="A98" s="35">
        <v>44498</v>
      </c>
      <c r="B98">
        <v>2.9731999999999998</v>
      </c>
      <c r="C98">
        <v>31.04</v>
      </c>
      <c r="D98">
        <v>14451.38</v>
      </c>
      <c r="E98">
        <v>57.38</v>
      </c>
      <c r="F98">
        <v>17.37</v>
      </c>
    </row>
    <row r="99" spans="1:6" x14ac:dyDescent="0.25">
      <c r="A99" s="35">
        <v>44505</v>
      </c>
      <c r="B99">
        <v>2.8910999999999998</v>
      </c>
      <c r="C99">
        <v>31.25</v>
      </c>
      <c r="D99">
        <v>14462.62</v>
      </c>
      <c r="E99">
        <v>58.25</v>
      </c>
      <c r="F99">
        <v>17.14</v>
      </c>
    </row>
    <row r="100" spans="1:6" x14ac:dyDescent="0.25">
      <c r="A100" s="35">
        <v>44512</v>
      </c>
      <c r="B100">
        <v>2.9390999999999998</v>
      </c>
      <c r="C100">
        <v>32</v>
      </c>
      <c r="D100">
        <v>14705.37</v>
      </c>
      <c r="E100">
        <v>60.07</v>
      </c>
      <c r="F100">
        <v>17.41</v>
      </c>
    </row>
    <row r="101" spans="1:6" x14ac:dyDescent="0.25">
      <c r="A101" s="35">
        <v>44519</v>
      </c>
      <c r="B101">
        <v>2.9302000000000001</v>
      </c>
      <c r="C101">
        <v>32.32</v>
      </c>
      <c r="D101">
        <v>14752.49</v>
      </c>
      <c r="E101">
        <v>60.57</v>
      </c>
      <c r="F101">
        <v>17.55</v>
      </c>
    </row>
    <row r="102" spans="1:6" x14ac:dyDescent="0.25">
      <c r="A102" s="35">
        <v>44526</v>
      </c>
      <c r="B102">
        <v>2.82</v>
      </c>
      <c r="C102">
        <v>32.549999999999997</v>
      </c>
      <c r="D102">
        <v>14777.17</v>
      </c>
      <c r="E102">
        <v>61.58</v>
      </c>
      <c r="F102">
        <v>17.61</v>
      </c>
    </row>
    <row r="103" spans="1:6" x14ac:dyDescent="0.25">
      <c r="A103" s="35">
        <v>44533</v>
      </c>
      <c r="B103">
        <v>2.8700999999999999</v>
      </c>
      <c r="C103">
        <v>32.85</v>
      </c>
      <c r="D103">
        <v>14892.05</v>
      </c>
      <c r="E103">
        <v>61.55</v>
      </c>
      <c r="F103">
        <v>17.82</v>
      </c>
    </row>
    <row r="104" spans="1:6" x14ac:dyDescent="0.25">
      <c r="A104" s="35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 x14ac:dyDescent="0.25">
      <c r="A105" s="35">
        <v>44547</v>
      </c>
      <c r="B105">
        <v>2.8512</v>
      </c>
      <c r="C105">
        <v>32.9</v>
      </c>
      <c r="D105">
        <v>14867.55</v>
      </c>
      <c r="E105">
        <v>60.92</v>
      </c>
      <c r="F105">
        <v>17.940000000000001</v>
      </c>
    </row>
    <row r="106" spans="1:6" x14ac:dyDescent="0.25">
      <c r="A106" s="35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 x14ac:dyDescent="0.25">
      <c r="A107" s="35">
        <v>44561</v>
      </c>
      <c r="B107">
        <v>2.7753999999999999</v>
      </c>
      <c r="C107">
        <v>33.03</v>
      </c>
      <c r="D107">
        <v>14857.35</v>
      </c>
      <c r="E107">
        <v>59.99</v>
      </c>
      <c r="F107">
        <v>18.02</v>
      </c>
    </row>
    <row r="108" spans="1:6" x14ac:dyDescent="0.25">
      <c r="A108" s="35">
        <v>44568</v>
      </c>
      <c r="B108">
        <v>2.8180999999999998</v>
      </c>
      <c r="C108">
        <v>31.97</v>
      </c>
      <c r="D108">
        <v>14343.65</v>
      </c>
      <c r="E108">
        <v>56.66</v>
      </c>
      <c r="F108">
        <v>17.68</v>
      </c>
    </row>
    <row r="109" spans="1:6" x14ac:dyDescent="0.25">
      <c r="A109" s="35">
        <v>44575</v>
      </c>
      <c r="B109">
        <v>2.7934999999999999</v>
      </c>
      <c r="C109">
        <v>31.74</v>
      </c>
      <c r="D109">
        <v>14150.57</v>
      </c>
      <c r="E109">
        <v>57.19</v>
      </c>
      <c r="F109">
        <v>17.43</v>
      </c>
    </row>
    <row r="110" spans="1:6" x14ac:dyDescent="0.25">
      <c r="A110" s="35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 x14ac:dyDescent="0.25">
      <c r="A111" s="35">
        <v>44589</v>
      </c>
      <c r="B111">
        <v>2.7021000000000002</v>
      </c>
      <c r="C111">
        <v>29.63</v>
      </c>
      <c r="D111">
        <v>13328.06</v>
      </c>
      <c r="E111">
        <v>52.51</v>
      </c>
      <c r="F111">
        <v>16.63</v>
      </c>
    </row>
    <row r="112" spans="1:6" x14ac:dyDescent="0.25">
      <c r="A112" s="35">
        <v>44603</v>
      </c>
      <c r="B112">
        <v>2.7890999999999999</v>
      </c>
      <c r="C112">
        <v>29.59</v>
      </c>
      <c r="D112">
        <v>13224.38</v>
      </c>
      <c r="E112">
        <v>50.31</v>
      </c>
      <c r="F112">
        <v>17.079999999999998</v>
      </c>
    </row>
    <row r="113" spans="1:6" x14ac:dyDescent="0.25">
      <c r="A113" s="35">
        <v>44610</v>
      </c>
      <c r="B113">
        <v>2.7974999999999999</v>
      </c>
      <c r="C113">
        <v>30.16</v>
      </c>
      <c r="D113">
        <v>13459.68</v>
      </c>
      <c r="E113">
        <v>51.94</v>
      </c>
      <c r="F113">
        <v>17.239999999999998</v>
      </c>
    </row>
    <row r="114" spans="1:6" x14ac:dyDescent="0.25">
      <c r="A114" s="35">
        <v>44617</v>
      </c>
      <c r="B114">
        <v>2.7749999999999999</v>
      </c>
      <c r="C114">
        <v>30.14</v>
      </c>
      <c r="D114">
        <v>13412.92</v>
      </c>
      <c r="E114">
        <v>52.4</v>
      </c>
      <c r="F114">
        <v>17.09</v>
      </c>
    </row>
    <row r="115" spans="1:6" x14ac:dyDescent="0.25">
      <c r="A115" s="35">
        <v>44624</v>
      </c>
      <c r="B115">
        <v>2.8125</v>
      </c>
      <c r="C115">
        <v>29.29</v>
      </c>
      <c r="D115">
        <v>13020.46</v>
      </c>
      <c r="E115">
        <v>51.16</v>
      </c>
      <c r="F115">
        <v>17.059999999999999</v>
      </c>
    </row>
    <row r="116" spans="1:6" x14ac:dyDescent="0.25">
      <c r="A116" s="35">
        <v>44631</v>
      </c>
      <c r="B116">
        <v>2.7902</v>
      </c>
      <c r="C116">
        <v>27.95</v>
      </c>
      <c r="D116">
        <v>12447.37</v>
      </c>
      <c r="E116">
        <v>49.16</v>
      </c>
      <c r="F116">
        <v>16.420000000000002</v>
      </c>
    </row>
    <row r="117" spans="1:6" x14ac:dyDescent="0.25">
      <c r="A117" s="35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 x14ac:dyDescent="0.25">
      <c r="A118" s="35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 x14ac:dyDescent="0.25">
      <c r="A119" s="35">
        <v>44652</v>
      </c>
      <c r="B119">
        <v>2.7743000000000002</v>
      </c>
      <c r="C119">
        <v>26.03</v>
      </c>
      <c r="D119">
        <v>12227.93</v>
      </c>
      <c r="E119">
        <v>45.43</v>
      </c>
      <c r="F119">
        <v>16.28</v>
      </c>
    </row>
    <row r="120" spans="1:6" x14ac:dyDescent="0.25">
      <c r="A120" s="35">
        <v>44659</v>
      </c>
      <c r="B120">
        <v>2.7528999999999999</v>
      </c>
      <c r="C120">
        <v>25.31</v>
      </c>
      <c r="D120">
        <v>11959.27</v>
      </c>
      <c r="E120">
        <v>43.55</v>
      </c>
      <c r="F120">
        <v>16.12</v>
      </c>
    </row>
    <row r="121" spans="1:6" x14ac:dyDescent="0.25">
      <c r="A121" s="35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 x14ac:dyDescent="0.25">
      <c r="A122" s="35">
        <v>44673</v>
      </c>
      <c r="B122">
        <v>2.8409</v>
      </c>
      <c r="C122">
        <v>22.53</v>
      </c>
      <c r="D122">
        <v>11051.7</v>
      </c>
      <c r="E122">
        <v>37.369999999999997</v>
      </c>
      <c r="F122">
        <v>15.32</v>
      </c>
    </row>
    <row r="123" spans="1:6" x14ac:dyDescent="0.25">
      <c r="A123" s="35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 x14ac:dyDescent="0.25">
      <c r="A124" s="35">
        <v>44687</v>
      </c>
      <c r="B124">
        <v>2.8273000000000001</v>
      </c>
      <c r="C124">
        <v>21.88</v>
      </c>
      <c r="D124">
        <v>10809.88</v>
      </c>
      <c r="E124">
        <v>34.67</v>
      </c>
      <c r="F124">
        <v>12.08</v>
      </c>
    </row>
    <row r="125" spans="1:6" x14ac:dyDescent="0.25">
      <c r="A125" s="35">
        <v>44694</v>
      </c>
      <c r="B125">
        <v>2.8140000000000001</v>
      </c>
      <c r="C125">
        <v>22.73</v>
      </c>
      <c r="D125">
        <v>11159.79</v>
      </c>
      <c r="E125">
        <v>36.479999999999997</v>
      </c>
      <c r="F125">
        <v>12.42</v>
      </c>
    </row>
    <row r="126" spans="1:6" x14ac:dyDescent="0.25">
      <c r="A126" s="35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 x14ac:dyDescent="0.25">
      <c r="A127" s="35">
        <v>44708</v>
      </c>
      <c r="B127">
        <v>2.6974</v>
      </c>
      <c r="C127">
        <v>22.94</v>
      </c>
      <c r="D127">
        <v>11193.59</v>
      </c>
      <c r="E127">
        <v>36.159999999999997</v>
      </c>
      <c r="F127">
        <v>12.6</v>
      </c>
    </row>
    <row r="128" spans="1:6" x14ac:dyDescent="0.25">
      <c r="A128" s="35">
        <v>44714</v>
      </c>
      <c r="B128">
        <v>2.7601</v>
      </c>
      <c r="C128">
        <v>23.77</v>
      </c>
      <c r="D128">
        <v>11628.31</v>
      </c>
      <c r="E128">
        <v>37.979999999999997</v>
      </c>
      <c r="F128">
        <v>12.89</v>
      </c>
    </row>
    <row r="129" spans="1:6" x14ac:dyDescent="0.25">
      <c r="A129" s="35">
        <v>44722</v>
      </c>
      <c r="B129">
        <v>2.7526000000000002</v>
      </c>
      <c r="C129">
        <v>24.49</v>
      </c>
      <c r="D129">
        <v>12035.15</v>
      </c>
      <c r="E129">
        <v>38.950000000000003</v>
      </c>
      <c r="F129">
        <v>13.27</v>
      </c>
    </row>
    <row r="130" spans="1:6" x14ac:dyDescent="0.25">
      <c r="A130" s="35">
        <v>44729</v>
      </c>
      <c r="B130">
        <v>2.7751999999999999</v>
      </c>
      <c r="C130">
        <v>25.02</v>
      </c>
      <c r="D130">
        <v>12331.14</v>
      </c>
      <c r="E130">
        <v>40.270000000000003</v>
      </c>
      <c r="F130">
        <v>13.39</v>
      </c>
    </row>
    <row r="131" spans="1:6" x14ac:dyDescent="0.25">
      <c r="A131" s="35">
        <v>44736</v>
      </c>
      <c r="B131">
        <v>2.7978000000000001</v>
      </c>
      <c r="C131">
        <v>25.75</v>
      </c>
      <c r="D131">
        <v>12686.03</v>
      </c>
      <c r="E131">
        <v>42.37</v>
      </c>
      <c r="F131">
        <v>13.54</v>
      </c>
    </row>
    <row r="132" spans="1:6" x14ac:dyDescent="0.25">
      <c r="A132" s="35">
        <v>44743</v>
      </c>
      <c r="B132">
        <v>2.8254999999999999</v>
      </c>
      <c r="C132">
        <v>26.08</v>
      </c>
      <c r="D132">
        <v>12860.36</v>
      </c>
      <c r="E132">
        <v>42.26</v>
      </c>
      <c r="F132">
        <v>13.57</v>
      </c>
    </row>
    <row r="133" spans="1:6" x14ac:dyDescent="0.25">
      <c r="A133" s="35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 x14ac:dyDescent="0.25">
      <c r="A134" s="35">
        <v>44757</v>
      </c>
      <c r="B134">
        <v>2.7856999999999998</v>
      </c>
      <c r="C134">
        <v>25.39</v>
      </c>
      <c r="D134">
        <v>12411.01</v>
      </c>
      <c r="E134">
        <v>41.93</v>
      </c>
      <c r="F134">
        <v>13.09</v>
      </c>
    </row>
    <row r="135" spans="1:6" x14ac:dyDescent="0.25">
      <c r="A135" s="35">
        <v>44764</v>
      </c>
      <c r="B135">
        <v>2.7869999999999999</v>
      </c>
      <c r="C135">
        <v>25.62</v>
      </c>
      <c r="D135">
        <v>12394.02</v>
      </c>
      <c r="E135">
        <v>42.22</v>
      </c>
      <c r="F135">
        <v>13.27</v>
      </c>
    </row>
    <row r="136" spans="1:6" x14ac:dyDescent="0.25">
      <c r="A136" s="35">
        <v>44771</v>
      </c>
      <c r="B136">
        <v>2.7559999999999998</v>
      </c>
      <c r="C136">
        <v>25.58</v>
      </c>
      <c r="D136">
        <v>12266.92</v>
      </c>
      <c r="E136">
        <v>41.96</v>
      </c>
      <c r="F136">
        <v>13.22</v>
      </c>
    </row>
    <row r="137" spans="1:6" x14ac:dyDescent="0.25">
      <c r="A137" s="35">
        <v>44778</v>
      </c>
      <c r="B137">
        <v>2.7339000000000002</v>
      </c>
      <c r="C137">
        <v>25.51</v>
      </c>
      <c r="D137">
        <v>12269.21</v>
      </c>
      <c r="E137">
        <v>42.26</v>
      </c>
      <c r="F137">
        <v>13.16</v>
      </c>
    </row>
    <row r="138" spans="1:6" x14ac:dyDescent="0.25">
      <c r="A138" s="35">
        <v>44785</v>
      </c>
      <c r="B138">
        <v>2.7347000000000001</v>
      </c>
      <c r="C138">
        <v>25.97</v>
      </c>
      <c r="D138">
        <v>12419.39</v>
      </c>
      <c r="E138">
        <v>42.77</v>
      </c>
      <c r="F138">
        <v>13.39</v>
      </c>
    </row>
    <row r="139" spans="1:6" x14ac:dyDescent="0.25">
      <c r="A139" s="35">
        <v>44792</v>
      </c>
      <c r="B139">
        <v>2.5874999999999999</v>
      </c>
      <c r="C139">
        <v>25.95</v>
      </c>
      <c r="D139">
        <v>12358.55</v>
      </c>
      <c r="E139">
        <v>42.95</v>
      </c>
      <c r="F139">
        <v>13.32</v>
      </c>
    </row>
    <row r="140" spans="1:6" x14ac:dyDescent="0.25">
      <c r="A140" s="35">
        <v>44799</v>
      </c>
      <c r="B140">
        <v>2.6429999999999998</v>
      </c>
      <c r="C140">
        <v>25.22</v>
      </c>
      <c r="D140">
        <v>12059.71</v>
      </c>
      <c r="E140">
        <v>41.04</v>
      </c>
      <c r="F140">
        <v>13.25</v>
      </c>
    </row>
    <row r="141" spans="1:6" x14ac:dyDescent="0.25">
      <c r="A141" s="35">
        <v>44806</v>
      </c>
      <c r="B141">
        <v>2.6225999999999998</v>
      </c>
      <c r="C141">
        <v>24.57</v>
      </c>
      <c r="D141">
        <v>11702.39</v>
      </c>
      <c r="E141">
        <v>39.880000000000003</v>
      </c>
      <c r="F141">
        <v>13.06</v>
      </c>
    </row>
    <row r="142" spans="1:6" x14ac:dyDescent="0.25">
      <c r="A142" s="35">
        <v>44813</v>
      </c>
      <c r="B142">
        <v>2.6349999999999998</v>
      </c>
      <c r="C142">
        <v>24.93</v>
      </c>
      <c r="D142">
        <v>11877.79</v>
      </c>
      <c r="E142">
        <v>40.1</v>
      </c>
      <c r="F142">
        <v>13.38</v>
      </c>
    </row>
    <row r="143" spans="1:6" x14ac:dyDescent="0.25">
      <c r="A143" s="35">
        <v>44820</v>
      </c>
      <c r="B143">
        <v>2.673</v>
      </c>
      <c r="C143">
        <v>23.62</v>
      </c>
      <c r="D143">
        <v>11261.5</v>
      </c>
      <c r="E143">
        <v>37.630000000000003</v>
      </c>
      <c r="F143">
        <v>12.85</v>
      </c>
    </row>
    <row r="144" spans="1:6" x14ac:dyDescent="0.25">
      <c r="A144" s="35">
        <v>44827</v>
      </c>
      <c r="B144">
        <v>2.6802000000000001</v>
      </c>
      <c r="C144">
        <v>23.15</v>
      </c>
      <c r="D144">
        <v>11006.41</v>
      </c>
      <c r="E144">
        <v>36.61</v>
      </c>
      <c r="F144">
        <v>12.69</v>
      </c>
    </row>
    <row r="145" spans="1:6" x14ac:dyDescent="0.25">
      <c r="A145" s="35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 x14ac:dyDescent="0.25">
      <c r="A146" s="35">
        <v>44848</v>
      </c>
      <c r="B146">
        <v>2.6977000000000002</v>
      </c>
      <c r="C146">
        <v>23.62</v>
      </c>
      <c r="D146">
        <v>11121.72</v>
      </c>
      <c r="E146">
        <v>37.630000000000003</v>
      </c>
      <c r="F146">
        <v>12.85</v>
      </c>
    </row>
    <row r="147" spans="1:6" x14ac:dyDescent="0.25">
      <c r="A147" s="35">
        <v>44855</v>
      </c>
      <c r="B147">
        <v>2.7277999999999998</v>
      </c>
      <c r="C147">
        <v>23.21</v>
      </c>
      <c r="D147">
        <v>10918.97</v>
      </c>
      <c r="E147">
        <v>38.11</v>
      </c>
      <c r="F147">
        <v>12.51</v>
      </c>
    </row>
    <row r="148" spans="1:6" x14ac:dyDescent="0.25">
      <c r="A148" s="35">
        <v>44862</v>
      </c>
      <c r="B148">
        <v>2.6652999999999998</v>
      </c>
      <c r="C148">
        <v>22.19</v>
      </c>
      <c r="D148">
        <v>10401.84</v>
      </c>
      <c r="E148">
        <v>36.409999999999997</v>
      </c>
      <c r="F148">
        <v>12.04</v>
      </c>
    </row>
    <row r="149" spans="1:6" x14ac:dyDescent="0.25">
      <c r="A149" s="35">
        <v>44869</v>
      </c>
      <c r="B149">
        <v>2.7023000000000001</v>
      </c>
      <c r="C149">
        <v>23.88</v>
      </c>
      <c r="D149">
        <v>11187.43</v>
      </c>
      <c r="E149">
        <v>39.479999999999997</v>
      </c>
      <c r="F149">
        <v>12.68</v>
      </c>
    </row>
    <row r="150" spans="1:6" x14ac:dyDescent="0.25">
      <c r="A150" s="35">
        <v>44876</v>
      </c>
      <c r="B150">
        <v>2.7353999999999998</v>
      </c>
      <c r="C150">
        <v>23.83</v>
      </c>
      <c r="D150">
        <v>11139.77</v>
      </c>
      <c r="E150">
        <v>38.880000000000003</v>
      </c>
      <c r="F150">
        <v>12.73</v>
      </c>
    </row>
    <row r="151" spans="1:6" x14ac:dyDescent="0.25">
      <c r="A151" s="35">
        <v>44883</v>
      </c>
      <c r="B151">
        <v>2.8250000000000002</v>
      </c>
      <c r="C151">
        <v>23.97</v>
      </c>
      <c r="D151">
        <v>11180.43</v>
      </c>
      <c r="E151">
        <v>39.06</v>
      </c>
      <c r="F151">
        <v>12.79</v>
      </c>
    </row>
    <row r="152" spans="1:6" x14ac:dyDescent="0.25">
      <c r="A152" s="35">
        <v>44890</v>
      </c>
      <c r="B152">
        <v>2.83</v>
      </c>
      <c r="C152">
        <v>23.45</v>
      </c>
      <c r="D152">
        <v>10904.27</v>
      </c>
      <c r="E152">
        <v>37.72</v>
      </c>
      <c r="F152">
        <v>12.8</v>
      </c>
    </row>
    <row r="153" spans="1:6" x14ac:dyDescent="0.25">
      <c r="A153" s="35">
        <v>44897</v>
      </c>
      <c r="B153">
        <v>2.8675999999999999</v>
      </c>
      <c r="C153">
        <v>24.15</v>
      </c>
      <c r="D153">
        <v>11219.79</v>
      </c>
      <c r="E153">
        <v>38.89</v>
      </c>
      <c r="F153">
        <v>13.03</v>
      </c>
    </row>
    <row r="154" spans="1:6" x14ac:dyDescent="0.25">
      <c r="A154" s="35">
        <v>44904</v>
      </c>
      <c r="B154">
        <v>2.8902999999999999</v>
      </c>
      <c r="C154">
        <v>24.58</v>
      </c>
      <c r="D154">
        <v>11501.58</v>
      </c>
      <c r="E154">
        <v>39.18</v>
      </c>
      <c r="F154">
        <v>13.24</v>
      </c>
    </row>
    <row r="155" spans="1:6" x14ac:dyDescent="0.25">
      <c r="A155" s="35">
        <v>44911</v>
      </c>
      <c r="B155">
        <v>2.8856000000000002</v>
      </c>
      <c r="C155">
        <v>24.15</v>
      </c>
      <c r="D155">
        <v>11295.03</v>
      </c>
      <c r="E155">
        <v>38.450000000000003</v>
      </c>
      <c r="F155">
        <v>13.06</v>
      </c>
    </row>
    <row r="156" spans="1:6" x14ac:dyDescent="0.25">
      <c r="A156" s="35">
        <v>44918</v>
      </c>
      <c r="B156">
        <v>2.8250999999999999</v>
      </c>
      <c r="C156">
        <v>23.1</v>
      </c>
      <c r="D156">
        <v>10849.64</v>
      </c>
      <c r="E156">
        <v>36.72</v>
      </c>
      <c r="F156">
        <v>12.57</v>
      </c>
    </row>
    <row r="157" spans="1:6" x14ac:dyDescent="0.25">
      <c r="A157" s="35">
        <v>44925</v>
      </c>
      <c r="B157">
        <v>2.8353000000000002</v>
      </c>
      <c r="C157">
        <v>23.44</v>
      </c>
      <c r="D157">
        <v>11015.99</v>
      </c>
      <c r="E157">
        <v>37.49</v>
      </c>
      <c r="F157">
        <v>12.78</v>
      </c>
    </row>
    <row r="158" spans="1:6" x14ac:dyDescent="0.25">
      <c r="A158" s="35">
        <v>44932</v>
      </c>
      <c r="B158">
        <v>2.8328000000000002</v>
      </c>
      <c r="C158">
        <v>24.25</v>
      </c>
      <c r="D158">
        <v>11367.73</v>
      </c>
      <c r="E158">
        <v>38.89</v>
      </c>
      <c r="F158">
        <v>13.08</v>
      </c>
    </row>
    <row r="159" spans="1:6" x14ac:dyDescent="0.25">
      <c r="A159" s="35">
        <v>44939</v>
      </c>
      <c r="B159">
        <v>2.9009999999999998</v>
      </c>
      <c r="C159">
        <v>24.61</v>
      </c>
      <c r="D159" s="40">
        <v>11602.3</v>
      </c>
      <c r="E159">
        <v>39.49</v>
      </c>
      <c r="F159">
        <v>13.23</v>
      </c>
    </row>
    <row r="160" spans="1:6" x14ac:dyDescent="0.25">
      <c r="A160" s="35">
        <v>44946</v>
      </c>
      <c r="B160">
        <v>2.9331</v>
      </c>
      <c r="C160">
        <v>25.34</v>
      </c>
      <c r="D160">
        <v>11980.62</v>
      </c>
      <c r="E160">
        <v>40.78</v>
      </c>
      <c r="F160">
        <v>13.46</v>
      </c>
    </row>
    <row r="161" spans="1:7" x14ac:dyDescent="0.25">
      <c r="A161" s="35">
        <v>44960</v>
      </c>
      <c r="B161">
        <v>2.8942999999999999</v>
      </c>
      <c r="C161">
        <v>25.78</v>
      </c>
      <c r="D161">
        <v>12054.3</v>
      </c>
      <c r="E161">
        <v>41.56</v>
      </c>
      <c r="F161">
        <v>13.57</v>
      </c>
    </row>
    <row r="162" spans="1:7" x14ac:dyDescent="0.25">
      <c r="A162" s="35">
        <v>44967</v>
      </c>
      <c r="B162">
        <v>2.9003000000000001</v>
      </c>
      <c r="C162">
        <v>25.81</v>
      </c>
      <c r="D162">
        <v>11976.85</v>
      </c>
      <c r="E162">
        <v>41.73</v>
      </c>
      <c r="F162">
        <v>13.56</v>
      </c>
    </row>
    <row r="163" spans="1:7" x14ac:dyDescent="0.25">
      <c r="A163" s="35">
        <v>44974</v>
      </c>
      <c r="B163">
        <v>2.8919999999999999</v>
      </c>
      <c r="C163">
        <v>25.37</v>
      </c>
      <c r="D163">
        <v>11715.77</v>
      </c>
      <c r="E163">
        <v>40.69</v>
      </c>
      <c r="F163">
        <v>13.39</v>
      </c>
    </row>
    <row r="164" spans="1:7" x14ac:dyDescent="0.25">
      <c r="A164" s="35">
        <v>44981</v>
      </c>
      <c r="B164">
        <v>2.9125999999999999</v>
      </c>
      <c r="C164">
        <v>25.56</v>
      </c>
      <c r="D164">
        <v>11787.45</v>
      </c>
      <c r="E164">
        <v>40.6</v>
      </c>
      <c r="F164">
        <v>13.58</v>
      </c>
    </row>
    <row r="165" spans="1:7" x14ac:dyDescent="0.25">
      <c r="A165" s="35">
        <v>44988</v>
      </c>
      <c r="B165">
        <v>2.9026000000000001</v>
      </c>
      <c r="C165">
        <v>25.66</v>
      </c>
      <c r="D165">
        <v>11851.92</v>
      </c>
      <c r="E165">
        <v>40.64</v>
      </c>
      <c r="F165">
        <v>13.83</v>
      </c>
    </row>
    <row r="166" spans="1:7" x14ac:dyDescent="0.25">
      <c r="A166" s="35">
        <v>44995</v>
      </c>
      <c r="B166">
        <v>2.8626999999999998</v>
      </c>
      <c r="C166">
        <v>24.24</v>
      </c>
      <c r="D166">
        <v>11442.54</v>
      </c>
      <c r="E166">
        <v>38</v>
      </c>
      <c r="F166">
        <v>13.44</v>
      </c>
    </row>
    <row r="167" spans="1:7" x14ac:dyDescent="0.25">
      <c r="A167" s="35">
        <v>45002</v>
      </c>
      <c r="B167">
        <v>2.8601999999999999</v>
      </c>
      <c r="C167">
        <v>23.87</v>
      </c>
      <c r="D167">
        <v>11278.05</v>
      </c>
      <c r="E167">
        <v>37.11</v>
      </c>
      <c r="F167">
        <v>13.52</v>
      </c>
    </row>
    <row r="168" spans="1:7" x14ac:dyDescent="0.25">
      <c r="A168" s="35">
        <v>45009</v>
      </c>
      <c r="B168">
        <v>2.8675999999999999</v>
      </c>
      <c r="C168">
        <v>24.8</v>
      </c>
      <c r="D168">
        <v>11634.22</v>
      </c>
      <c r="E168">
        <v>39.020000000000003</v>
      </c>
      <c r="F168">
        <v>13.59</v>
      </c>
    </row>
    <row r="169" spans="1:7" x14ac:dyDescent="0.25">
      <c r="A169" s="35">
        <v>45016</v>
      </c>
      <c r="B169">
        <v>2.8527999999999998</v>
      </c>
      <c r="C169">
        <v>24.29</v>
      </c>
      <c r="D169">
        <v>11726.4</v>
      </c>
      <c r="E169">
        <v>38.01</v>
      </c>
      <c r="F169">
        <v>13.64</v>
      </c>
    </row>
    <row r="170" spans="1:7" x14ac:dyDescent="0.25">
      <c r="A170" s="35">
        <v>45023</v>
      </c>
      <c r="B170">
        <v>2.8464</v>
      </c>
      <c r="C170">
        <v>24.97</v>
      </c>
      <c r="D170">
        <v>11967.74</v>
      </c>
      <c r="E170">
        <v>38.380000000000003</v>
      </c>
      <c r="F170">
        <v>13.9</v>
      </c>
      <c r="G170">
        <v>51.7</v>
      </c>
    </row>
    <row r="171" spans="1:7" x14ac:dyDescent="0.25">
      <c r="A171" s="35">
        <v>45030</v>
      </c>
      <c r="B171">
        <v>2.8281000000000001</v>
      </c>
      <c r="C171">
        <v>24.62</v>
      </c>
      <c r="D171">
        <v>11800.09</v>
      </c>
      <c r="E171">
        <v>37.85</v>
      </c>
      <c r="F171">
        <v>13.98</v>
      </c>
      <c r="G171">
        <v>51.7</v>
      </c>
    </row>
    <row r="172" spans="1:7" x14ac:dyDescent="0.25">
      <c r="A172" s="35">
        <v>45037</v>
      </c>
      <c r="B172">
        <v>2.8258000000000001</v>
      </c>
      <c r="C172">
        <v>24.29</v>
      </c>
      <c r="D172">
        <v>11450.43</v>
      </c>
      <c r="E172">
        <v>36.299999999999997</v>
      </c>
      <c r="F172">
        <v>13.84</v>
      </c>
      <c r="G172">
        <v>49.92</v>
      </c>
    </row>
    <row r="173" spans="1:7" x14ac:dyDescent="0.25">
      <c r="A173" s="35">
        <v>45044</v>
      </c>
      <c r="B173">
        <v>2.7787999999999999</v>
      </c>
      <c r="C173">
        <v>24.28</v>
      </c>
      <c r="D173">
        <v>11338.67</v>
      </c>
      <c r="E173">
        <v>36.92</v>
      </c>
      <c r="F173">
        <v>13.92</v>
      </c>
      <c r="G173">
        <v>48.54</v>
      </c>
    </row>
    <row r="174" spans="1:7" x14ac:dyDescent="0.25">
      <c r="A174" s="35">
        <v>45051</v>
      </c>
      <c r="B174">
        <v>2.7338</v>
      </c>
      <c r="C174">
        <v>23.98</v>
      </c>
      <c r="D174">
        <v>11180.87</v>
      </c>
      <c r="E174">
        <v>36.229999999999997</v>
      </c>
      <c r="F174">
        <v>13.2</v>
      </c>
      <c r="G174">
        <v>39.39</v>
      </c>
    </row>
    <row r="175" spans="1:7" x14ac:dyDescent="0.25">
      <c r="A175" s="63">
        <v>45058</v>
      </c>
      <c r="B175" s="62">
        <v>2.7058</v>
      </c>
      <c r="C175" s="62">
        <v>23.66</v>
      </c>
      <c r="D175" s="62">
        <v>11005.64</v>
      </c>
      <c r="E175" s="62">
        <v>35.880000000000003</v>
      </c>
      <c r="F175" s="62">
        <v>12.95</v>
      </c>
      <c r="G175" s="62">
        <v>37.979999999999997</v>
      </c>
    </row>
    <row r="176" spans="1:7" x14ac:dyDescent="0.25">
      <c r="A176" s="35">
        <v>45065</v>
      </c>
      <c r="B176">
        <v>2.7151000000000001</v>
      </c>
      <c r="C176">
        <v>23.95</v>
      </c>
      <c r="D176">
        <v>11091.36</v>
      </c>
      <c r="E176">
        <v>36.75</v>
      </c>
      <c r="F176">
        <v>13.04</v>
      </c>
      <c r="G176">
        <v>39.869999999999997</v>
      </c>
    </row>
    <row r="177" spans="1:7" x14ac:dyDescent="0.25">
      <c r="A177" s="63">
        <v>45072</v>
      </c>
      <c r="B177">
        <v>2.7204999999999999</v>
      </c>
      <c r="C177">
        <v>23.72</v>
      </c>
      <c r="D177">
        <v>10909.65</v>
      </c>
      <c r="E177">
        <v>36.53</v>
      </c>
      <c r="F177">
        <v>12.77</v>
      </c>
      <c r="G177">
        <v>40.18</v>
      </c>
    </row>
    <row r="178" spans="1:7" x14ac:dyDescent="0.25">
      <c r="A178" s="35">
        <v>45079</v>
      </c>
      <c r="B178">
        <v>2.6951000000000001</v>
      </c>
      <c r="C178">
        <v>23.91</v>
      </c>
      <c r="D178">
        <v>10998.07</v>
      </c>
      <c r="E178">
        <v>36.86</v>
      </c>
      <c r="F178">
        <v>12.84</v>
      </c>
      <c r="G178">
        <v>40.67</v>
      </c>
    </row>
    <row r="179" spans="1:7" x14ac:dyDescent="0.25">
      <c r="A179" s="63">
        <v>45086</v>
      </c>
      <c r="B179">
        <v>2.6703000000000001</v>
      </c>
      <c r="C179">
        <v>23.53</v>
      </c>
      <c r="D179">
        <v>10793.93</v>
      </c>
      <c r="E179">
        <v>35.950000000000003</v>
      </c>
      <c r="F179">
        <v>12.84</v>
      </c>
      <c r="G179">
        <v>39.35</v>
      </c>
    </row>
    <row r="180" spans="1:7" x14ac:dyDescent="0.25">
      <c r="A180" s="35">
        <v>45093</v>
      </c>
      <c r="B180">
        <v>2.6625999999999999</v>
      </c>
      <c r="C180">
        <v>24.44</v>
      </c>
      <c r="D180">
        <v>11306.53</v>
      </c>
      <c r="E180">
        <v>37.44</v>
      </c>
      <c r="F180">
        <v>13.03</v>
      </c>
      <c r="G180">
        <v>40.51</v>
      </c>
    </row>
    <row r="181" spans="1:7" x14ac:dyDescent="0.25">
      <c r="A181" s="63">
        <v>45098</v>
      </c>
      <c r="B181">
        <v>2.6701000000000001</v>
      </c>
      <c r="C181">
        <v>23.94</v>
      </c>
      <c r="D181">
        <v>11058.63</v>
      </c>
      <c r="E181">
        <v>36.69</v>
      </c>
      <c r="F181">
        <v>12.72</v>
      </c>
      <c r="G181">
        <v>39.81</v>
      </c>
    </row>
    <row r="182" spans="1:7" x14ac:dyDescent="0.25">
      <c r="A182" s="35">
        <v>45107</v>
      </c>
      <c r="B182">
        <v>2.6351</v>
      </c>
      <c r="C182">
        <v>24.03</v>
      </c>
      <c r="D182">
        <v>11026.59</v>
      </c>
      <c r="E182">
        <v>36.76</v>
      </c>
      <c r="F182">
        <v>12.76</v>
      </c>
      <c r="G182">
        <v>39.950000000000003</v>
      </c>
    </row>
    <row r="183" spans="1:7" x14ac:dyDescent="0.25">
      <c r="A183" s="63">
        <v>45114</v>
      </c>
      <c r="B183">
        <v>2.6402999999999999</v>
      </c>
      <c r="C183">
        <v>23.77</v>
      </c>
      <c r="D183">
        <v>10888.55</v>
      </c>
      <c r="E183">
        <v>36.130000000000003</v>
      </c>
      <c r="F183">
        <v>12.72</v>
      </c>
      <c r="G183">
        <v>39.25</v>
      </c>
    </row>
    <row r="184" spans="1:7" x14ac:dyDescent="0.25">
      <c r="A184" s="35">
        <v>45121</v>
      </c>
      <c r="B184">
        <v>2.6444000000000001</v>
      </c>
      <c r="C184">
        <v>24.13</v>
      </c>
      <c r="D184">
        <v>11080.32</v>
      </c>
      <c r="E184">
        <v>36.85</v>
      </c>
      <c r="F184">
        <v>12.91</v>
      </c>
      <c r="G184">
        <v>39.46</v>
      </c>
    </row>
    <row r="185" spans="1:7" x14ac:dyDescent="0.25">
      <c r="A185" s="63">
        <v>45128</v>
      </c>
      <c r="B185">
        <v>2.6078999999999999</v>
      </c>
      <c r="C185">
        <v>23.58</v>
      </c>
      <c r="D185">
        <v>10810.18</v>
      </c>
      <c r="E185">
        <v>35.69</v>
      </c>
      <c r="F185">
        <v>12.61</v>
      </c>
      <c r="G185">
        <v>37.82</v>
      </c>
    </row>
    <row r="186" spans="1:7" x14ac:dyDescent="0.25">
      <c r="A186" s="35">
        <v>45135</v>
      </c>
      <c r="B186">
        <v>2.6533000000000002</v>
      </c>
      <c r="C186">
        <v>24.1</v>
      </c>
      <c r="D186">
        <v>11100.4</v>
      </c>
      <c r="E186">
        <v>35.86</v>
      </c>
      <c r="F186">
        <v>12.8</v>
      </c>
      <c r="G186">
        <v>37.5</v>
      </c>
    </row>
    <row r="187" spans="1:7" x14ac:dyDescent="0.25">
      <c r="A187" s="63">
        <v>45142</v>
      </c>
      <c r="B187">
        <v>2.6469</v>
      </c>
      <c r="C187">
        <v>24.31</v>
      </c>
      <c r="D187">
        <v>11238.06</v>
      </c>
      <c r="E187">
        <v>36.49</v>
      </c>
      <c r="F187">
        <v>13.15</v>
      </c>
      <c r="G187">
        <v>37.89</v>
      </c>
    </row>
    <row r="188" spans="1:7" x14ac:dyDescent="0.25">
      <c r="A188" s="35">
        <v>45149</v>
      </c>
      <c r="B188">
        <v>2.6381000000000001</v>
      </c>
      <c r="C188">
        <v>23.51</v>
      </c>
      <c r="D188">
        <v>10808.87</v>
      </c>
      <c r="E188">
        <v>35.54</v>
      </c>
      <c r="F188">
        <v>12.71</v>
      </c>
      <c r="G188">
        <v>36.619999999999997</v>
      </c>
    </row>
    <row r="189" spans="1:7" x14ac:dyDescent="0.25">
      <c r="A189" s="63">
        <v>45156</v>
      </c>
      <c r="B189">
        <v>2.5638999999999998</v>
      </c>
      <c r="C189">
        <v>22.94</v>
      </c>
      <c r="D189">
        <v>10458.51</v>
      </c>
      <c r="E189">
        <v>34.75</v>
      </c>
      <c r="F189">
        <v>12.63</v>
      </c>
      <c r="G189">
        <v>35.67</v>
      </c>
    </row>
    <row r="190" spans="1:7" x14ac:dyDescent="0.25">
      <c r="A190" s="35">
        <v>45163</v>
      </c>
      <c r="B190">
        <v>2.5701999999999998</v>
      </c>
      <c r="C190">
        <v>22.13</v>
      </c>
      <c r="D190">
        <v>10130.469999999999</v>
      </c>
      <c r="E190">
        <v>33.26</v>
      </c>
      <c r="F190">
        <v>12.25</v>
      </c>
      <c r="G190">
        <v>33.79</v>
      </c>
    </row>
    <row r="191" spans="1:7" x14ac:dyDescent="0.25">
      <c r="A191" s="63">
        <v>45170</v>
      </c>
      <c r="B191">
        <v>2.585</v>
      </c>
      <c r="C191">
        <v>22.97</v>
      </c>
      <c r="D191">
        <v>10463.74</v>
      </c>
      <c r="E191">
        <v>34.75</v>
      </c>
      <c r="F191">
        <v>12.55</v>
      </c>
      <c r="G191">
        <v>36.630000000000003</v>
      </c>
    </row>
    <row r="192" spans="1:7" x14ac:dyDescent="0.25">
      <c r="A192" s="35">
        <v>45177</v>
      </c>
      <c r="B192">
        <v>2.6375000000000002</v>
      </c>
      <c r="C192">
        <v>22.72</v>
      </c>
      <c r="D192">
        <v>10281.879999999999</v>
      </c>
      <c r="E192">
        <v>34.39</v>
      </c>
      <c r="F192">
        <v>12.5</v>
      </c>
      <c r="G192">
        <v>36.25</v>
      </c>
    </row>
    <row r="193" spans="1:7" x14ac:dyDescent="0.25">
      <c r="A193" s="63">
        <v>45184</v>
      </c>
      <c r="B193">
        <v>2.64</v>
      </c>
      <c r="C193">
        <v>22.46</v>
      </c>
      <c r="D193">
        <v>10144.59</v>
      </c>
      <c r="E193">
        <v>33.64</v>
      </c>
      <c r="F193">
        <v>12.48</v>
      </c>
      <c r="G193">
        <v>35.46</v>
      </c>
    </row>
    <row r="194" spans="1:7" x14ac:dyDescent="0.25">
      <c r="A194" s="35">
        <v>45191</v>
      </c>
      <c r="B194">
        <v>2.6776</v>
      </c>
      <c r="C194">
        <v>22.5</v>
      </c>
      <c r="D194">
        <v>10178.74</v>
      </c>
      <c r="E194">
        <v>33.79</v>
      </c>
      <c r="F194">
        <v>12.54</v>
      </c>
      <c r="G194">
        <v>35.26</v>
      </c>
    </row>
    <row r="195" spans="1:7" x14ac:dyDescent="0.25">
      <c r="A195" s="63">
        <v>45197</v>
      </c>
      <c r="B195">
        <v>2.6751</v>
      </c>
      <c r="C195">
        <v>22.46</v>
      </c>
      <c r="D195">
        <v>10109.530000000001</v>
      </c>
      <c r="E195">
        <v>33.94</v>
      </c>
      <c r="F195">
        <v>12.46</v>
      </c>
      <c r="G195">
        <v>35.71</v>
      </c>
    </row>
    <row r="196" spans="1:7" x14ac:dyDescent="0.25">
      <c r="A196" s="35">
        <v>45212</v>
      </c>
      <c r="B196">
        <v>2.6701999999999999</v>
      </c>
      <c r="C196">
        <v>22.36</v>
      </c>
      <c r="D196">
        <v>10068.280000000001</v>
      </c>
      <c r="E196">
        <v>33.93</v>
      </c>
      <c r="F196">
        <v>12.36</v>
      </c>
      <c r="G196">
        <v>35.64</v>
      </c>
    </row>
    <row r="197" spans="1:7" x14ac:dyDescent="0.25">
      <c r="A197" s="63">
        <v>45219</v>
      </c>
      <c r="B197">
        <v>2.7052</v>
      </c>
      <c r="C197">
        <v>21.26</v>
      </c>
      <c r="D197">
        <v>9570.36</v>
      </c>
      <c r="E197">
        <v>32.03</v>
      </c>
      <c r="F197">
        <v>11.94</v>
      </c>
      <c r="G197">
        <v>34.04</v>
      </c>
    </row>
    <row r="198" spans="1:7" x14ac:dyDescent="0.25">
      <c r="A198" s="35">
        <v>45226</v>
      </c>
      <c r="B198">
        <v>2.7132999999999998</v>
      </c>
      <c r="C198">
        <v>21.82</v>
      </c>
      <c r="D198">
        <v>9770.84</v>
      </c>
      <c r="E198">
        <v>32.799999999999997</v>
      </c>
      <c r="G198">
        <v>34.68</v>
      </c>
    </row>
    <row r="199" spans="1:7" x14ac:dyDescent="0.25">
      <c r="A199" s="63">
        <v>45233</v>
      </c>
      <c r="B199">
        <v>2.6613000000000002</v>
      </c>
      <c r="C199">
        <v>22.02</v>
      </c>
      <c r="D199">
        <v>9853.89</v>
      </c>
      <c r="E199">
        <v>33.36</v>
      </c>
      <c r="G199">
        <v>35.35</v>
      </c>
    </row>
    <row r="200" spans="1:7" x14ac:dyDescent="0.25">
      <c r="A200" s="35">
        <v>45240</v>
      </c>
      <c r="B200">
        <v>2.6444000000000001</v>
      </c>
      <c r="C200">
        <v>22.33</v>
      </c>
      <c r="D200">
        <v>9978.5400000000009</v>
      </c>
      <c r="E200">
        <v>34.119999999999997</v>
      </c>
      <c r="F200">
        <v>12.15</v>
      </c>
      <c r="G200">
        <v>36.380000000000003</v>
      </c>
    </row>
    <row r="201" spans="1:7" x14ac:dyDescent="0.25">
      <c r="A201" s="63">
        <v>45247</v>
      </c>
      <c r="B201">
        <v>2.6541999999999999</v>
      </c>
      <c r="C201">
        <v>22.54</v>
      </c>
      <c r="D201">
        <v>9979.69</v>
      </c>
      <c r="E201">
        <v>34.49</v>
      </c>
      <c r="G201">
        <v>36.83</v>
      </c>
    </row>
    <row r="202" spans="1:7" x14ac:dyDescent="0.25">
      <c r="A202" s="35">
        <v>45254</v>
      </c>
      <c r="B202">
        <v>2.7052999999999998</v>
      </c>
      <c r="C202">
        <v>22.24</v>
      </c>
      <c r="D202">
        <v>9839.52</v>
      </c>
      <c r="E202">
        <v>33.69</v>
      </c>
      <c r="G202">
        <v>35.729999999999997</v>
      </c>
    </row>
    <row r="203" spans="1:7" x14ac:dyDescent="0.25">
      <c r="A203" s="63">
        <v>45261</v>
      </c>
      <c r="B203">
        <v>2.6625000000000001</v>
      </c>
      <c r="C203">
        <v>22.09</v>
      </c>
      <c r="D203">
        <v>9720.57</v>
      </c>
      <c r="E203">
        <v>33.76</v>
      </c>
      <c r="F203">
        <v>12.11</v>
      </c>
      <c r="G203">
        <v>36.14</v>
      </c>
    </row>
    <row r="204" spans="1:7" x14ac:dyDescent="0.25">
      <c r="A204" s="35">
        <v>45268</v>
      </c>
      <c r="B204">
        <v>2.6636000000000002</v>
      </c>
      <c r="C204">
        <v>21.64</v>
      </c>
      <c r="D204">
        <v>9553.92</v>
      </c>
      <c r="E204">
        <v>33.1</v>
      </c>
      <c r="F204">
        <v>11.85</v>
      </c>
      <c r="G204">
        <v>35.840000000000003</v>
      </c>
    </row>
    <row r="205" spans="1:7" x14ac:dyDescent="0.25">
      <c r="A205" s="63">
        <v>45275</v>
      </c>
      <c r="B205">
        <v>2.6227</v>
      </c>
      <c r="C205">
        <v>21.4</v>
      </c>
      <c r="D205">
        <v>9385.33</v>
      </c>
      <c r="E205">
        <v>32.619999999999997</v>
      </c>
      <c r="F205">
        <v>11.81</v>
      </c>
      <c r="G205">
        <v>35.200000000000003</v>
      </c>
    </row>
    <row r="206" spans="1:7" x14ac:dyDescent="0.25">
      <c r="A206" s="35">
        <v>45282</v>
      </c>
      <c r="B206">
        <v>2.5876999999999999</v>
      </c>
      <c r="C206">
        <v>20.97</v>
      </c>
      <c r="D206">
        <v>9221.31</v>
      </c>
      <c r="E206">
        <v>31.92</v>
      </c>
      <c r="F206">
        <v>11.66</v>
      </c>
      <c r="G206">
        <v>34.450000000000003</v>
      </c>
    </row>
    <row r="207" spans="1:7" x14ac:dyDescent="0.25">
      <c r="A207" s="63">
        <v>45289</v>
      </c>
      <c r="B207">
        <v>2.5552999999999999</v>
      </c>
      <c r="C207" s="34">
        <v>21.61</v>
      </c>
      <c r="D207">
        <v>9524.69</v>
      </c>
      <c r="E207">
        <v>32.909999999999997</v>
      </c>
      <c r="G207">
        <v>35.47</v>
      </c>
    </row>
    <row r="208" spans="1:7" x14ac:dyDescent="0.25">
      <c r="A208" s="35">
        <v>45296</v>
      </c>
      <c r="B208">
        <v>2.5175000000000001</v>
      </c>
      <c r="C208" s="34">
        <v>20.84</v>
      </c>
      <c r="D208">
        <v>9116.44</v>
      </c>
      <c r="E208">
        <v>31.34</v>
      </c>
      <c r="F208">
        <v>11.74</v>
      </c>
      <c r="G208">
        <v>33.229999999999997</v>
      </c>
    </row>
    <row r="209" spans="1:7" x14ac:dyDescent="0.25">
      <c r="A209" s="63">
        <v>45303</v>
      </c>
      <c r="B209">
        <v>2.5171999999999999</v>
      </c>
      <c r="C209" s="34">
        <v>20.56</v>
      </c>
      <c r="D209">
        <v>8996.26</v>
      </c>
      <c r="E209">
        <v>30.91</v>
      </c>
      <c r="F209">
        <v>11.54</v>
      </c>
      <c r="G209">
        <v>32.340000000000003</v>
      </c>
    </row>
    <row r="210" spans="1:7" x14ac:dyDescent="0.25">
      <c r="A210" s="35">
        <v>45310</v>
      </c>
      <c r="B210">
        <v>2.5026999999999999</v>
      </c>
      <c r="C210" s="34">
        <v>19.86</v>
      </c>
      <c r="D210">
        <v>8787.02</v>
      </c>
      <c r="E210">
        <v>29.57</v>
      </c>
      <c r="F210">
        <v>11.35</v>
      </c>
      <c r="G210">
        <v>31.07</v>
      </c>
    </row>
    <row r="211" spans="1:7" x14ac:dyDescent="0.25">
      <c r="A211" s="63">
        <v>45317</v>
      </c>
      <c r="B211">
        <v>2.4994000000000001</v>
      </c>
      <c r="C211" s="34">
        <v>19.760000000000002</v>
      </c>
      <c r="D211">
        <v>8762.33</v>
      </c>
      <c r="E211">
        <v>28.93</v>
      </c>
      <c r="F211" s="34">
        <v>11.66</v>
      </c>
      <c r="G211" s="34">
        <v>30.01</v>
      </c>
    </row>
    <row r="212" spans="1:7" x14ac:dyDescent="0.25">
      <c r="A212" s="35">
        <v>45324</v>
      </c>
      <c r="B212">
        <v>2.4243999999999999</v>
      </c>
      <c r="C212" s="34">
        <v>17.72</v>
      </c>
      <c r="D212">
        <v>8055.77</v>
      </c>
      <c r="E212">
        <v>25.39</v>
      </c>
      <c r="F212" s="34">
        <v>10.97</v>
      </c>
      <c r="G212" s="34">
        <v>26.29</v>
      </c>
    </row>
    <row r="213" spans="1:7" x14ac:dyDescent="0.25">
      <c r="A213" s="63">
        <v>45330</v>
      </c>
      <c r="B213">
        <v>2.4379</v>
      </c>
      <c r="C213" s="34">
        <v>18.920000000000002</v>
      </c>
      <c r="D213">
        <v>8820.6</v>
      </c>
      <c r="E213">
        <v>27.15</v>
      </c>
      <c r="F213" s="34">
        <v>11.53</v>
      </c>
      <c r="G213" s="34">
        <v>28.87</v>
      </c>
    </row>
    <row r="214" spans="1:7" x14ac:dyDescent="0.25">
      <c r="A214" s="35">
        <v>45345</v>
      </c>
      <c r="B214">
        <v>2.4009</v>
      </c>
      <c r="C214" s="34">
        <v>19.88</v>
      </c>
      <c r="D214">
        <v>9069.42</v>
      </c>
      <c r="E214">
        <v>28.92</v>
      </c>
      <c r="F214" s="34">
        <v>12.09</v>
      </c>
      <c r="G214" s="34">
        <v>30.08</v>
      </c>
    </row>
    <row r="215" spans="1:7" x14ac:dyDescent="0.25">
      <c r="A215" s="63">
        <v>45352</v>
      </c>
      <c r="B215">
        <v>2.3675000000000002</v>
      </c>
      <c r="C215" s="34">
        <v>20.54</v>
      </c>
      <c r="D215">
        <v>9434.75</v>
      </c>
      <c r="E215">
        <v>30</v>
      </c>
      <c r="F215" s="34">
        <v>12.17</v>
      </c>
      <c r="G215" s="34">
        <v>31.55</v>
      </c>
    </row>
    <row r="216" spans="1:7" x14ac:dyDescent="0.25">
      <c r="A216" s="35">
        <v>45359</v>
      </c>
      <c r="B216">
        <v>2.2825000000000002</v>
      </c>
      <c r="C216" s="34">
        <v>20.48</v>
      </c>
      <c r="D216">
        <v>9369.0499999999993</v>
      </c>
      <c r="E216">
        <v>29.82</v>
      </c>
      <c r="F216" s="34">
        <v>12.25</v>
      </c>
      <c r="G216" s="34">
        <v>31.06</v>
      </c>
    </row>
    <row r="217" spans="1:7" x14ac:dyDescent="0.25">
      <c r="A217" s="63">
        <v>45366</v>
      </c>
      <c r="B217">
        <v>2.3199999999999998</v>
      </c>
      <c r="C217" s="34">
        <v>21.08</v>
      </c>
      <c r="D217">
        <v>9612.75</v>
      </c>
      <c r="E217">
        <v>31.21</v>
      </c>
      <c r="F217" s="34">
        <v>12.26</v>
      </c>
      <c r="G217" s="34">
        <v>31.84</v>
      </c>
    </row>
    <row r="218" spans="1:7" x14ac:dyDescent="0.25">
      <c r="A218" s="35">
        <v>45373</v>
      </c>
      <c r="B218">
        <v>2.3050999999999999</v>
      </c>
      <c r="C218" s="34">
        <v>20.83</v>
      </c>
      <c r="D218">
        <v>9565.56</v>
      </c>
      <c r="E218">
        <v>29.96</v>
      </c>
      <c r="F218" s="34">
        <v>12.23</v>
      </c>
      <c r="G218" s="34">
        <v>31.65</v>
      </c>
    </row>
    <row r="219" spans="1:7" x14ac:dyDescent="0.25">
      <c r="A219" s="63">
        <v>45380</v>
      </c>
      <c r="B219">
        <v>2.2900999999999998</v>
      </c>
      <c r="C219" s="34">
        <v>20.97</v>
      </c>
      <c r="D219">
        <v>9400.85</v>
      </c>
      <c r="E219">
        <v>29.05</v>
      </c>
      <c r="F219" s="34">
        <v>12.22</v>
      </c>
      <c r="G219" s="34">
        <v>30.28</v>
      </c>
    </row>
    <row r="220" spans="1:7" x14ac:dyDescent="0.25">
      <c r="A220" s="35">
        <v>45385</v>
      </c>
      <c r="B220">
        <v>2.2837000000000001</v>
      </c>
      <c r="C220" s="34">
        <v>21.49</v>
      </c>
      <c r="D220">
        <v>9544.77</v>
      </c>
      <c r="E220">
        <v>29.41</v>
      </c>
      <c r="F220" s="34">
        <v>12.34</v>
      </c>
      <c r="G220" s="34">
        <v>30.16</v>
      </c>
    </row>
    <row r="221" spans="1:7" x14ac:dyDescent="0.25">
      <c r="A221" s="63">
        <v>45394</v>
      </c>
      <c r="B221">
        <v>2.2837000000000001</v>
      </c>
      <c r="C221" s="34">
        <v>20.74</v>
      </c>
      <c r="D221">
        <v>9228.23</v>
      </c>
      <c r="E221">
        <v>28.26</v>
      </c>
      <c r="F221" s="34">
        <v>12.14</v>
      </c>
      <c r="G221" s="34">
        <v>29.14</v>
      </c>
    </row>
    <row r="222" spans="1:7" x14ac:dyDescent="0.25">
      <c r="A222" s="35">
        <v>45401</v>
      </c>
      <c r="B222">
        <v>2.254</v>
      </c>
      <c r="C222" s="34">
        <v>20.52</v>
      </c>
      <c r="D222">
        <v>9279.4599999999991</v>
      </c>
      <c r="E222">
        <v>27.38</v>
      </c>
      <c r="F222" s="34">
        <v>12.36</v>
      </c>
      <c r="G222" s="34">
        <v>28.48</v>
      </c>
    </row>
  </sheetData>
  <phoneticPr fontId="17" type="noConversion"/>
  <pageMargins left="0.75" right="0.75" top="1" bottom="1" header="0.5" footer="0.5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6"/>
  <sheetViews>
    <sheetView topLeftCell="F4" workbookViewId="0">
      <selection activeCell="H16" sqref="H16"/>
    </sheetView>
  </sheetViews>
  <sheetFormatPr defaultColWidth="8.7265625" defaultRowHeight="14" x14ac:dyDescent="0.25"/>
  <cols>
    <col min="1" max="1" width="14" customWidth="1"/>
    <col min="2" max="2" width="34.26953125" customWidth="1"/>
    <col min="6" max="6" width="48.90625" customWidth="1"/>
    <col min="9" max="9" width="10.6328125" customWidth="1"/>
    <col min="10" max="10" width="19.36328125" customWidth="1"/>
    <col min="11" max="11" width="21.90625" customWidth="1"/>
  </cols>
  <sheetData>
    <row r="1" spans="1:13" ht="14" customHeight="1" x14ac:dyDescent="0.25">
      <c r="A1" s="65" t="s">
        <v>21</v>
      </c>
      <c r="B1" s="25" t="s">
        <v>22</v>
      </c>
      <c r="C1" s="26"/>
      <c r="E1" s="65" t="s">
        <v>23</v>
      </c>
      <c r="F1" s="25" t="s">
        <v>24</v>
      </c>
      <c r="H1" s="25" t="s">
        <v>25</v>
      </c>
      <c r="I1" s="25" t="s">
        <v>26</v>
      </c>
      <c r="J1" s="25" t="s">
        <v>27</v>
      </c>
      <c r="K1" s="25" t="s">
        <v>28</v>
      </c>
      <c r="L1" s="25" t="s">
        <v>29</v>
      </c>
      <c r="M1" t="s">
        <v>30</v>
      </c>
    </row>
    <row r="2" spans="1:13" x14ac:dyDescent="0.25">
      <c r="A2" s="65"/>
      <c r="B2" s="25" t="s">
        <v>31</v>
      </c>
      <c r="C2" s="27"/>
      <c r="E2" s="65"/>
      <c r="F2" s="25" t="s">
        <v>32</v>
      </c>
      <c r="H2" s="28" t="s">
        <v>33</v>
      </c>
      <c r="I2" s="25" t="s">
        <v>34</v>
      </c>
      <c r="J2" s="25"/>
      <c r="K2" s="29" t="s">
        <v>35</v>
      </c>
      <c r="L2" s="25">
        <v>22</v>
      </c>
      <c r="M2">
        <v>3</v>
      </c>
    </row>
    <row r="3" spans="1:13" x14ac:dyDescent="0.25">
      <c r="A3" s="65" t="s">
        <v>36</v>
      </c>
      <c r="B3" s="25" t="s">
        <v>37</v>
      </c>
      <c r="C3" s="27"/>
      <c r="E3" s="65"/>
      <c r="F3" s="25" t="s">
        <v>38</v>
      </c>
      <c r="H3" t="s">
        <v>39</v>
      </c>
      <c r="I3" s="25" t="s">
        <v>34</v>
      </c>
      <c r="L3">
        <v>14</v>
      </c>
    </row>
    <row r="4" spans="1:13" x14ac:dyDescent="0.25">
      <c r="A4" s="65"/>
      <c r="B4" s="25" t="s">
        <v>40</v>
      </c>
      <c r="C4" s="27"/>
      <c r="E4" s="65"/>
      <c r="F4" s="25" t="s">
        <v>41</v>
      </c>
      <c r="H4" s="25" t="s">
        <v>42</v>
      </c>
      <c r="I4" s="25" t="s">
        <v>34</v>
      </c>
      <c r="J4" s="25"/>
      <c r="K4" s="25"/>
      <c r="L4" s="25">
        <v>25</v>
      </c>
    </row>
    <row r="5" spans="1:13" x14ac:dyDescent="0.25">
      <c r="A5" s="65" t="s">
        <v>43</v>
      </c>
      <c r="B5" s="25" t="s">
        <v>44</v>
      </c>
      <c r="C5" s="26"/>
      <c r="E5" s="65"/>
      <c r="F5" s="25" t="s">
        <v>45</v>
      </c>
      <c r="H5" s="25" t="s">
        <v>46</v>
      </c>
      <c r="I5" s="25" t="s">
        <v>34</v>
      </c>
      <c r="J5" s="25"/>
      <c r="K5" s="25"/>
      <c r="L5" s="25">
        <v>12</v>
      </c>
    </row>
    <row r="6" spans="1:13" x14ac:dyDescent="0.25">
      <c r="A6" s="65"/>
      <c r="B6" s="25" t="s">
        <v>47</v>
      </c>
      <c r="C6" s="26"/>
      <c r="H6" s="28" t="s">
        <v>48</v>
      </c>
      <c r="I6" s="25" t="s">
        <v>34</v>
      </c>
      <c r="J6" s="25"/>
      <c r="K6" s="28"/>
      <c r="L6" s="25">
        <v>21</v>
      </c>
    </row>
    <row r="7" spans="1:13" x14ac:dyDescent="0.25">
      <c r="A7" s="65" t="s">
        <v>49</v>
      </c>
      <c r="B7" s="25" t="s">
        <v>50</v>
      </c>
      <c r="C7" s="26"/>
      <c r="H7" s="28" t="s">
        <v>51</v>
      </c>
      <c r="I7" s="25" t="s">
        <v>34</v>
      </c>
      <c r="J7" s="25"/>
      <c r="K7" s="29"/>
      <c r="L7" s="25">
        <v>16</v>
      </c>
    </row>
    <row r="8" spans="1:13" x14ac:dyDescent="0.25">
      <c r="A8" s="65"/>
      <c r="B8" s="25" t="s">
        <v>52</v>
      </c>
      <c r="C8" s="26"/>
      <c r="H8" s="28" t="s">
        <v>53</v>
      </c>
      <c r="I8" s="25" t="s">
        <v>34</v>
      </c>
      <c r="J8" s="25"/>
      <c r="K8" s="28"/>
      <c r="L8" s="25">
        <v>14</v>
      </c>
    </row>
    <row r="9" spans="1:13" x14ac:dyDescent="0.25">
      <c r="H9" s="28" t="s">
        <v>54</v>
      </c>
      <c r="I9" s="25" t="s">
        <v>34</v>
      </c>
      <c r="J9" s="25"/>
      <c r="K9" s="30"/>
      <c r="L9" s="25">
        <v>20</v>
      </c>
    </row>
    <row r="10" spans="1:13" x14ac:dyDescent="0.25">
      <c r="H10" s="25" t="s">
        <v>55</v>
      </c>
      <c r="I10" s="25" t="s">
        <v>34</v>
      </c>
      <c r="J10" s="25"/>
      <c r="K10" s="31"/>
      <c r="L10" s="25">
        <v>18</v>
      </c>
      <c r="M10">
        <v>1</v>
      </c>
    </row>
    <row r="11" spans="1:13" x14ac:dyDescent="0.25">
      <c r="H11" s="25" t="s">
        <v>56</v>
      </c>
      <c r="I11" s="25" t="s">
        <v>34</v>
      </c>
      <c r="J11" s="25"/>
      <c r="K11" s="31"/>
      <c r="L11" s="25">
        <v>36</v>
      </c>
      <c r="M11">
        <v>2</v>
      </c>
    </row>
    <row r="12" spans="1:13" x14ac:dyDescent="0.25">
      <c r="H12" s="25" t="s">
        <v>57</v>
      </c>
      <c r="I12" s="25" t="s">
        <v>34</v>
      </c>
      <c r="J12" s="25"/>
      <c r="K12" s="29"/>
      <c r="L12" s="25">
        <v>17</v>
      </c>
    </row>
    <row r="13" spans="1:13" x14ac:dyDescent="0.25">
      <c r="H13" s="25" t="s">
        <v>58</v>
      </c>
      <c r="I13" s="25" t="s">
        <v>34</v>
      </c>
      <c r="J13" s="25"/>
      <c r="K13" s="29"/>
      <c r="L13" s="25">
        <v>11</v>
      </c>
      <c r="M13">
        <v>1</v>
      </c>
    </row>
    <row r="14" spans="1:13" x14ac:dyDescent="0.25">
      <c r="H14" s="25" t="s">
        <v>59</v>
      </c>
      <c r="I14" s="25" t="s">
        <v>34</v>
      </c>
      <c r="J14" s="25"/>
      <c r="K14" s="29" t="s">
        <v>35</v>
      </c>
      <c r="L14" s="25">
        <v>22</v>
      </c>
    </row>
    <row r="15" spans="1:13" x14ac:dyDescent="0.25">
      <c r="H15" s="25" t="s">
        <v>60</v>
      </c>
      <c r="I15" s="25" t="s">
        <v>34</v>
      </c>
      <c r="J15" s="25"/>
      <c r="K15" s="26"/>
      <c r="L15" s="32" t="s">
        <v>61</v>
      </c>
    </row>
    <row r="16" spans="1:13" x14ac:dyDescent="0.25">
      <c r="H16" s="25" t="s">
        <v>62</v>
      </c>
      <c r="I16" s="25" t="s">
        <v>34</v>
      </c>
      <c r="J16" s="25"/>
      <c r="K16" s="29"/>
      <c r="L16" s="25">
        <v>18</v>
      </c>
    </row>
    <row r="17" spans="8:12" x14ac:dyDescent="0.25">
      <c r="H17" s="25" t="s">
        <v>63</v>
      </c>
      <c r="I17" s="25" t="s">
        <v>34</v>
      </c>
      <c r="J17" s="25"/>
      <c r="K17" s="25"/>
      <c r="L17" s="25">
        <v>12</v>
      </c>
    </row>
    <row r="18" spans="8:12" x14ac:dyDescent="0.25">
      <c r="H18" s="25" t="s">
        <v>64</v>
      </c>
      <c r="I18" s="25"/>
      <c r="J18" s="25"/>
      <c r="K18" s="25"/>
      <c r="L18" s="25">
        <v>12</v>
      </c>
    </row>
    <row r="19" spans="8:12" x14ac:dyDescent="0.25">
      <c r="H19" s="25" t="s">
        <v>53</v>
      </c>
      <c r="I19" s="25"/>
      <c r="J19" s="25"/>
      <c r="K19" s="25"/>
      <c r="L19" s="25">
        <v>12</v>
      </c>
    </row>
    <row r="20" spans="8:12" x14ac:dyDescent="0.25">
      <c r="H20" s="25" t="s">
        <v>65</v>
      </c>
      <c r="I20" s="25"/>
      <c r="J20" s="25"/>
      <c r="K20" s="25"/>
      <c r="L20" s="25">
        <v>12</v>
      </c>
    </row>
    <row r="21" spans="8:12" x14ac:dyDescent="0.25">
      <c r="H21" t="s">
        <v>66</v>
      </c>
      <c r="L21">
        <v>10</v>
      </c>
    </row>
    <row r="22" spans="8:12" x14ac:dyDescent="0.25">
      <c r="H22" t="s">
        <v>67</v>
      </c>
      <c r="L22">
        <v>14</v>
      </c>
    </row>
    <row r="23" spans="8:12" x14ac:dyDescent="0.25">
      <c r="H23" s="25" t="s">
        <v>68</v>
      </c>
      <c r="I23" s="25"/>
      <c r="J23" s="25"/>
      <c r="K23" s="29"/>
      <c r="L23" s="25">
        <v>10</v>
      </c>
    </row>
    <row r="24" spans="8:12" x14ac:dyDescent="0.25">
      <c r="H24" s="25" t="s">
        <v>69</v>
      </c>
      <c r="I24" s="25"/>
      <c r="J24" s="25"/>
      <c r="K24" s="25"/>
      <c r="L24" s="25">
        <v>10</v>
      </c>
    </row>
    <row r="25" spans="8:12" x14ac:dyDescent="0.25">
      <c r="H25" t="s">
        <v>70</v>
      </c>
      <c r="L25">
        <v>13</v>
      </c>
    </row>
    <row r="26" spans="8:12" x14ac:dyDescent="0.25">
      <c r="H26" t="s">
        <v>71</v>
      </c>
      <c r="L26">
        <v>12</v>
      </c>
    </row>
  </sheetData>
  <mergeCells count="5">
    <mergeCell ref="A1:A2"/>
    <mergeCell ref="A3:A4"/>
    <mergeCell ref="A5:A6"/>
    <mergeCell ref="A7:A8"/>
    <mergeCell ref="E1:E5"/>
  </mergeCells>
  <phoneticPr fontId="17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28"/>
  <sheetViews>
    <sheetView workbookViewId="0">
      <pane xSplit="2" topLeftCell="C1" activePane="topRight" state="frozen"/>
      <selection pane="topRight" activeCell="E24" sqref="E24"/>
    </sheetView>
  </sheetViews>
  <sheetFormatPr defaultColWidth="8.7265625" defaultRowHeight="14" x14ac:dyDescent="0.25"/>
  <cols>
    <col min="1" max="1" width="14" style="17" customWidth="1"/>
    <col min="2" max="2" width="45.54296875" style="17" customWidth="1"/>
    <col min="3" max="4" width="16.6328125" style="17" customWidth="1"/>
    <col min="5" max="5" width="24.1796875" style="17" customWidth="1"/>
    <col min="6" max="6" width="23" style="17" customWidth="1"/>
    <col min="7" max="13" width="21.453125" style="17" customWidth="1"/>
    <col min="14" max="14" width="17.6328125" style="17" customWidth="1"/>
    <col min="15" max="15" width="16.6328125" style="17" customWidth="1"/>
    <col min="16" max="16" width="19.7265625" style="17" customWidth="1"/>
    <col min="17" max="17" width="29.81640625" style="17" customWidth="1"/>
    <col min="18" max="18" width="28.6328125" style="17" customWidth="1"/>
    <col min="19" max="19" width="27.6328125" style="17" customWidth="1"/>
    <col min="20" max="20" width="21.453125" style="17" customWidth="1"/>
    <col min="21" max="21" width="24.6328125" style="17" customWidth="1"/>
    <col min="22" max="24" width="21.453125" style="17" customWidth="1"/>
    <col min="25" max="25" width="20.36328125" style="17" customWidth="1"/>
    <col min="26" max="16384" width="8.7265625" style="17"/>
  </cols>
  <sheetData>
    <row r="1" spans="1:25" x14ac:dyDescent="0.25">
      <c r="C1" s="17" t="s">
        <v>72</v>
      </c>
      <c r="D1" s="17" t="s">
        <v>73</v>
      </c>
      <c r="E1" s="17" t="s">
        <v>74</v>
      </c>
      <c r="F1" s="17" t="s">
        <v>75</v>
      </c>
      <c r="G1" s="17" t="s">
        <v>76</v>
      </c>
      <c r="H1" s="17" t="s">
        <v>77</v>
      </c>
      <c r="I1" s="17" t="s">
        <v>78</v>
      </c>
      <c r="J1" s="17" t="s">
        <v>79</v>
      </c>
      <c r="K1" s="17" t="s">
        <v>80</v>
      </c>
      <c r="L1" s="17" t="s">
        <v>81</v>
      </c>
      <c r="M1" s="17" t="s">
        <v>82</v>
      </c>
      <c r="N1" s="17" t="s">
        <v>83</v>
      </c>
      <c r="O1" s="17" t="s">
        <v>84</v>
      </c>
      <c r="P1" s="17" t="s">
        <v>85</v>
      </c>
      <c r="Q1" s="17" t="s">
        <v>86</v>
      </c>
      <c r="R1" s="17" t="s">
        <v>87</v>
      </c>
      <c r="S1" s="17" t="s">
        <v>88</v>
      </c>
      <c r="T1" s="17" t="s">
        <v>89</v>
      </c>
      <c r="U1" s="17" t="s">
        <v>90</v>
      </c>
      <c r="V1" s="17" t="s">
        <v>91</v>
      </c>
      <c r="W1" s="17" t="s">
        <v>92</v>
      </c>
      <c r="X1" s="17" t="s">
        <v>93</v>
      </c>
      <c r="Y1" s="17" t="s">
        <v>94</v>
      </c>
    </row>
    <row r="2" spans="1:25" x14ac:dyDescent="0.25">
      <c r="A2" s="66" t="s">
        <v>95</v>
      </c>
      <c r="B2" s="18" t="s">
        <v>96</v>
      </c>
      <c r="C2" s="17" t="s">
        <v>97</v>
      </c>
      <c r="D2" s="17" t="s">
        <v>97</v>
      </c>
      <c r="E2" s="17" t="s">
        <v>97</v>
      </c>
      <c r="F2" s="17" t="s">
        <v>97</v>
      </c>
      <c r="G2" s="17" t="s">
        <v>97</v>
      </c>
      <c r="H2" s="17" t="s">
        <v>97</v>
      </c>
      <c r="I2" s="17" t="s">
        <v>97</v>
      </c>
      <c r="J2" s="17" t="s">
        <v>97</v>
      </c>
      <c r="K2" s="17" t="s">
        <v>97</v>
      </c>
      <c r="L2" s="17" t="s">
        <v>97</v>
      </c>
      <c r="M2" s="17" t="s">
        <v>97</v>
      </c>
      <c r="N2" s="17" t="s">
        <v>97</v>
      </c>
      <c r="O2" s="17" t="s">
        <v>97</v>
      </c>
      <c r="P2" s="17" t="s">
        <v>97</v>
      </c>
      <c r="Q2" s="17" t="s">
        <v>97</v>
      </c>
      <c r="R2" s="17" t="s">
        <v>97</v>
      </c>
      <c r="S2" s="17" t="s">
        <v>97</v>
      </c>
      <c r="U2" s="17" t="s">
        <v>97</v>
      </c>
      <c r="V2" s="17" t="s">
        <v>97</v>
      </c>
      <c r="W2" s="17" t="s">
        <v>97</v>
      </c>
      <c r="X2" s="17" t="s">
        <v>97</v>
      </c>
      <c r="Y2" s="17" t="s">
        <v>97</v>
      </c>
    </row>
    <row r="3" spans="1:25" x14ac:dyDescent="0.25">
      <c r="A3" s="66"/>
      <c r="B3" s="18" t="s">
        <v>98</v>
      </c>
      <c r="C3" s="17" t="s">
        <v>99</v>
      </c>
      <c r="D3" s="17" t="s">
        <v>100</v>
      </c>
      <c r="E3" s="17" t="s">
        <v>101</v>
      </c>
      <c r="F3" s="17" t="s">
        <v>102</v>
      </c>
      <c r="G3" s="17" t="s">
        <v>103</v>
      </c>
      <c r="H3" s="17" t="s">
        <v>104</v>
      </c>
      <c r="I3" s="17" t="s">
        <v>105</v>
      </c>
      <c r="J3" s="17" t="s">
        <v>106</v>
      </c>
      <c r="K3" s="17" t="s">
        <v>105</v>
      </c>
      <c r="L3" s="17" t="s">
        <v>107</v>
      </c>
      <c r="M3" s="17" t="s">
        <v>105</v>
      </c>
      <c r="N3" s="17" t="s">
        <v>108</v>
      </c>
      <c r="O3" s="17" t="s">
        <v>109</v>
      </c>
      <c r="P3" s="17" t="s">
        <v>110</v>
      </c>
      <c r="Q3" s="17" t="s">
        <v>111</v>
      </c>
      <c r="R3" s="17" t="s">
        <v>107</v>
      </c>
      <c r="S3" s="17" t="s">
        <v>107</v>
      </c>
      <c r="T3" s="17" t="s">
        <v>105</v>
      </c>
      <c r="U3" s="17" t="s">
        <v>105</v>
      </c>
      <c r="V3" s="17" t="s">
        <v>105</v>
      </c>
      <c r="W3" s="17" t="s">
        <v>105</v>
      </c>
      <c r="X3" s="17" t="s">
        <v>112</v>
      </c>
      <c r="Y3" s="17" t="s">
        <v>104</v>
      </c>
    </row>
    <row r="4" spans="1:25" x14ac:dyDescent="0.25">
      <c r="A4" s="66"/>
      <c r="B4" s="18" t="s">
        <v>113</v>
      </c>
      <c r="C4" s="19">
        <v>3</v>
      </c>
      <c r="D4" s="19"/>
      <c r="E4" s="19">
        <v>3</v>
      </c>
      <c r="F4" s="19">
        <v>2</v>
      </c>
      <c r="G4" s="19">
        <v>1.3</v>
      </c>
      <c r="H4" s="19">
        <v>7</v>
      </c>
      <c r="I4" s="19">
        <v>6</v>
      </c>
      <c r="J4" s="19">
        <v>2</v>
      </c>
      <c r="K4" s="19">
        <v>1.5</v>
      </c>
      <c r="L4" s="19">
        <v>1.2</v>
      </c>
      <c r="M4" s="19">
        <v>4</v>
      </c>
      <c r="N4" s="19">
        <v>4</v>
      </c>
      <c r="O4" s="19">
        <v>1.5</v>
      </c>
      <c r="P4" s="19">
        <v>6</v>
      </c>
      <c r="Q4" s="19">
        <v>2.5</v>
      </c>
      <c r="R4" s="19">
        <v>4</v>
      </c>
      <c r="S4" s="19">
        <v>4</v>
      </c>
      <c r="T4" s="19">
        <v>8</v>
      </c>
      <c r="U4" s="19">
        <v>2.5</v>
      </c>
      <c r="V4" s="19">
        <v>3</v>
      </c>
      <c r="W4" s="19">
        <v>1.3</v>
      </c>
      <c r="X4" s="19">
        <v>2</v>
      </c>
      <c r="Y4" s="19">
        <v>1.5</v>
      </c>
    </row>
    <row r="5" spans="1:25" x14ac:dyDescent="0.25">
      <c r="A5" s="66"/>
      <c r="B5" s="18" t="s">
        <v>114</v>
      </c>
      <c r="F5" s="17">
        <v>45</v>
      </c>
      <c r="N5" s="17" t="s">
        <v>115</v>
      </c>
      <c r="O5" s="17" t="s">
        <v>115</v>
      </c>
      <c r="P5" s="17" t="s">
        <v>115</v>
      </c>
      <c r="Q5" s="17">
        <v>45</v>
      </c>
      <c r="R5" s="17">
        <v>45</v>
      </c>
      <c r="S5" s="17" t="s">
        <v>115</v>
      </c>
      <c r="T5" s="17" t="s">
        <v>115</v>
      </c>
      <c r="V5" s="17" t="s">
        <v>115</v>
      </c>
      <c r="X5" s="17">
        <v>45</v>
      </c>
      <c r="Y5" s="17">
        <v>45</v>
      </c>
    </row>
    <row r="6" spans="1:25" x14ac:dyDescent="0.25">
      <c r="A6" s="66"/>
      <c r="B6" s="18" t="s">
        <v>116</v>
      </c>
      <c r="C6" s="17">
        <v>4.83</v>
      </c>
      <c r="D6" s="17">
        <v>5.35</v>
      </c>
      <c r="E6" s="17">
        <v>49.7</v>
      </c>
      <c r="F6" s="17">
        <v>13.77</v>
      </c>
      <c r="G6" s="17">
        <v>11.92</v>
      </c>
      <c r="H6" s="17">
        <v>14</v>
      </c>
      <c r="I6" s="17">
        <v>6.47</v>
      </c>
      <c r="J6" s="17">
        <v>12.09</v>
      </c>
      <c r="K6" s="17">
        <v>8.42</v>
      </c>
      <c r="L6" s="17">
        <v>6.08</v>
      </c>
      <c r="M6" s="17">
        <v>4.79</v>
      </c>
      <c r="N6" s="17">
        <v>23.55</v>
      </c>
      <c r="O6" s="17">
        <v>12.5</v>
      </c>
      <c r="P6" s="17">
        <v>7.69</v>
      </c>
      <c r="Q6" s="17">
        <v>6</v>
      </c>
      <c r="R6" s="17">
        <v>50.62</v>
      </c>
      <c r="S6" s="17">
        <v>50</v>
      </c>
      <c r="T6" s="17">
        <v>5.79</v>
      </c>
      <c r="U6" s="17">
        <v>4.68</v>
      </c>
      <c r="V6" s="17">
        <v>3.47</v>
      </c>
      <c r="W6" s="17">
        <v>31.4</v>
      </c>
      <c r="X6" s="17">
        <v>51.15</v>
      </c>
      <c r="Y6" s="17">
        <v>79.91</v>
      </c>
    </row>
    <row r="7" spans="1:25" x14ac:dyDescent="0.25">
      <c r="A7" s="66"/>
      <c r="B7" s="18" t="s">
        <v>117</v>
      </c>
      <c r="C7" s="17" t="s">
        <v>97</v>
      </c>
      <c r="D7" s="17" t="s">
        <v>97</v>
      </c>
      <c r="E7" s="17" t="s">
        <v>97</v>
      </c>
      <c r="F7" s="17" t="s">
        <v>97</v>
      </c>
      <c r="G7" s="17" t="s">
        <v>97</v>
      </c>
      <c r="H7" s="17" t="s">
        <v>97</v>
      </c>
      <c r="I7" s="17" t="s">
        <v>97</v>
      </c>
      <c r="J7" s="17" t="s">
        <v>97</v>
      </c>
      <c r="K7" s="17" t="s">
        <v>97</v>
      </c>
      <c r="L7" s="17" t="s">
        <v>97</v>
      </c>
      <c r="M7" s="17" t="s">
        <v>97</v>
      </c>
      <c r="N7" s="17" t="s">
        <v>97</v>
      </c>
      <c r="O7" s="17" t="s">
        <v>97</v>
      </c>
      <c r="P7" s="17" t="s">
        <v>97</v>
      </c>
      <c r="Q7" s="17" t="s">
        <v>97</v>
      </c>
      <c r="R7" s="17" t="s">
        <v>97</v>
      </c>
      <c r="S7" s="17" t="s">
        <v>97</v>
      </c>
      <c r="T7" s="17" t="s">
        <v>97</v>
      </c>
      <c r="U7" s="17" t="s">
        <v>97</v>
      </c>
      <c r="V7" s="17" t="s">
        <v>97</v>
      </c>
      <c r="W7" s="17" t="s">
        <v>97</v>
      </c>
      <c r="X7" s="17" t="s">
        <v>97</v>
      </c>
      <c r="Y7" s="17" t="s">
        <v>97</v>
      </c>
    </row>
    <row r="8" spans="1:25" x14ac:dyDescent="0.25">
      <c r="A8" s="66"/>
      <c r="B8" s="18" t="s">
        <v>118</v>
      </c>
      <c r="C8" s="17" t="s">
        <v>97</v>
      </c>
      <c r="D8" s="17" t="s">
        <v>119</v>
      </c>
      <c r="E8" s="17" t="s">
        <v>119</v>
      </c>
      <c r="F8" s="17" t="s">
        <v>119</v>
      </c>
      <c r="G8" s="17" t="s">
        <v>119</v>
      </c>
      <c r="H8" s="17" t="s">
        <v>119</v>
      </c>
      <c r="I8" s="17" t="s">
        <v>97</v>
      </c>
      <c r="J8" s="17" t="s">
        <v>97</v>
      </c>
      <c r="K8" s="17" t="s">
        <v>119</v>
      </c>
      <c r="L8" s="17" t="s">
        <v>119</v>
      </c>
      <c r="M8" s="17" t="s">
        <v>119</v>
      </c>
      <c r="N8" s="17" t="s">
        <v>119</v>
      </c>
      <c r="O8" s="17" t="s">
        <v>97</v>
      </c>
      <c r="P8" s="17" t="s">
        <v>97</v>
      </c>
      <c r="Q8" s="17" t="s">
        <v>119</v>
      </c>
      <c r="R8" s="17" t="s">
        <v>119</v>
      </c>
      <c r="S8" s="17" t="s">
        <v>119</v>
      </c>
      <c r="T8" s="17" t="s">
        <v>97</v>
      </c>
      <c r="U8" s="17" t="s">
        <v>97</v>
      </c>
      <c r="V8" s="17" t="s">
        <v>119</v>
      </c>
      <c r="W8" s="17" t="s">
        <v>97</v>
      </c>
      <c r="X8" s="17" t="s">
        <v>119</v>
      </c>
      <c r="Y8" s="17" t="s">
        <v>119</v>
      </c>
    </row>
    <row r="9" spans="1:25" x14ac:dyDescent="0.25">
      <c r="A9" s="66"/>
      <c r="B9" s="18" t="s">
        <v>120</v>
      </c>
      <c r="F9" s="17" t="s">
        <v>121</v>
      </c>
      <c r="R9" s="17" t="s">
        <v>121</v>
      </c>
      <c r="S9" s="17" t="s">
        <v>122</v>
      </c>
    </row>
    <row r="10" spans="1:25" ht="78" customHeight="1" x14ac:dyDescent="0.25">
      <c r="A10" s="67" t="s">
        <v>123</v>
      </c>
      <c r="B10" s="18" t="s">
        <v>124</v>
      </c>
      <c r="C10" s="21" t="s">
        <v>125</v>
      </c>
      <c r="D10" s="21" t="s">
        <v>126</v>
      </c>
      <c r="E10" s="21" t="s">
        <v>127</v>
      </c>
      <c r="F10" s="21" t="s">
        <v>128</v>
      </c>
      <c r="G10" s="21" t="s">
        <v>129</v>
      </c>
      <c r="H10" s="21" t="s">
        <v>130</v>
      </c>
      <c r="I10" s="21" t="s">
        <v>131</v>
      </c>
      <c r="J10" s="21" t="s">
        <v>132</v>
      </c>
      <c r="K10" s="21" t="s">
        <v>133</v>
      </c>
      <c r="L10" s="21" t="s">
        <v>134</v>
      </c>
      <c r="M10" s="21" t="s">
        <v>135</v>
      </c>
      <c r="N10" s="21" t="s">
        <v>136</v>
      </c>
      <c r="O10" s="21" t="s">
        <v>137</v>
      </c>
      <c r="P10" s="21" t="s">
        <v>138</v>
      </c>
      <c r="Q10" s="21" t="s">
        <v>139</v>
      </c>
      <c r="R10" s="21" t="s">
        <v>140</v>
      </c>
      <c r="S10" s="21" t="s">
        <v>141</v>
      </c>
      <c r="T10" s="21" t="s">
        <v>142</v>
      </c>
      <c r="U10" s="21" t="s">
        <v>143</v>
      </c>
      <c r="V10" s="21" t="s">
        <v>144</v>
      </c>
      <c r="W10" s="21" t="s">
        <v>145</v>
      </c>
      <c r="X10" s="21" t="s">
        <v>146</v>
      </c>
      <c r="Y10" s="21" t="s">
        <v>147</v>
      </c>
    </row>
    <row r="11" spans="1:25" x14ac:dyDescent="0.25">
      <c r="A11" s="68"/>
      <c r="B11" s="18" t="s">
        <v>148</v>
      </c>
    </row>
    <row r="12" spans="1:25" x14ac:dyDescent="0.25">
      <c r="A12" s="68"/>
      <c r="B12" s="18" t="s">
        <v>149</v>
      </c>
      <c r="C12" s="17" t="s">
        <v>150</v>
      </c>
      <c r="D12" s="17" t="s">
        <v>151</v>
      </c>
      <c r="E12" s="17">
        <v>39.56</v>
      </c>
      <c r="F12" s="17" t="s">
        <v>152</v>
      </c>
      <c r="G12" s="17" t="s">
        <v>153</v>
      </c>
      <c r="H12" s="17" t="s">
        <v>154</v>
      </c>
      <c r="I12" s="17" t="s">
        <v>155</v>
      </c>
      <c r="J12" s="17" t="s">
        <v>156</v>
      </c>
      <c r="K12" s="17" t="s">
        <v>157</v>
      </c>
      <c r="L12" s="22" t="s">
        <v>158</v>
      </c>
      <c r="M12" s="17" t="s">
        <v>159</v>
      </c>
      <c r="N12" s="17">
        <v>36.42</v>
      </c>
      <c r="O12" s="17">
        <v>15.6</v>
      </c>
      <c r="P12" s="17">
        <v>27.39</v>
      </c>
      <c r="Q12" s="17">
        <v>12.26</v>
      </c>
      <c r="R12" s="17">
        <v>18.86</v>
      </c>
      <c r="S12" s="17" t="s">
        <v>160</v>
      </c>
      <c r="T12" s="17" t="s">
        <v>161</v>
      </c>
      <c r="U12" s="17" t="s">
        <v>162</v>
      </c>
      <c r="V12" s="17">
        <v>20</v>
      </c>
      <c r="W12" s="17" t="s">
        <v>163</v>
      </c>
      <c r="X12" s="17" t="s">
        <v>164</v>
      </c>
      <c r="Y12" s="17" t="s">
        <v>165</v>
      </c>
    </row>
    <row r="13" spans="1:25" x14ac:dyDescent="0.25">
      <c r="A13" s="68"/>
      <c r="B13" s="18" t="s">
        <v>166</v>
      </c>
      <c r="E13" s="17" t="s">
        <v>167</v>
      </c>
      <c r="F13" s="17" t="s">
        <v>168</v>
      </c>
      <c r="Q13" s="17" t="s">
        <v>169</v>
      </c>
      <c r="R13" s="17" t="s">
        <v>170</v>
      </c>
      <c r="S13" s="17" t="s">
        <v>171</v>
      </c>
    </row>
    <row r="14" spans="1:25" x14ac:dyDescent="0.25">
      <c r="A14" s="68"/>
      <c r="B14" s="18" t="s">
        <v>172</v>
      </c>
      <c r="C14" s="19">
        <v>1.5</v>
      </c>
      <c r="D14" s="19">
        <f>0.04/0.05</f>
        <v>0.79999999999999993</v>
      </c>
      <c r="E14" s="19">
        <v>7.0000000000000007E-2</v>
      </c>
      <c r="F14" s="19">
        <v>1</v>
      </c>
      <c r="G14" s="19">
        <v>1</v>
      </c>
      <c r="H14" s="19">
        <v>2.5499999999999998</v>
      </c>
      <c r="I14" s="19">
        <v>3.37</v>
      </c>
      <c r="J14" s="19">
        <v>0.45161290322580599</v>
      </c>
      <c r="K14" s="19">
        <f>0.01/0.11</f>
        <v>9.0909090909090912E-2</v>
      </c>
      <c r="L14" s="19">
        <v>0.33</v>
      </c>
      <c r="M14" s="19">
        <v>0.5</v>
      </c>
      <c r="N14" s="19">
        <v>0.6</v>
      </c>
      <c r="O14" s="19">
        <v>0.1</v>
      </c>
      <c r="P14" s="19">
        <v>1</v>
      </c>
      <c r="Q14" s="19">
        <v>0.83</v>
      </c>
      <c r="R14" s="19">
        <v>0.95</v>
      </c>
      <c r="S14" s="19">
        <v>1</v>
      </c>
      <c r="T14" s="19">
        <v>1.25</v>
      </c>
      <c r="U14" s="19">
        <v>0.375</v>
      </c>
      <c r="V14" s="17">
        <f>0.04/0.03</f>
        <v>1.3333333333333335</v>
      </c>
      <c r="W14" s="17">
        <f>0.08/0.74</f>
        <v>0.10810810810810811</v>
      </c>
      <c r="X14" s="19">
        <v>4</v>
      </c>
      <c r="Y14" s="19">
        <v>1.25</v>
      </c>
    </row>
    <row r="15" spans="1:25" x14ac:dyDescent="0.25">
      <c r="A15" s="68"/>
      <c r="B15" s="18" t="s">
        <v>173</v>
      </c>
      <c r="C15" s="17" t="s">
        <v>97</v>
      </c>
      <c r="D15" s="17" t="s">
        <v>97</v>
      </c>
      <c r="E15" s="17" t="s">
        <v>119</v>
      </c>
      <c r="F15" s="17" t="s">
        <v>97</v>
      </c>
      <c r="G15" s="17" t="s">
        <v>97</v>
      </c>
      <c r="H15" s="17" t="s">
        <v>97</v>
      </c>
      <c r="I15" s="17" t="s">
        <v>119</v>
      </c>
      <c r="J15" s="17" t="s">
        <v>119</v>
      </c>
      <c r="K15" s="17" t="s">
        <v>119</v>
      </c>
      <c r="L15" s="17" t="s">
        <v>97</v>
      </c>
      <c r="M15" s="17" t="s">
        <v>119</v>
      </c>
      <c r="N15" s="17" t="s">
        <v>119</v>
      </c>
      <c r="O15" s="17" t="s">
        <v>97</v>
      </c>
      <c r="P15" s="17" t="s">
        <v>119</v>
      </c>
      <c r="Q15" s="17" t="s">
        <v>97</v>
      </c>
      <c r="R15" s="17" t="s">
        <v>119</v>
      </c>
      <c r="S15" s="17" t="s">
        <v>97</v>
      </c>
      <c r="T15" s="17" t="s">
        <v>97</v>
      </c>
      <c r="U15" s="17" t="s">
        <v>97</v>
      </c>
      <c r="V15" s="17" t="s">
        <v>97</v>
      </c>
    </row>
    <row r="16" spans="1:25" x14ac:dyDescent="0.25">
      <c r="A16" s="68"/>
      <c r="B16" s="18" t="s">
        <v>174</v>
      </c>
    </row>
    <row r="17" spans="1:25" x14ac:dyDescent="0.25">
      <c r="A17" s="68"/>
      <c r="B17" s="18" t="s">
        <v>175</v>
      </c>
      <c r="C17" s="24" t="s">
        <v>97</v>
      </c>
      <c r="D17" s="24" t="s">
        <v>97</v>
      </c>
      <c r="E17" s="24" t="s">
        <v>97</v>
      </c>
      <c r="F17" s="24" t="s">
        <v>97</v>
      </c>
      <c r="G17" s="24" t="s">
        <v>97</v>
      </c>
      <c r="H17" s="24" t="s">
        <v>97</v>
      </c>
    </row>
    <row r="18" spans="1:25" x14ac:dyDescent="0.25">
      <c r="A18" s="68"/>
      <c r="B18" s="18" t="s">
        <v>176</v>
      </c>
      <c r="C18" s="17">
        <v>199.2</v>
      </c>
      <c r="D18" s="17">
        <v>26.91</v>
      </c>
      <c r="E18" s="17">
        <v>36.56</v>
      </c>
      <c r="F18" s="17">
        <v>103.3</v>
      </c>
      <c r="G18" s="17">
        <v>35.979999999999997</v>
      </c>
      <c r="H18" s="17">
        <v>97.41</v>
      </c>
      <c r="I18" s="17">
        <v>163</v>
      </c>
      <c r="J18" s="17">
        <v>60.01</v>
      </c>
      <c r="K18" s="17">
        <v>33.17</v>
      </c>
      <c r="L18" s="17">
        <v>101</v>
      </c>
      <c r="M18" s="17">
        <v>34.659999999999997</v>
      </c>
      <c r="N18" s="17" t="s">
        <v>177</v>
      </c>
      <c r="O18" s="17">
        <v>156</v>
      </c>
      <c r="P18" s="17">
        <v>31.28</v>
      </c>
      <c r="Q18" s="17" t="s">
        <v>178</v>
      </c>
      <c r="R18" s="17">
        <v>16.149999999999999</v>
      </c>
      <c r="S18" s="17">
        <v>256.2</v>
      </c>
      <c r="T18" s="17">
        <v>66</v>
      </c>
      <c r="U18" s="17">
        <v>67.959999999999994</v>
      </c>
      <c r="V18" s="17">
        <v>155.6</v>
      </c>
      <c r="W18" s="17">
        <v>3053</v>
      </c>
      <c r="X18" s="17">
        <v>27.15</v>
      </c>
      <c r="Y18" s="17">
        <v>147.5</v>
      </c>
    </row>
    <row r="19" spans="1:25" x14ac:dyDescent="0.25">
      <c r="A19" s="68"/>
      <c r="B19" s="18" t="s">
        <v>179</v>
      </c>
      <c r="C19" s="17" t="s">
        <v>180</v>
      </c>
      <c r="D19" s="17" t="s">
        <v>181</v>
      </c>
      <c r="E19" s="17" t="s">
        <v>182</v>
      </c>
      <c r="F19" s="17" t="s">
        <v>183</v>
      </c>
      <c r="G19" s="17" t="s">
        <v>184</v>
      </c>
      <c r="H19" s="17" t="s">
        <v>185</v>
      </c>
      <c r="I19" s="17" t="s">
        <v>180</v>
      </c>
      <c r="J19" s="17" t="s">
        <v>186</v>
      </c>
      <c r="K19" s="17" t="s">
        <v>187</v>
      </c>
      <c r="L19" s="17" t="s">
        <v>188</v>
      </c>
      <c r="M19" s="17" t="s">
        <v>189</v>
      </c>
      <c r="N19" s="17" t="s">
        <v>190</v>
      </c>
      <c r="O19" s="17" t="s">
        <v>191</v>
      </c>
      <c r="P19" s="17" t="s">
        <v>180</v>
      </c>
      <c r="Q19" s="17" t="s">
        <v>192</v>
      </c>
      <c r="R19" s="17" t="s">
        <v>193</v>
      </c>
      <c r="S19" s="17" t="s">
        <v>180</v>
      </c>
      <c r="T19" s="17" t="s">
        <v>194</v>
      </c>
      <c r="U19" s="17" t="s">
        <v>194</v>
      </c>
      <c r="X19" s="17" t="s">
        <v>195</v>
      </c>
      <c r="Y19" s="17" t="s">
        <v>196</v>
      </c>
    </row>
    <row r="20" spans="1:25" x14ac:dyDescent="0.25">
      <c r="A20" s="69"/>
      <c r="B20" s="18" t="s">
        <v>197</v>
      </c>
    </row>
    <row r="21" spans="1:25" x14ac:dyDescent="0.25">
      <c r="A21" s="67" t="s">
        <v>198</v>
      </c>
      <c r="B21" s="18" t="s">
        <v>199</v>
      </c>
      <c r="C21" s="17" t="s">
        <v>200</v>
      </c>
      <c r="D21" s="17" t="s">
        <v>201</v>
      </c>
      <c r="E21" s="19" t="s">
        <v>202</v>
      </c>
      <c r="F21" s="17" t="s">
        <v>203</v>
      </c>
      <c r="G21" s="17" t="s">
        <v>204</v>
      </c>
      <c r="H21" s="17" t="s">
        <v>205</v>
      </c>
      <c r="I21" s="17" t="s">
        <v>206</v>
      </c>
      <c r="J21" s="17" t="s">
        <v>207</v>
      </c>
      <c r="K21" s="17" t="s">
        <v>208</v>
      </c>
      <c r="L21" s="17" t="s">
        <v>209</v>
      </c>
      <c r="M21" s="17" t="s">
        <v>210</v>
      </c>
      <c r="N21" s="17" t="s">
        <v>211</v>
      </c>
      <c r="O21" s="17" t="s">
        <v>212</v>
      </c>
      <c r="P21" s="17" t="s">
        <v>213</v>
      </c>
      <c r="Q21" s="17" t="s">
        <v>214</v>
      </c>
      <c r="R21" s="19" t="s">
        <v>215</v>
      </c>
      <c r="S21" s="19" t="s">
        <v>216</v>
      </c>
      <c r="T21" s="17" t="s">
        <v>217</v>
      </c>
      <c r="U21" s="19" t="s">
        <v>218</v>
      </c>
      <c r="V21" s="17" t="s">
        <v>219</v>
      </c>
      <c r="W21" s="17">
        <v>49.2</v>
      </c>
      <c r="X21" s="17" t="s">
        <v>220</v>
      </c>
      <c r="Y21" s="17" t="s">
        <v>221</v>
      </c>
    </row>
    <row r="22" spans="1:25" x14ac:dyDescent="0.25">
      <c r="A22" s="68"/>
      <c r="B22" s="20" t="s">
        <v>222</v>
      </c>
    </row>
    <row r="23" spans="1:25" x14ac:dyDescent="0.25">
      <c r="A23" s="66" t="s">
        <v>223</v>
      </c>
      <c r="B23" s="18" t="s">
        <v>224</v>
      </c>
    </row>
    <row r="24" spans="1:25" x14ac:dyDescent="0.25">
      <c r="A24" s="66"/>
      <c r="B24" s="18" t="s">
        <v>225</v>
      </c>
    </row>
    <row r="25" spans="1:25" x14ac:dyDescent="0.25">
      <c r="A25" s="66"/>
      <c r="B25" s="18" t="s">
        <v>226</v>
      </c>
    </row>
    <row r="26" spans="1:25" x14ac:dyDescent="0.25">
      <c r="A26" s="66"/>
      <c r="B26" s="18" t="s">
        <v>227</v>
      </c>
    </row>
    <row r="27" spans="1:25" x14ac:dyDescent="0.25">
      <c r="A27" s="66"/>
      <c r="B27" s="18" t="s">
        <v>228</v>
      </c>
    </row>
    <row r="28" spans="1:25" x14ac:dyDescent="0.25">
      <c r="A28" s="18" t="s">
        <v>229</v>
      </c>
      <c r="B28" s="18" t="s">
        <v>230</v>
      </c>
    </row>
  </sheetData>
  <mergeCells count="4">
    <mergeCell ref="A2:A9"/>
    <mergeCell ref="A10:A20"/>
    <mergeCell ref="A21:A22"/>
    <mergeCell ref="A23:A27"/>
  </mergeCells>
  <phoneticPr fontId="1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liangfeng li</cp:lastModifiedBy>
  <dcterms:created xsi:type="dcterms:W3CDTF">2019-12-02T06:36:00Z</dcterms:created>
  <dcterms:modified xsi:type="dcterms:W3CDTF">2024-04-19T11:49:07Z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5A5629980E964508BA3B23B77A48C12E</vt:lpwstr>
  </property>
</Properties>
</file>