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<sst xmlns="http://schemas.openxmlformats.org/spreadsheetml/2006/main" count="598" uniqueCount="298">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</sst>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24" borderId="20" applyNumberFormat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走势!$A$140:$A$232</c:f>
              <c:numCache>
                <c:formatCode>yyyy/m/d</c:formatCode>
                <c:ptCount val="93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</c:numCache>
            </c:numRef>
          </c:cat>
          <c:val>
            <c:numRef>
              <c:f>走势!$G$140:$G$232</c:f>
              <c:numCache>
                <c:formatCode>General</c:formatCode>
                <c:ptCount val="93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  <c:pt idx="88">
                  <c:v>14.0437527603076</c:v>
                </c:pt>
                <c:pt idx="89">
                  <c:v>13.6313681538981</c:v>
                </c:pt>
                <c:pt idx="90">
                  <c:v>13.2674986484993</c:v>
                </c:pt>
                <c:pt idx="91">
                  <c:v>12.8550291286072</c:v>
                </c:pt>
                <c:pt idx="92">
                  <c:v>12.2020870492431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走势!$A$140:$A$232</c:f>
              <c:numCache>
                <c:formatCode>yyyy/m/d</c:formatCode>
                <c:ptCount val="93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</c:numCache>
            </c:numRef>
          </c:cat>
          <c:val>
            <c:numRef>
              <c:f>走势!$I$140:$I$232</c:f>
              <c:numCache>
                <c:formatCode>General</c:formatCode>
                <c:ptCount val="93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  <c:pt idx="88">
                  <c:v>6.87545021691676</c:v>
                </c:pt>
                <c:pt idx="89">
                  <c:v>6.63320626749153</c:v>
                </c:pt>
                <c:pt idx="90">
                  <c:v>6.41401633985396</c:v>
                </c:pt>
                <c:pt idx="91">
                  <c:v>6.08756622267734</c:v>
                </c:pt>
                <c:pt idx="92">
                  <c:v>5.56028333042582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走势!$A$140:$A$232</c:f>
              <c:numCache>
                <c:formatCode>yyyy/m/d</c:formatCode>
                <c:ptCount val="93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</c:numCache>
            </c:numRef>
          </c:cat>
          <c:val>
            <c:numRef>
              <c:f>走势!$J$140:$J$232</c:f>
              <c:numCache>
                <c:formatCode>General</c:formatCode>
                <c:ptCount val="93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  <c:pt idx="88">
                  <c:v>7.4693847405264</c:v>
                </c:pt>
                <c:pt idx="89">
                  <c:v>6.80173407153743</c:v>
                </c:pt>
                <c:pt idx="90">
                  <c:v>6.25726417632156</c:v>
                </c:pt>
                <c:pt idx="91">
                  <c:v>5.7547679023739</c:v>
                </c:pt>
                <c:pt idx="92">
                  <c:v>5.05935672341939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走势!$A$140:$A$232</c:f>
              <c:numCache>
                <c:formatCode>yyyy/m/d</c:formatCode>
                <c:ptCount val="93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</c:numCache>
            </c:numRef>
          </c:cat>
          <c:val>
            <c:numRef>
              <c:f>走势!$H$140:$H$232</c:f>
              <c:numCache>
                <c:formatCode>General</c:formatCode>
                <c:ptCount val="93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  <c:pt idx="88">
                  <c:v>11628.31</c:v>
                </c:pt>
                <c:pt idx="89">
                  <c:v>12035.15</c:v>
                </c:pt>
                <c:pt idx="90">
                  <c:v>12331.14</c:v>
                </c:pt>
                <c:pt idx="91">
                  <c:v>12686.03</c:v>
                </c:pt>
                <c:pt idx="92">
                  <c:v>12860.36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2"/>
  <sheetViews>
    <sheetView tabSelected="1" topLeftCell="A7" workbookViewId="0">
      <selection activeCell="P25" sqref="P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1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1" si="21">1/C209*100</f>
        <v>3.15059861373661</v>
      </c>
      <c r="E209" s="52">
        <f t="shared" ref="E209:E231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>1/C232*100</f>
        <v>3.83435582822086</v>
      </c>
      <c r="E232" s="52">
        <f>D232-B232</f>
        <v>1.00885582822086</v>
      </c>
      <c r="F232" s="52">
        <f>E232-E227</f>
        <v>-0.652942079364141</v>
      </c>
      <c r="G232" s="38">
        <f>F232+G231</f>
        <v>12.2020870492431</v>
      </c>
      <c r="H232">
        <v>12860.36</v>
      </c>
      <c r="I232">
        <v>5.56028333042582</v>
      </c>
      <c r="J232">
        <v>5.05935672341939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2"/>
  <sheetViews>
    <sheetView topLeftCell="A214" workbookViewId="0">
      <selection activeCell="G232" sqref="G23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1" si="18">1/C194*100</f>
        <v>1.76273576590869</v>
      </c>
      <c r="E194" s="52">
        <f t="shared" ref="E194:E23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>1/C232*100</f>
        <v>2.36630383341221</v>
      </c>
      <c r="E232" s="52">
        <f>D232-B232</f>
        <v>-0.45919616658779</v>
      </c>
      <c r="F232" s="52">
        <f>E232-E227</f>
        <v>-0.52728289225151</v>
      </c>
      <c r="G232" s="38">
        <f>F232+G231</f>
        <v>5.56028333042582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1"/>
  <sheetViews>
    <sheetView topLeftCell="A118" workbookViewId="0">
      <selection activeCell="G131" sqref="G13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0" si="8">1/C93*100</f>
        <v>5.72409845449342</v>
      </c>
      <c r="E93" s="52">
        <f t="shared" ref="E93:E130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0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0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>1/C131*100</f>
        <v>7.36919675755343</v>
      </c>
      <c r="E131" s="52">
        <f>D131-B131</f>
        <v>4.54369675755343</v>
      </c>
      <c r="F131" s="52">
        <f>E131-E126</f>
        <v>-0.695411178954513</v>
      </c>
      <c r="G131" s="38">
        <f>F131+G130</f>
        <v>5.05935672341939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"/>
  <sheetViews>
    <sheetView topLeftCell="A85" workbookViewId="0">
      <selection activeCell="F132" sqref="F13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2022-07-01T12:53:31Z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