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<sst xmlns="http://schemas.openxmlformats.org/spreadsheetml/2006/main" count="598" uniqueCount="298">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</sst>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走势!$A$172:$A$262</c:f>
              <c:numCache>
                <c:formatCode>yyyy/m/d</c:formatCode>
                <c:ptCount val="91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</c:numCache>
            </c:numRef>
          </c:cat>
          <c:val>
            <c:numRef>
              <c:f>走势!$G$172:$G$262</c:f>
              <c:numCache>
                <c:formatCode>General</c:formatCode>
                <c:ptCount val="91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  <c:pt idx="86">
                  <c:v>12.7673128922331</c:v>
                </c:pt>
                <c:pt idx="87">
                  <c:v>12.7516535079374</c:v>
                </c:pt>
                <c:pt idx="88">
                  <c:v>12.5096966716357</c:v>
                </c:pt>
                <c:pt idx="89">
                  <c:v>11.9904682929805</c:v>
                </c:pt>
                <c:pt idx="90">
                  <c:v>11.5337239496366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走势!$A$172:$A$262</c:f>
              <c:numCache>
                <c:formatCode>yyyy/m/d</c:formatCode>
                <c:ptCount val="91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</c:numCache>
            </c:numRef>
          </c:cat>
          <c:val>
            <c:numRef>
              <c:f>走势!$I$172:$I$262</c:f>
              <c:numCache>
                <c:formatCode>General</c:formatCode>
                <c:ptCount val="91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  <c:pt idx="86">
                  <c:v>5.90746951638342</c:v>
                </c:pt>
                <c:pt idx="87">
                  <c:v>5.87673355765438</c:v>
                </c:pt>
                <c:pt idx="88">
                  <c:v>5.68063576595787</c:v>
                </c:pt>
                <c:pt idx="89">
                  <c:v>5.29428398812557</c:v>
                </c:pt>
                <c:pt idx="90">
                  <c:v>4.95826355721203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走势!$A$172:$A$262</c:f>
              <c:numCache>
                <c:formatCode>yyyy/m/d</c:formatCode>
                <c:ptCount val="91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</c:numCache>
            </c:numRef>
          </c:cat>
          <c:val>
            <c:numRef>
              <c:f>走势!$H$172:$H$262</c:f>
              <c:numCache>
                <c:formatCode>General</c:formatCode>
                <c:ptCount val="91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  <c:pt idx="87" c:formatCode="0.00_ ">
                  <c:v>11602.3</c:v>
                </c:pt>
                <c:pt idx="88">
                  <c:v>11980.62</c:v>
                </c:pt>
                <c:pt idx="89">
                  <c:v>12054.3</c:v>
                </c:pt>
                <c:pt idx="90">
                  <c:v>11976.85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2"/>
  <sheetViews>
    <sheetView tabSelected="1" workbookViewId="0">
      <selection activeCell="Q30" sqref="Q3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61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61" si="21">1/C209*100</f>
        <v>3.15059861373661</v>
      </c>
      <c r="E209" s="52">
        <f t="shared" ref="E209:E261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 t="shared" si="21"/>
        <v>4.26621160409556</v>
      </c>
      <c r="E257" s="52">
        <f t="shared" si="22"/>
        <v>1.43091160409556</v>
      </c>
      <c r="F257" s="52">
        <f t="shared" si="19"/>
        <v>-0.00348071999825983</v>
      </c>
      <c r="G257" s="38">
        <f t="shared" si="20"/>
        <v>12.7495883015094</v>
      </c>
      <c r="H257">
        <v>11015.99</v>
      </c>
      <c r="I257">
        <v>5.87266951638341</v>
      </c>
    </row>
    <row r="258" spans="1:9">
      <c r="A258" s="41">
        <v>44932</v>
      </c>
      <c r="B258">
        <v>2.8328</v>
      </c>
      <c r="C258">
        <v>24.25</v>
      </c>
      <c r="D258" s="52">
        <f t="shared" si="21"/>
        <v>4.12371134020619</v>
      </c>
      <c r="E258" s="52">
        <f t="shared" si="22"/>
        <v>1.29091134020619</v>
      </c>
      <c r="F258" s="52">
        <f t="shared" si="19"/>
        <v>0.0177245907237893</v>
      </c>
      <c r="G258" s="38">
        <f t="shared" si="20"/>
        <v>12.7673128922331</v>
      </c>
      <c r="H258">
        <v>11367.73</v>
      </c>
      <c r="I258">
        <v>5.90746951638342</v>
      </c>
    </row>
    <row r="259" spans="1:9">
      <c r="A259" s="41">
        <v>44939</v>
      </c>
      <c r="B259">
        <v>2.901</v>
      </c>
      <c r="C259">
        <v>24.61</v>
      </c>
      <c r="D259" s="52">
        <f t="shared" si="21"/>
        <v>4.06338886631451</v>
      </c>
      <c r="E259" s="52">
        <f t="shared" si="22"/>
        <v>1.16238886631451</v>
      </c>
      <c r="F259" s="52">
        <f>E259-E254</f>
        <v>-0.0156593842957404</v>
      </c>
      <c r="G259" s="38">
        <f t="shared" si="20"/>
        <v>12.7516535079374</v>
      </c>
      <c r="H259" s="47">
        <v>11602.3</v>
      </c>
      <c r="I259">
        <v>5.87673355765438</v>
      </c>
    </row>
    <row r="260" spans="1:9">
      <c r="A260" s="41">
        <v>44946</v>
      </c>
      <c r="B260">
        <v>2.9331</v>
      </c>
      <c r="C260">
        <v>25.34</v>
      </c>
      <c r="D260" s="52">
        <f t="shared" si="21"/>
        <v>3.94632991318074</v>
      </c>
      <c r="E260" s="52">
        <f t="shared" si="22"/>
        <v>1.01322991318074</v>
      </c>
      <c r="F260" s="52">
        <f>E260-E255</f>
        <v>-0.24195683630166</v>
      </c>
      <c r="G260" s="38">
        <f t="shared" si="20"/>
        <v>12.5096966716357</v>
      </c>
      <c r="H260">
        <v>11980.62</v>
      </c>
      <c r="I260">
        <v>5.68063576595787</v>
      </c>
    </row>
    <row r="261" spans="1:9">
      <c r="A261" s="41">
        <v>44960</v>
      </c>
      <c r="B261">
        <v>2.8943</v>
      </c>
      <c r="C261">
        <v>25.78</v>
      </c>
      <c r="D261" s="52">
        <f t="shared" si="21"/>
        <v>3.87897595034911</v>
      </c>
      <c r="E261" s="52">
        <f t="shared" si="22"/>
        <v>0.98467595034911</v>
      </c>
      <c r="F261" s="52">
        <f>E261-E256</f>
        <v>-0.51922837865522</v>
      </c>
      <c r="G261" s="38">
        <f t="shared" si="20"/>
        <v>11.9904682929805</v>
      </c>
      <c r="H261">
        <v>12054.3</v>
      </c>
      <c r="I261">
        <v>5.29428398812557</v>
      </c>
    </row>
    <row r="262" spans="1:9">
      <c r="A262" s="41">
        <v>44967</v>
      </c>
      <c r="B262">
        <v>2.9003</v>
      </c>
      <c r="C262">
        <v>25.81</v>
      </c>
      <c r="D262" s="52">
        <f>1/C262*100</f>
        <v>3.87446726075165</v>
      </c>
      <c r="E262" s="52">
        <f>D262-B262</f>
        <v>0.974167260751647</v>
      </c>
      <c r="F262" s="52">
        <f>E262-E257</f>
        <v>-0.456744343343913</v>
      </c>
      <c r="G262" s="38">
        <f>F262+G261</f>
        <v>11.5337239496366</v>
      </c>
      <c r="H262">
        <v>11976.85</v>
      </c>
      <c r="I262">
        <v>4.95826355721203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topLeftCell="A223" workbookViewId="0">
      <selection activeCell="G262" sqref="G26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7" si="18">1/C194*100</f>
        <v>1.76273576590869</v>
      </c>
      <c r="E194" s="52">
        <f t="shared" ref="E194:E25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6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-0.0594975684837999</v>
      </c>
      <c r="G199" s="38">
        <f t="shared" ref="G199:G261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</v>
      </c>
      <c r="G204" s="38">
        <f t="shared" si="21"/>
        <v>0.86012149636235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0.0646725572080999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0.0686671423788501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0.0416749632407599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0.29349169530172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-0.215566835275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0.0916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5.71657177717079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5.94293352979349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6.32400024423883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6.63450566372669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6.86162612093819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0.0748315912126499</v>
      </c>
      <c r="G246" s="38">
        <f t="shared" si="21"/>
        <v>6.93645771215084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0.03741762047257</v>
      </c>
      <c r="G247" s="38">
        <f t="shared" si="21"/>
        <v>6.97387533262341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0.0967440558604001</v>
      </c>
      <c r="G248" s="38">
        <f t="shared" si="21"/>
        <v>7.07061938848381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6.84995332603914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6.66580215624371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6.44121184781438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</v>
      </c>
      <c r="G252" s="38">
        <f t="shared" si="21"/>
        <v>6.36614210896332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5.98869899832704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5.82009354706244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 t="shared" si="18"/>
        <v>2.66737796745799</v>
      </c>
      <c r="E257" s="52">
        <f t="shared" si="19"/>
        <v>-0.16792203254201</v>
      </c>
      <c r="F257" s="52">
        <f t="shared" si="20"/>
        <v>0.01096449980157</v>
      </c>
      <c r="G257" s="38">
        <f t="shared" si="21"/>
        <v>5.87266951638341</v>
      </c>
    </row>
    <row r="258" spans="1:7">
      <c r="A258" s="41">
        <v>44932</v>
      </c>
      <c r="B258">
        <v>2.8328</v>
      </c>
      <c r="C258">
        <v>38.89</v>
      </c>
      <c r="D258" s="52">
        <f>1/C258*100</f>
        <v>2.57135510413988</v>
      </c>
      <c r="E258" s="52">
        <f>D258-B258</f>
        <v>-0.26144489586012</v>
      </c>
      <c r="F258" s="52">
        <f t="shared" si="20"/>
        <v>0.0348</v>
      </c>
      <c r="G258" s="38">
        <f t="shared" si="21"/>
        <v>5.90746951638341</v>
      </c>
    </row>
    <row r="259" spans="1:7">
      <c r="A259" s="41">
        <v>44939</v>
      </c>
      <c r="B259">
        <v>2.901</v>
      </c>
      <c r="C259">
        <v>39.49</v>
      </c>
      <c r="D259" s="52">
        <f>1/C259*100</f>
        <v>2.53228665484933</v>
      </c>
      <c r="E259" s="52">
        <f>D259-B259</f>
        <v>-0.36871334515067</v>
      </c>
      <c r="F259" s="52">
        <f t="shared" si="20"/>
        <v>-0.03073595872903</v>
      </c>
      <c r="G259" s="38">
        <f t="shared" si="21"/>
        <v>5.87673355765438</v>
      </c>
    </row>
    <row r="260" spans="1:7">
      <c r="A260" s="41">
        <v>44946</v>
      </c>
      <c r="B260">
        <v>2.9331</v>
      </c>
      <c r="C260">
        <v>40.78</v>
      </c>
      <c r="D260" s="52">
        <f>1/C260*100</f>
        <v>2.45218244237371</v>
      </c>
      <c r="E260" s="52">
        <f>D260-B260</f>
        <v>-0.48091755762629</v>
      </c>
      <c r="F260" s="52">
        <f t="shared" si="20"/>
        <v>-0.19609779169651</v>
      </c>
      <c r="G260" s="38">
        <f t="shared" si="21"/>
        <v>5.68063576595787</v>
      </c>
    </row>
    <row r="261" spans="1:7">
      <c r="A261" s="41">
        <v>44960</v>
      </c>
      <c r="B261">
        <v>2.8943</v>
      </c>
      <c r="C261">
        <v>41.56</v>
      </c>
      <c r="D261" s="52">
        <f>1/C261*100</f>
        <v>2.40615976900866</v>
      </c>
      <c r="E261" s="52">
        <f>D261-B261</f>
        <v>-0.48814023099134</v>
      </c>
      <c r="F261" s="52">
        <f t="shared" si="20"/>
        <v>-0.3863517778323</v>
      </c>
      <c r="G261" s="38">
        <f t="shared" si="21"/>
        <v>5.29428398812557</v>
      </c>
    </row>
    <row r="262" spans="1:7">
      <c r="A262" s="41">
        <v>44967</v>
      </c>
      <c r="B262">
        <v>2.9003</v>
      </c>
      <c r="C262">
        <v>41.73</v>
      </c>
      <c r="D262" s="52">
        <f>1/C262*100</f>
        <v>2.39635753654445</v>
      </c>
      <c r="E262" s="52">
        <f>D262-B262</f>
        <v>-0.503942463455548</v>
      </c>
      <c r="F262" s="52">
        <f>E262-E257</f>
        <v>-0.336020430913538</v>
      </c>
      <c r="G262" s="38">
        <f>F262+G261</f>
        <v>4.95826355721203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2"/>
  <sheetViews>
    <sheetView topLeftCell="A130" workbookViewId="0">
      <selection activeCell="E162" sqref="E16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1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1">
        <v>44939</v>
      </c>
      <c r="B159">
        <v>2.901</v>
      </c>
      <c r="C159">
        <v>24.61</v>
      </c>
      <c r="D159" s="47">
        <v>11602.3</v>
      </c>
      <c r="E159">
        <v>39.49</v>
      </c>
      <c r="F159">
        <v>13.23</v>
      </c>
    </row>
    <row r="160" spans="1:6">
      <c r="A160" s="41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1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1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2023-02-12T12:53:23Z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