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<sst xmlns="http://schemas.openxmlformats.org/spreadsheetml/2006/main" count="597" uniqueCount="297">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</sst>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0.00_ "/>
    <numFmt numFmtId="177" formatCode="0.000_ "/>
    <numFmt numFmtId="178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28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40" borderId="20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24" borderId="17" applyNumberFormat="0" applyAlignment="0" applyProtection="0">
      <alignment vertical="center"/>
    </xf>
    <xf numFmtId="0" fontId="31" fillId="24" borderId="18" applyNumberFormat="0" applyAlignment="0" applyProtection="0">
      <alignment vertical="center"/>
    </xf>
    <xf numFmtId="0" fontId="28" fillId="32" borderId="19" applyNumberFormat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走势!$A$107:$A$151</c:f>
              <c:numCache>
                <c:formatCode>yyyy/m/d</c:formatCode>
                <c:ptCount val="4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</c:numCache>
            </c:numRef>
          </c:cat>
          <c:val>
            <c:numRef>
              <c:f>走势!$G$107:$G$151</c:f>
              <c:numCache>
                <c:formatCode>General</c:formatCode>
                <c:ptCount val="45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走势!$A$107:$A$151</c:f>
              <c:numCache>
                <c:formatCode>yyyy/m/d</c:formatCode>
                <c:ptCount val="4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</c:numCache>
            </c:numRef>
          </c:cat>
          <c:val>
            <c:numRef>
              <c:f>走势!$I$107:$I$151</c:f>
              <c:numCache>
                <c:formatCode>General</c:formatCode>
                <c:ptCount val="45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走势!$A$107:$A$151</c:f>
              <c:numCache>
                <c:formatCode>yyyy/m/d</c:formatCode>
                <c:ptCount val="4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</c:numCache>
            </c:numRef>
          </c:cat>
          <c:val>
            <c:numRef>
              <c:f>走势!$J$107:$J$151</c:f>
              <c:numCache>
                <c:formatCode>General</c:formatCode>
                <c:ptCount val="45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走势!$A$107:$A$151</c:f>
              <c:numCache>
                <c:formatCode>yyyy/m/d</c:formatCode>
                <c:ptCount val="4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</c:numCache>
            </c:numRef>
          </c:cat>
          <c:val>
            <c:numRef>
              <c:f>走势!$H$107:$H$151</c:f>
              <c:numCache>
                <c:formatCode>General</c:formatCode>
                <c:ptCount val="45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between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35560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52705" y="861695"/>
        <a:ext cx="12498705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1"/>
  <sheetViews>
    <sheetView tabSelected="1" topLeftCell="A4" workbookViewId="0">
      <selection activeCell="O30" sqref="O3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50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50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50" si="17">1/C145*100</f>
        <v>3.10173697270471</v>
      </c>
      <c r="E145" s="52">
        <f t="shared" ref="E145:E150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>1/C151*100</f>
        <v>2.95072292711714</v>
      </c>
      <c r="E151" s="52">
        <f>D151-B151</f>
        <v>-0.314377072882857</v>
      </c>
      <c r="F151" s="52">
        <f>E151-E146</f>
        <v>-0.232230497115887</v>
      </c>
      <c r="G151" s="38">
        <f>F151+G150</f>
        <v>4.66568383351827</v>
      </c>
      <c r="H151">
        <v>14026.66</v>
      </c>
      <c r="I151">
        <v>-1.16611146853893</v>
      </c>
      <c r="J151">
        <v>-3.72171389886871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1"/>
  <sheetViews>
    <sheetView topLeftCell="A130" workbookViewId="0">
      <selection activeCell="G151" sqref="G15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50" si="14">1/C130*100</f>
        <v>1.66500166500166</v>
      </c>
      <c r="E130" s="52">
        <f t="shared" ref="E130:E150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50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50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>1/C151*100</f>
        <v>1.61576991436419</v>
      </c>
      <c r="E151" s="52">
        <f>D151-B151</f>
        <v>-1.64933008563581</v>
      </c>
      <c r="F151" s="52">
        <f>E151-E146</f>
        <v>-0.120130548139935</v>
      </c>
      <c r="G151" s="38">
        <f>F151+G150</f>
        <v>-1.16611146853893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workbookViewId="0">
      <selection activeCell="G50" sqref="G6:G50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>E6-E1</f>
        <v>0.195305064568583</v>
      </c>
      <c r="G6" s="38">
        <f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>E7-E2</f>
        <v>0.529900555581548</v>
      </c>
      <c r="G7" s="38">
        <f>F7+G6</f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>E8-E3</f>
        <v>0.494226187926847</v>
      </c>
      <c r="G8" s="38">
        <f>F8+G7</f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>E9-E4</f>
        <v>0.198426029876741</v>
      </c>
      <c r="G9" s="38">
        <f>F9+G8</f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>E10-E5</f>
        <v>0.718913806149626</v>
      </c>
      <c r="G10" s="38">
        <f>F10+G9</f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>E11-E6</f>
        <v>0.168663074221234</v>
      </c>
      <c r="G11" s="38">
        <f>F11+G10</f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>E12-E7</f>
        <v>0.0810046005958878</v>
      </c>
      <c r="G12" s="38">
        <f>F12+G11</f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>E13-E8</f>
        <v>0.609453469578574</v>
      </c>
      <c r="G13" s="38">
        <f>F13+G12</f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>E14-E9</f>
        <v>0.884067066731273</v>
      </c>
      <c r="G14" s="38">
        <f>F14+G13</f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>E15-E10</f>
        <v>0.419303832074069</v>
      </c>
      <c r="G15" s="38">
        <f>F15+G14</f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>E16-E11</f>
        <v>0.654553186010655</v>
      </c>
      <c r="G16" s="38">
        <f>F16+G15</f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>E17-E12</f>
        <v>0.218800391348453</v>
      </c>
      <c r="G17" s="38">
        <f>F17+G16</f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>E18-E13</f>
        <v>-0.0225993788819867</v>
      </c>
      <c r="G18" s="38">
        <f>F18+G17</f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>E19-E14</f>
        <v>-0.211841721249007</v>
      </c>
      <c r="G19" s="38">
        <f>F19+G18</f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>E20-E15</f>
        <v>0.137445439090326</v>
      </c>
      <c r="G20" s="38">
        <f>F20+G19</f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>E21-E16</f>
        <v>0.141372906259575</v>
      </c>
      <c r="G21" s="38">
        <f>F21+G20</f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>E22-E17</f>
        <v>0.492265470862001</v>
      </c>
      <c r="G22" s="38">
        <f>F22+G21</f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>E23-E18</f>
        <v>0.191910974665339</v>
      </c>
      <c r="G23" s="38">
        <f>F23+G22</f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>E24-E19</f>
        <v>0.0116655466237585</v>
      </c>
      <c r="G24" s="38">
        <f>F24+G23</f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>E25-E20</f>
        <v>-0.247664837304423</v>
      </c>
      <c r="G25" s="38">
        <f>F25+G24</f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>E26-E21</f>
        <v>-0.497584689118082</v>
      </c>
      <c r="G26" s="38">
        <f>F26+G25</f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>E27-E22</f>
        <v>-0.758304554483797</v>
      </c>
      <c r="G27" s="38">
        <f>F27+G26</f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>E28-E23</f>
        <v>-0.999749219706641</v>
      </c>
      <c r="G28" s="38">
        <f>F28+G27</f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50" si="2">1/C29*100</f>
        <v>6.32111251580278</v>
      </c>
      <c r="E29" s="52">
        <f t="shared" ref="E29:E50" si="3">D29-B29</f>
        <v>3.29061251580278</v>
      </c>
      <c r="F29" s="52">
        <f>E29-E24</f>
        <v>-1.28028511030998</v>
      </c>
      <c r="G29" s="38">
        <f>F29+G28</f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2"/>
        <v>6.6577896138482</v>
      </c>
      <c r="E30" s="52">
        <f t="shared" si="3"/>
        <v>3.7070896138482</v>
      </c>
      <c r="F30" s="52">
        <f>E30-E25</f>
        <v>-0.971715360168129</v>
      </c>
      <c r="G30" s="38">
        <f>F30+G29</f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2"/>
        <v>6.68896321070234</v>
      </c>
      <c r="E31" s="52">
        <f t="shared" si="3"/>
        <v>3.82776321070234</v>
      </c>
      <c r="F31" s="52">
        <f>E31-E26</f>
        <v>-0.585666526906988</v>
      </c>
      <c r="G31" s="38">
        <f>F31+G30</f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2"/>
        <v>6.43500643500643</v>
      </c>
      <c r="E32" s="52">
        <f t="shared" si="3"/>
        <v>3.46860643500643</v>
      </c>
      <c r="F32" s="52">
        <f>E32-E27</f>
        <v>-0.895427091005126</v>
      </c>
      <c r="G32" s="38">
        <f>F32+G31</f>
        <v>-0.323560886969666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2"/>
        <v>6.34920634920635</v>
      </c>
      <c r="E33" s="52">
        <f t="shared" si="3"/>
        <v>3.35740634920635</v>
      </c>
      <c r="F33" s="52">
        <f t="shared" ref="F33:F50" si="4">E33-E28</f>
        <v>-0.571132217346552</v>
      </c>
      <c r="G33" s="38">
        <f>F33+G32</f>
        <v>-0.894693104316218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2"/>
        <v>6.32911392405063</v>
      </c>
      <c r="E34" s="52">
        <f t="shared" si="3"/>
        <v>3.39221392405063</v>
      </c>
      <c r="F34" s="52">
        <f t="shared" si="4"/>
        <v>0.101601408247852</v>
      </c>
      <c r="G34" s="38">
        <f t="shared" ref="G34:G50" si="5">F34+G33</f>
        <v>-0.793091696068366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2"/>
        <v>6.28930817610063</v>
      </c>
      <c r="E35" s="52">
        <f t="shared" si="3"/>
        <v>3.30700817610063</v>
      </c>
      <c r="F35" s="52">
        <f t="shared" si="4"/>
        <v>-0.400081437747573</v>
      </c>
      <c r="G35" s="38">
        <f t="shared" si="5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2"/>
        <v>6.24219725343321</v>
      </c>
      <c r="E36" s="52">
        <f t="shared" si="3"/>
        <v>3.17499725343321</v>
      </c>
      <c r="F36" s="52">
        <f t="shared" si="4"/>
        <v>-0.652765957269132</v>
      </c>
      <c r="G36" s="38">
        <f t="shared" si="5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2"/>
        <v>6.32511068943707</v>
      </c>
      <c r="E37" s="52">
        <f t="shared" si="3"/>
        <v>3.15551068943707</v>
      </c>
      <c r="F37" s="52">
        <f t="shared" si="4"/>
        <v>-0.313095745569369</v>
      </c>
      <c r="G37" s="38">
        <f t="shared" si="5"/>
        <v>-2.15903483665444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2"/>
        <v>6.51465798045603</v>
      </c>
      <c r="E38" s="52">
        <f t="shared" si="3"/>
        <v>3.38005798045603</v>
      </c>
      <c r="F38" s="52">
        <f t="shared" si="4"/>
        <v>0.0226516312496776</v>
      </c>
      <c r="G38" s="38">
        <f t="shared" si="5"/>
        <v>-2.13638320540476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2"/>
        <v>6.34920634920635</v>
      </c>
      <c r="E39" s="52">
        <f t="shared" si="3"/>
        <v>3.23300634920635</v>
      </c>
      <c r="F39" s="52">
        <f t="shared" si="4"/>
        <v>-0.159207574844283</v>
      </c>
      <c r="G39" s="38">
        <f t="shared" si="5"/>
        <v>-2.29559078024905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2"/>
        <v>6.57462195923734</v>
      </c>
      <c r="E40" s="52">
        <f t="shared" si="3"/>
        <v>3.44512195923734</v>
      </c>
      <c r="F40" s="52">
        <f t="shared" si="4"/>
        <v>0.138113783136714</v>
      </c>
      <c r="G40" s="38">
        <f t="shared" si="5"/>
        <v>-2.15747699711233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2"/>
        <v>6.56598818122127</v>
      </c>
      <c r="E41" s="52">
        <f t="shared" si="3"/>
        <v>3.41778818122127</v>
      </c>
      <c r="F41" s="52">
        <f t="shared" si="4"/>
        <v>0.242790927788065</v>
      </c>
      <c r="G41" s="38">
        <f t="shared" si="5"/>
        <v>-1.91468606932427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2"/>
        <v>6.56598818122127</v>
      </c>
      <c r="E42" s="52">
        <f t="shared" si="3"/>
        <v>3.37868818122127</v>
      </c>
      <c r="F42" s="52">
        <f t="shared" si="4"/>
        <v>0.223177491784208</v>
      </c>
      <c r="G42" s="38">
        <f t="shared" si="5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2"/>
        <v>6.32511068943707</v>
      </c>
      <c r="E43" s="52">
        <f t="shared" si="3"/>
        <v>3.10491068943706</v>
      </c>
      <c r="F43" s="52">
        <f t="shared" si="4"/>
        <v>-0.275147291018961</v>
      </c>
      <c r="G43" s="38">
        <f t="shared" si="5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2"/>
        <v>6.43915003219575</v>
      </c>
      <c r="E44" s="52">
        <f t="shared" si="3"/>
        <v>3.24345003219575</v>
      </c>
      <c r="F44" s="52">
        <f t="shared" si="4"/>
        <v>0.0104436829894019</v>
      </c>
      <c r="G44" s="38">
        <f t="shared" si="5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2"/>
        <v>6.5359477124183</v>
      </c>
      <c r="E45" s="52">
        <f t="shared" si="3"/>
        <v>3.3549477124183</v>
      </c>
      <c r="F45" s="52">
        <f t="shared" si="4"/>
        <v>-0.0901742468190418</v>
      </c>
      <c r="G45" s="38">
        <f t="shared" si="5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2"/>
        <v>6.35727908455181</v>
      </c>
      <c r="E46" s="52">
        <f t="shared" si="3"/>
        <v>3.15097908455181</v>
      </c>
      <c r="F46" s="52">
        <f t="shared" si="4"/>
        <v>-0.266809096669462</v>
      </c>
      <c r="G46" s="38">
        <f t="shared" si="5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2"/>
        <v>6.35324015247776</v>
      </c>
      <c r="E47" s="52">
        <f t="shared" si="3"/>
        <v>3.08174015247776</v>
      </c>
      <c r="F47" s="52">
        <f t="shared" si="4"/>
        <v>-0.296948028743509</v>
      </c>
      <c r="G47" s="38">
        <f t="shared" si="5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2"/>
        <v>6.22277535780958</v>
      </c>
      <c r="E48" s="52">
        <f t="shared" si="3"/>
        <v>2.91277535780958</v>
      </c>
      <c r="F48" s="52">
        <f t="shared" si="4"/>
        <v>-0.192135331627482</v>
      </c>
      <c r="G48" s="38">
        <f t="shared" si="5"/>
        <v>-2.80227888942911</v>
      </c>
    </row>
    <row r="49" customFormat="1" spans="1:7">
      <c r="A49" s="41">
        <v>44162</v>
      </c>
      <c r="B49">
        <v>3.3</v>
      </c>
      <c r="C49">
        <v>16.24</v>
      </c>
      <c r="D49" s="52">
        <f t="shared" si="2"/>
        <v>6.1576354679803</v>
      </c>
      <c r="E49" s="52">
        <f t="shared" si="3"/>
        <v>2.8576354679803</v>
      </c>
      <c r="F49" s="52">
        <f t="shared" si="4"/>
        <v>-0.385814564215454</v>
      </c>
      <c r="G49" s="38">
        <f t="shared" si="5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2"/>
        <v>6.08642726719416</v>
      </c>
      <c r="E50" s="52">
        <f t="shared" si="3"/>
        <v>2.82132726719416</v>
      </c>
      <c r="F50" s="52">
        <f t="shared" si="4"/>
        <v>-0.533620445224144</v>
      </c>
      <c r="G50" s="38">
        <f t="shared" si="5"/>
        <v>-3.72171389886871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topLeftCell="A37" workbookViewId="0">
      <selection activeCell="C51" sqref="C51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4" width="9.54545454545454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2020-12-05T01:17:18Z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