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<sst xmlns="http://schemas.openxmlformats.org/spreadsheetml/2006/main" count="598" uniqueCount="298">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</sst>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走势!$A$172:$A$265</c:f>
              <c:numCache>
                <c:formatCode>yyyy/m/d</c:formatCode>
                <c:ptCount val="9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</c:numCache>
            </c:numRef>
          </c:cat>
          <c:val>
            <c:numRef>
              <c:f>走势!$G$172:$G$265</c:f>
              <c:numCache>
                <c:formatCode>General</c:formatCode>
                <c:ptCount val="94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  <c:pt idx="90">
                  <c:v>11.5337239496366</c:v>
                </c:pt>
                <c:pt idx="91">
                  <c:v>11.2924759913776</c:v>
                </c:pt>
                <c:pt idx="92">
                  <c:v>11.1298501923557</c:v>
                </c:pt>
                <c:pt idx="93">
                  <c:v>11.1111364132358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走势!$A$172:$A$265</c:f>
              <c:numCache>
                <c:formatCode>yyyy/m/d</c:formatCode>
                <c:ptCount val="9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</c:numCache>
            </c:numRef>
          </c:cat>
          <c:val>
            <c:numRef>
              <c:f>走势!$I$172:$I$265</c:f>
              <c:numCache>
                <c:formatCode>General</c:formatCode>
                <c:ptCount val="94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  <c:pt idx="90">
                  <c:v>4.95826355721203</c:v>
                </c:pt>
                <c:pt idx="91">
                  <c:v>4.78531474454425</c:v>
                </c:pt>
                <c:pt idx="92">
                  <c:v>4.70448227688705</c:v>
                </c:pt>
                <c:pt idx="93">
                  <c:v>4.74342975577318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走势!$A$172:$A$265</c:f>
              <c:numCache>
                <c:formatCode>yyyy/m/d</c:formatCode>
                <c:ptCount val="94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  <c:pt idx="90" c:formatCode="yyyy/m/d">
                  <c:v>44967</c:v>
                </c:pt>
                <c:pt idx="91" c:formatCode="yyyy/m/d">
                  <c:v>44974</c:v>
                </c:pt>
                <c:pt idx="92" c:formatCode="yyyy/m/d">
                  <c:v>44981</c:v>
                </c:pt>
                <c:pt idx="93" c:formatCode="yyyy/m/d">
                  <c:v>44988</c:v>
                </c:pt>
              </c:numCache>
            </c:numRef>
          </c:cat>
          <c:val>
            <c:numRef>
              <c:f>走势!$H$172:$H$265</c:f>
              <c:numCache>
                <c:formatCode>General</c:formatCode>
                <c:ptCount val="94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  <c:pt idx="90">
                  <c:v>11976.85</c:v>
                </c:pt>
                <c:pt idx="91">
                  <c:v>11715.77</c:v>
                </c:pt>
                <c:pt idx="92">
                  <c:v>11787.45</c:v>
                </c:pt>
                <c:pt idx="93">
                  <c:v>11851.92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5"/>
  <sheetViews>
    <sheetView tabSelected="1" workbookViewId="0">
      <selection activeCell="P30" sqref="P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4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4" si="21">1/C209*100</f>
        <v>3.15059861373661</v>
      </c>
      <c r="E209" s="52">
        <f t="shared" ref="E209:E264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 t="shared" ref="F259:F264" si="23"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 t="shared" si="23"/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 t="shared" si="21"/>
        <v>3.87897595034911</v>
      </c>
      <c r="E261" s="52">
        <f t="shared" si="22"/>
        <v>0.98467595034911</v>
      </c>
      <c r="F261" s="52">
        <f t="shared" si="23"/>
        <v>-0.51922837865522</v>
      </c>
      <c r="G261" s="38">
        <f t="shared" si="20"/>
        <v>11.9904682929805</v>
      </c>
      <c r="H261">
        <v>12054.3</v>
      </c>
      <c r="I261">
        <v>5.29428398812557</v>
      </c>
    </row>
    <row r="262" spans="1:9">
      <c r="A262" s="41">
        <v>44967</v>
      </c>
      <c r="B262">
        <v>2.9003</v>
      </c>
      <c r="C262">
        <v>25.81</v>
      </c>
      <c r="D262" s="52">
        <f t="shared" si="21"/>
        <v>3.87446726075165</v>
      </c>
      <c r="E262" s="52">
        <f t="shared" si="22"/>
        <v>0.97416726075165</v>
      </c>
      <c r="F262" s="52">
        <f t="shared" si="23"/>
        <v>-0.45674434334391</v>
      </c>
      <c r="G262" s="38">
        <f t="shared" si="20"/>
        <v>11.5337239496366</v>
      </c>
      <c r="H262">
        <v>11976.85</v>
      </c>
      <c r="I262">
        <v>4.95826355721203</v>
      </c>
    </row>
    <row r="263" spans="1:9">
      <c r="A263" s="41">
        <v>44974</v>
      </c>
      <c r="B263">
        <v>2.892</v>
      </c>
      <c r="C263">
        <v>25.37</v>
      </c>
      <c r="D263" s="52">
        <f t="shared" si="21"/>
        <v>3.94166338194718</v>
      </c>
      <c r="E263" s="52">
        <f t="shared" si="22"/>
        <v>1.04966338194718</v>
      </c>
      <c r="F263" s="52">
        <f t="shared" si="23"/>
        <v>-0.241247958259009</v>
      </c>
      <c r="G263" s="38">
        <f t="shared" si="20"/>
        <v>11.2924759913776</v>
      </c>
      <c r="H263">
        <v>11715.77</v>
      </c>
      <c r="I263">
        <v>4.78531474454425</v>
      </c>
    </row>
    <row r="264" spans="1:9">
      <c r="A264" s="41">
        <v>44981</v>
      </c>
      <c r="B264">
        <v>2.9126</v>
      </c>
      <c r="C264">
        <v>25.56</v>
      </c>
      <c r="D264" s="52">
        <f t="shared" si="21"/>
        <v>3.91236306729264</v>
      </c>
      <c r="E264" s="52">
        <f t="shared" si="22"/>
        <v>0.99976306729264</v>
      </c>
      <c r="F264" s="52">
        <f t="shared" si="23"/>
        <v>-0.16262579902187</v>
      </c>
      <c r="G264" s="38">
        <f t="shared" si="20"/>
        <v>11.1298501923557</v>
      </c>
      <c r="H264">
        <v>11787.45</v>
      </c>
      <c r="I264">
        <v>4.70448227688705</v>
      </c>
    </row>
    <row r="265" spans="1:9">
      <c r="A265" s="41">
        <v>44988</v>
      </c>
      <c r="B265">
        <v>2.9026</v>
      </c>
      <c r="C265">
        <v>25.66</v>
      </c>
      <c r="D265" s="52">
        <f>1/C265*100</f>
        <v>3.89711613406079</v>
      </c>
      <c r="E265" s="52">
        <f>D265-B265</f>
        <v>0.994516134060795</v>
      </c>
      <c r="F265" s="52">
        <f>E265-E260</f>
        <v>-0.018713779119945</v>
      </c>
      <c r="G265" s="38">
        <f>F265+G264</f>
        <v>11.1111364132358</v>
      </c>
      <c r="H265">
        <v>11851.92</v>
      </c>
      <c r="I265">
        <v>4.74342975577318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5"/>
  <sheetViews>
    <sheetView topLeftCell="A223" workbookViewId="0">
      <selection activeCell="G265" sqref="G26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 t="shared" ref="D258:D264" si="22">1/C258*100</f>
        <v>2.57135510413988</v>
      </c>
      <c r="E258" s="52">
        <f t="shared" ref="E258:E264" si="23"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 t="shared" si="22"/>
        <v>2.53228665484933</v>
      </c>
      <c r="E259" s="52">
        <f t="shared" si="23"/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 t="shared" si="22"/>
        <v>2.45218244237371</v>
      </c>
      <c r="E260" s="52">
        <f t="shared" si="23"/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 t="shared" si="22"/>
        <v>2.40615976900866</v>
      </c>
      <c r="E261" s="52">
        <f t="shared" si="23"/>
        <v>-0.48814023099134</v>
      </c>
      <c r="F261" s="52">
        <f t="shared" si="20"/>
        <v>-0.3863517778323</v>
      </c>
      <c r="G261" s="38">
        <f t="shared" si="21"/>
        <v>5.29428398812557</v>
      </c>
    </row>
    <row r="262" spans="1:7">
      <c r="A262" s="41">
        <v>44967</v>
      </c>
      <c r="B262">
        <v>2.9003</v>
      </c>
      <c r="C262">
        <v>41.73</v>
      </c>
      <c r="D262" s="52">
        <f t="shared" si="22"/>
        <v>2.39635753654445</v>
      </c>
      <c r="E262" s="52">
        <f t="shared" si="23"/>
        <v>-0.50394246345555</v>
      </c>
      <c r="F262" s="52">
        <f>E262-E257</f>
        <v>-0.33602043091354</v>
      </c>
      <c r="G262" s="38">
        <f t="shared" si="21"/>
        <v>4.95826355721203</v>
      </c>
    </row>
    <row r="263" spans="1:7">
      <c r="A263" s="41">
        <v>44974</v>
      </c>
      <c r="B263">
        <v>2.892</v>
      </c>
      <c r="C263">
        <v>40.69</v>
      </c>
      <c r="D263" s="52">
        <f t="shared" si="22"/>
        <v>2.45760629147211</v>
      </c>
      <c r="E263" s="52">
        <f t="shared" si="23"/>
        <v>-0.43439370852789</v>
      </c>
      <c r="F263" s="52">
        <f>E263-E258</f>
        <v>-0.172948812667769</v>
      </c>
      <c r="G263" s="38">
        <f>F263+G262</f>
        <v>4.78531474454426</v>
      </c>
    </row>
    <row r="264" spans="1:7">
      <c r="A264" s="41">
        <v>44981</v>
      </c>
      <c r="B264">
        <v>2.9126</v>
      </c>
      <c r="C264">
        <v>40.6</v>
      </c>
      <c r="D264" s="52">
        <f t="shared" si="22"/>
        <v>2.46305418719212</v>
      </c>
      <c r="E264" s="52">
        <f t="shared" si="23"/>
        <v>-0.44954581280788</v>
      </c>
      <c r="F264" s="52">
        <f>E264-E259</f>
        <v>-0.0808324676572099</v>
      </c>
      <c r="G264" s="38">
        <f>F264+G263</f>
        <v>4.70448227688705</v>
      </c>
    </row>
    <row r="265" spans="1:7">
      <c r="A265" s="41">
        <v>44988</v>
      </c>
      <c r="B265">
        <v>2.9026</v>
      </c>
      <c r="C265">
        <v>40.64</v>
      </c>
      <c r="D265" s="52">
        <f>1/C265*100</f>
        <v>2.46062992125984</v>
      </c>
      <c r="E265" s="52">
        <f>D265-B265</f>
        <v>-0.441970078740158</v>
      </c>
      <c r="F265" s="52">
        <f>E265-E260</f>
        <v>0.0389474788861319</v>
      </c>
      <c r="G265" s="38">
        <f>F265+G264</f>
        <v>4.74342975577318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5"/>
  <sheetViews>
    <sheetView topLeftCell="A130" workbookViewId="0">
      <selection activeCell="E165" sqref="E16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1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1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1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1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2023-03-04T13:43:06Z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