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<sst xmlns="http://schemas.openxmlformats.org/spreadsheetml/2006/main" count="597" uniqueCount="297">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</sst>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18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17" borderId="16" applyNumberFormat="0" applyAlignment="0" applyProtection="0">
      <alignment vertical="center"/>
    </xf>
    <xf numFmtId="0" fontId="31" fillId="17" borderId="15" applyNumberFormat="0" applyAlignment="0" applyProtection="0">
      <alignment vertical="center"/>
    </xf>
    <xf numFmtId="0" fontId="25" fillId="27" borderId="19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走势!$A$132:$A$220</c:f>
              <c:numCache>
                <c:formatCode>yyyy/m/d</c:formatCode>
                <c:ptCount val="89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</c:numCache>
            </c:numRef>
          </c:cat>
          <c:val>
            <c:numRef>
              <c:f>走势!$G$132:$G$220</c:f>
              <c:numCache>
                <c:formatCode>General</c:formatCode>
                <c:ptCount val="89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9.03426295745887</c:v>
                </c:pt>
                <c:pt idx="84">
                  <c:v>9.14902267573743</c:v>
                </c:pt>
                <c:pt idx="85">
                  <c:v>9.40491275682132</c:v>
                </c:pt>
                <c:pt idx="86">
                  <c:v>9.86196040263495</c:v>
                </c:pt>
                <c:pt idx="87">
                  <c:v>10.3865314605052</c:v>
                </c:pt>
                <c:pt idx="88">
                  <c:v>10.9830044505195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走势!$A$132:$A$220</c:f>
              <c:numCache>
                <c:formatCode>yyyy/m/d</c:formatCode>
                <c:ptCount val="89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</c:numCache>
            </c:numRef>
          </c:cat>
          <c:val>
            <c:numRef>
              <c:f>走势!$I$132:$I$220</c:f>
              <c:numCache>
                <c:formatCode>General</c:formatCode>
                <c:ptCount val="89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  <c:pt idx="85">
                  <c:v>2.96816756363899</c:v>
                </c:pt>
                <c:pt idx="86">
                  <c:v>3.1569287922466</c:v>
                </c:pt>
                <c:pt idx="87">
                  <c:v>3.45042048754832</c:v>
                </c:pt>
                <c:pt idx="88">
                  <c:v>3.85157966705225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走势!$A$132:$A$220</c:f>
              <c:numCache>
                <c:formatCode>yyyy/m/d</c:formatCode>
                <c:ptCount val="89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</c:numCache>
            </c:numRef>
          </c:cat>
          <c:val>
            <c:numRef>
              <c:f>走势!$J$132:$J$220</c:f>
              <c:numCache>
                <c:formatCode>General</c:formatCode>
                <c:ptCount val="89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  <c:pt idx="85">
                  <c:v>-2.70695947748168</c:v>
                </c:pt>
                <c:pt idx="86">
                  <c:v>-2.2251596100221</c:v>
                </c:pt>
                <c:pt idx="87">
                  <c:v>-1.93332854065815</c:v>
                </c:pt>
                <c:pt idx="88">
                  <c:v>-1.53191930802715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走势!$A$132:$A$220</c:f>
              <c:numCache>
                <c:formatCode>yyyy/m/d</c:formatCode>
                <c:ptCount val="89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</c:numCache>
            </c:numRef>
          </c:cat>
          <c:val>
            <c:numRef>
              <c:f>走势!$H$132:$H$220</c:f>
              <c:numCache>
                <c:formatCode>General</c:formatCode>
                <c:ptCount val="89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  <c:pt idx="85">
                  <c:v>12328.65</c:v>
                </c:pt>
                <c:pt idx="86">
                  <c:v>12072.73</c:v>
                </c:pt>
                <c:pt idx="87">
                  <c:v>12227.93</c:v>
                </c:pt>
                <c:pt idx="88">
                  <c:v>11959.27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0"/>
  <sheetViews>
    <sheetView tabSelected="1" topLeftCell="A31" workbookViewId="0">
      <selection activeCell="P53" sqref="P5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9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9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19" si="21">1/C209*100</f>
        <v>3.15059861373661</v>
      </c>
      <c r="E209" s="52">
        <f t="shared" ref="E209:E219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>1/C220*100</f>
        <v>3.95100750691426</v>
      </c>
      <c r="E220" s="52">
        <f>D220-B220</f>
        <v>1.19810750691426</v>
      </c>
      <c r="F220" s="52">
        <f>E220-E215</f>
        <v>0.596472990014294</v>
      </c>
      <c r="G220" s="38">
        <f>F220+G219</f>
        <v>10.9830044505195</v>
      </c>
      <c r="H220">
        <v>11959.27</v>
      </c>
      <c r="I220">
        <v>3.85157966705225</v>
      </c>
      <c r="J220">
        <v>-1.53191930802715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0"/>
  <sheetViews>
    <sheetView topLeftCell="A199" workbookViewId="0">
      <selection activeCell="G220" sqref="G22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9" si="18">1/C194*100</f>
        <v>1.76273576590869</v>
      </c>
      <c r="E194" s="52">
        <f t="shared" ref="E194:E219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9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9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>1/C220*100</f>
        <v>2.29621125143513</v>
      </c>
      <c r="E220" s="52">
        <f>D220-B220</f>
        <v>-0.456688748564868</v>
      </c>
      <c r="F220" s="52">
        <f>E220-E215</f>
        <v>0.401159179503932</v>
      </c>
      <c r="G220" s="38">
        <f>F220+G219</f>
        <v>3.85157966705225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9"/>
  <sheetViews>
    <sheetView topLeftCell="A97" workbookViewId="0">
      <selection activeCell="G119" sqref="G119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8" si="8">1/C93*100</f>
        <v>5.72409845449342</v>
      </c>
      <c r="E93" s="52">
        <f t="shared" ref="E93:E118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8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8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>1/C119*100</f>
        <v>6.20347394540943</v>
      </c>
      <c r="E119" s="52">
        <f>D119-B119</f>
        <v>3.45057394540943</v>
      </c>
      <c r="F119" s="52">
        <f>E119-E114</f>
        <v>0.401409232630999</v>
      </c>
      <c r="G119" s="38">
        <f>F119+G118</f>
        <v>-1.53191930802715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106" workbookViewId="0">
      <selection activeCell="F120" sqref="F12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2022-04-10T06:27:32Z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