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40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</sheets>
  <calcPr calcId="144525"/>
</workbook>
</file>

<file path=xl/sharedStrings.xml><?xml version="1.0" encoding="utf-8"?>
<sst xmlns="http://schemas.openxmlformats.org/spreadsheetml/2006/main" count="483" uniqueCount="210">
  <si>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</si>
  <si>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</si>
  <si>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</si>
  <si>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</si>
  <si>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</si>
  <si>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</si>
  <si>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</si>
  <si>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</si>
  <si>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</si>
  <si>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</si>
  <si>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</si>
  <si>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</si>
  <si>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</si>
  <si>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</si>
  <si>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</si>
  <si>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</si>
  <si>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</si>
  <si>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</si>
  <si>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</si>
  <si>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</si>
  <si>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</si>
  <si>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</si>
  <si>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</si>
  <si>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</si>
  <si>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</si>
  <si>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</si>
  <si>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</si>
  <si>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</si>
  <si>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</si>
  <si>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</si>
  <si>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</si>
  <si>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</si>
  <si>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</si>
  <si>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</si>
  <si>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</si>
  <si>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</si>
  <si>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</si>
  <si>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</si>
  <si>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</si>
  <si>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</si>
  <si>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</si>
  <si>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</si>
  <si>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</si>
  <si>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</si>
  <si>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</si>
  <si>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</si>
  <si>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</si>
  <si>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</si>
  <si>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</si>
  <si>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</si>
  <si>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</si>
  <si>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</si>
  <si>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</si>
  <si>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</si>
  <si>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</si>
  <si>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</si>
  <si>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</si>
  <si>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</si>
  <si>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</si>
  <si>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</si>
  <si>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</si>
  <si>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</si>
  <si>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</si>
  <si>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</si>
  <si>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</si>
  <si>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</si>
  <si>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</si>
  <si>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</si>
  <si>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</si>
  <si>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</si>
  <si>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</si>
  <si>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</si>
  <si>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</si>
  <si>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</si>
  <si>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</si>
  <si>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</si>
  <si>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</si>
  <si>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</si>
  <si>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</si>
  <si>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</si>
  <si>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</si>
  <si>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</si>
  <si>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</si>
  <si>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</si>
  <si>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</si>
  <si>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</si>
  <si>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</si>
  <si>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</si>
  <si>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</si>
  <si>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</si>
  <si>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</si>
  <si>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</si>
  <si>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</si>
  <si>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</si>
  <si>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</si>
  <si>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</si>
  <si>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</si>
  <si>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</si>
  <si>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</si>
  <si>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</si>
  <si>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</si>
  <si>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</si>
  <si>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</si>
  <si>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</si>
  <si>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</si>
  <si>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</si>
  <si>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</si>
  <si>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</si>
  <si>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</si>
  <si>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</si>
  <si>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</si>
  <si>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</si>
  <si>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</si>
  <si>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</si>
  <si>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</si>
  <si>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</si>
  <si>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</si>
  <si>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</si>
  <si>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</si>
  <si>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</si>
  <si>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</si>
  <si>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</si>
  <si>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</si>
  <si>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</si>
  <si>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</si>
  <si>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</si>
  <si>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</si>
  <si>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</si>
  <si>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</si>
  <si>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</si>
  <si>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</si>
  <si>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</si>
  <si>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</si>
  <si>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</si>
  <si>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</si>
  <si>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</si>
  <si>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</si>
  <si>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</si>
  <si>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</si>
  <si>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</si>
  <si>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</si>
  <si>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</si>
  <si>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</si>
  <si>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</si>
  <si>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</si>
  <si>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</si>
  <si>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</si>
  <si>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</si>
  <si>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</si>
  <si>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</si>
  <si>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</si>
  <si>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</si>
  <si>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</si>
  <si>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</si>
  <si>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</si>
  <si>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</si>
  <si>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</si>
  <si>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</si>
  <si>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</si>
  <si>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</si>
  <si>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</si>
  <si>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</si>
  <si>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</si>
  <si>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</si>
  <si>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</si>
  <si>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</si>
  <si>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</si>
  <si>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</si>
  <si>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</si>
  <si>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</si>
  <si>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</si>
  <si>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</si>
  <si>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</si>
  <si>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</si>
  <si>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</si>
  <si>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</si>
  <si>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</si>
  <si>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</si>
  <si>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股价突破6周后高于神奇支撑线（10周/50日线）60%以上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</si>
  <si>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</si>
  <si>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</si>
  <si>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</si>
  <si>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</si>
  <si>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</si>
  <si>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</si>
  <si>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</si>
  <si>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</si>
  <si>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</si>
  <si>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</si>
  <si>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</si>
  <si>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</si>
  <si>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</si>
  <si>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</si>
  <si>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</si>
  <si>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</si>
  <si>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</si>
  <si>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</si>
  <si>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</si>
  <si>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</si>
  <si>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</si>
  <si>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1809：0.28，0.05
1909：0.3，0.05</t>
  </si>
  <si>
    <t>1809：0.14，0.07
1909：0.29，0.11</t>
  </si>
  <si>
    <t>1809：-0.02，-0.01
1909：0.11，0.1</t>
  </si>
  <si>
    <t>拐点</t>
  </si>
  <si>
    <t>74/</t>
  </si>
  <si>
    <t>18.14|20</t>
  </si>
  <si>
    <t>预收大幅增长</t>
  </si>
  <si>
    <t>云计算</t>
  </si>
  <si>
    <t>PVC管材</t>
  </si>
  <si>
    <t>小米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</si>
</sst>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1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1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7" fillId="32" borderId="17" applyNumberFormat="0" applyAlignment="0" applyProtection="0">
      <alignment vertical="center"/>
    </xf>
    <xf numFmtId="0" fontId="28" fillId="32" borderId="12" applyNumberFormat="0" applyAlignment="0" applyProtection="0">
      <alignment vertical="center"/>
    </xf>
    <xf numFmtId="0" fontId="21" fillId="24" borderId="14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3" fillId="3" borderId="5" xfId="0" applyFont="1" applyFill="1" applyBorder="1" applyAlignment="1">
      <alignment vertical="top" wrapText="1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6" xfId="0" applyFont="1" applyBorder="1" applyAlignment="1">
      <alignment horizontal="right" vertical="center" wrapText="1" readingOrder="1"/>
    </xf>
    <xf numFmtId="0" fontId="0" fillId="2" borderId="7" xfId="0" applyFill="1" applyBorder="1">
      <alignment vertical="center"/>
    </xf>
    <xf numFmtId="0" fontId="5" fillId="0" borderId="0" xfId="0" applyFont="1" applyBorder="1" applyAlignment="1">
      <alignment vertical="top" wrapText="1" readingOrder="1"/>
    </xf>
    <xf numFmtId="0" fontId="6" fillId="0" borderId="0" xfId="0" applyFont="1" applyAlignment="1">
      <alignment vertical="top" wrapText="1" readingOrder="1"/>
    </xf>
    <xf numFmtId="14" fontId="6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6" fillId="0" borderId="0" xfId="0" applyNumberFormat="1" applyFont="1" applyAlignment="1">
      <alignment vertical="top" wrapText="1" readingOrder="1"/>
    </xf>
    <xf numFmtId="0" fontId="8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5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7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9" fillId="5" borderId="6" xfId="0" applyNumberFormat="1" applyFont="1" applyFill="1" applyBorder="1" applyAlignment="1">
      <alignment horizontal="left" vertical="center" readingOrder="1"/>
    </xf>
    <xf numFmtId="57" fontId="9" fillId="5" borderId="9" xfId="0" applyNumberFormat="1" applyFont="1" applyFill="1" applyBorder="1" applyAlignment="1">
      <alignment horizontal="left" vertical="center" readingOrder="1"/>
    </xf>
    <xf numFmtId="57" fontId="9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走势!$A$38:$A$108</c:f>
              <c:numCache>
                <c:formatCode>yyyy/m/d</c:formatCode>
                <c:ptCount val="71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  <c:pt idx="69" c:formatCode="yyyy/m/d">
                  <c:v>43853</c:v>
                </c:pt>
                <c:pt idx="70" c:formatCode="yyyy/m/d">
                  <c:v>43868</c:v>
                </c:pt>
              </c:numCache>
            </c:numRef>
          </c:cat>
          <c:val>
            <c:numRef>
              <c:f>走势!$G$38:$G$108</c:f>
              <c:numCache>
                <c:formatCode>General</c:formatCode>
                <c:ptCount val="71"/>
                <c:pt idx="0">
                  <c:v>10.2156487024211</c:v>
                </c:pt>
                <c:pt idx="1">
                  <c:v>10.1304591733704</c:v>
                </c:pt>
                <c:pt idx="2">
                  <c:v>10.1586704612377</c:v>
                </c:pt>
                <c:pt idx="3">
                  <c:v>10.610498538066</c:v>
                </c:pt>
                <c:pt idx="4">
                  <c:v>11.1743390407954</c:v>
                </c:pt>
                <c:pt idx="5">
                  <c:v>11.5986002761658</c:v>
                </c:pt>
                <c:pt idx="6">
                  <c:v>11.9667209400377</c:v>
                </c:pt>
                <c:pt idx="7">
                  <c:v>12.4543783974119</c:v>
                </c:pt>
                <c:pt idx="8">
                  <c:v>12.3595696247878</c:v>
                </c:pt>
                <c:pt idx="9">
                  <c:v>12.3288200718086</c:v>
                </c:pt>
                <c:pt idx="10">
                  <c:v>12.3385529780577</c:v>
                </c:pt>
                <c:pt idx="11">
                  <c:v>12.6177050323959</c:v>
                </c:pt>
                <c:pt idx="12">
                  <c:v>12.7220002488682</c:v>
                </c:pt>
                <c:pt idx="13">
                  <c:v>13.1399845430267</c:v>
                </c:pt>
                <c:pt idx="14">
                  <c:v>13.5083662773801</c:v>
                </c:pt>
                <c:pt idx="15">
                  <c:v>14.0498110199684</c:v>
                </c:pt>
                <c:pt idx="16">
                  <c:v>14.4869632194343</c:v>
                </c:pt>
                <c:pt idx="17">
                  <c:v>14.8651746939954</c:v>
                </c:pt>
                <c:pt idx="18">
                  <c:v>14.9925278487183</c:v>
                </c:pt>
                <c:pt idx="19">
                  <c:v>14.9064413421315</c:v>
                </c:pt>
                <c:pt idx="20">
                  <c:v>14.4482006867864</c:v>
                </c:pt>
                <c:pt idx="21">
                  <c:v>13.7473373663684</c:v>
                </c:pt>
                <c:pt idx="22">
                  <c:v>12.945325277421</c:v>
                </c:pt>
                <c:pt idx="23">
                  <c:v>12.1405019679846</c:v>
                </c:pt>
                <c:pt idx="24">
                  <c:v>11.325052346989</c:v>
                </c:pt>
                <c:pt idx="25">
                  <c:v>10.5992889394645</c:v>
                </c:pt>
                <c:pt idx="26">
                  <c:v>10.2587368150959</c:v>
                </c:pt>
                <c:pt idx="27">
                  <c:v>9.83793205916246</c:v>
                </c:pt>
                <c:pt idx="28">
                  <c:v>9.51123388175684</c:v>
                </c:pt>
                <c:pt idx="29">
                  <c:v>9.09378482343932</c:v>
                </c:pt>
                <c:pt idx="30">
                  <c:v>9.00828329697827</c:v>
                </c:pt>
                <c:pt idx="31">
                  <c:v>8.91996430525397</c:v>
                </c:pt>
                <c:pt idx="32">
                  <c:v>9.28849682142442</c:v>
                </c:pt>
                <c:pt idx="33">
                  <c:v>9.75486089351377</c:v>
                </c:pt>
                <c:pt idx="34">
                  <c:v>10.4474514272889</c:v>
                </c:pt>
                <c:pt idx="35">
                  <c:v>10.8870174467505</c:v>
                </c:pt>
                <c:pt idx="36">
                  <c:v>11.5150146161428</c:v>
                </c:pt>
                <c:pt idx="37">
                  <c:v>11.7848718849478</c:v>
                </c:pt>
                <c:pt idx="38">
                  <c:v>11.7475171120609</c:v>
                </c:pt>
                <c:pt idx="39">
                  <c:v>11.6377665891216</c:v>
                </c:pt>
                <c:pt idx="40">
                  <c:v>11.5582550779004</c:v>
                </c:pt>
                <c:pt idx="41">
                  <c:v>11.3439565804002</c:v>
                </c:pt>
                <c:pt idx="42">
                  <c:v>11.2713104278939</c:v>
                </c:pt>
                <c:pt idx="43">
                  <c:v>11.3077584887142</c:v>
                </c:pt>
                <c:pt idx="44">
                  <c:v>11.4831892228037</c:v>
                </c:pt>
                <c:pt idx="45">
                  <c:v>11.9319456002634</c:v>
                </c:pt>
                <c:pt idx="46">
                  <c:v>12.1554456800987</c:v>
                </c:pt>
                <c:pt idx="47">
                  <c:v>12.190117590764</c:v>
                </c:pt>
                <c:pt idx="48">
                  <c:v>12.2823944228046</c:v>
                </c:pt>
                <c:pt idx="49">
                  <c:v>12.1098340245715</c:v>
                </c:pt>
                <c:pt idx="50">
                  <c:v>11.5601891350577</c:v>
                </c:pt>
                <c:pt idx="51">
                  <c:v>11.1242281163685</c:v>
                </c:pt>
                <c:pt idx="52">
                  <c:v>10.9670835084353</c:v>
                </c:pt>
                <c:pt idx="53">
                  <c:v>10.8572769470226</c:v>
                </c:pt>
                <c:pt idx="54">
                  <c:v>10.8041631999631</c:v>
                </c:pt>
                <c:pt idx="55">
                  <c:v>10.8883543936861</c:v>
                </c:pt>
                <c:pt idx="56">
                  <c:v>10.8643567050736</c:v>
                </c:pt>
                <c:pt idx="57">
                  <c:v>10.6751754656499</c:v>
                </c:pt>
                <c:pt idx="58">
                  <c:v>10.3928236576929</c:v>
                </c:pt>
                <c:pt idx="59">
                  <c:v>10.3222826440439</c:v>
                </c:pt>
                <c:pt idx="60">
                  <c:v>10.3085173443951</c:v>
                </c:pt>
                <c:pt idx="61">
                  <c:v>10.4267625854893</c:v>
                </c:pt>
                <c:pt idx="62">
                  <c:v>10.4662562700238</c:v>
                </c:pt>
                <c:pt idx="63">
                  <c:v>10.492150291759</c:v>
                </c:pt>
                <c:pt idx="64">
                  <c:v>10.2655610713414</c:v>
                </c:pt>
                <c:pt idx="65">
                  <c:v>10.015423781235</c:v>
                </c:pt>
                <c:pt idx="66">
                  <c:v>9.59587508189145</c:v>
                </c:pt>
                <c:pt idx="67">
                  <c:v>9.29239082946806</c:v>
                </c:pt>
                <c:pt idx="68">
                  <c:v>9.02939977265496</c:v>
                </c:pt>
                <c:pt idx="69">
                  <c:v>9.09303344521464</c:v>
                </c:pt>
                <c:pt idx="70">
                  <c:v>9.30790759783556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走势!$A$38:$A$108</c:f>
              <c:numCache>
                <c:formatCode>yyyy/m/d</c:formatCode>
                <c:ptCount val="71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  <c:pt idx="69" c:formatCode="yyyy/m/d">
                  <c:v>43853</c:v>
                </c:pt>
                <c:pt idx="70" c:formatCode="yyyy/m/d">
                  <c:v>43868</c:v>
                </c:pt>
              </c:numCache>
            </c:numRef>
          </c:cat>
          <c:val>
            <c:numRef>
              <c:f>走势!$I$38:$I$108</c:f>
              <c:numCache>
                <c:formatCode>General</c:formatCode>
                <c:ptCount val="71"/>
                <c:pt idx="0">
                  <c:v>5.96549371291322</c:v>
                </c:pt>
                <c:pt idx="1">
                  <c:v>5.97721776161873</c:v>
                </c:pt>
                <c:pt idx="2">
                  <c:v>6.06729100779539</c:v>
                </c:pt>
                <c:pt idx="3">
                  <c:v>6.42874364025783</c:v>
                </c:pt>
                <c:pt idx="4">
                  <c:v>6.88423696179931</c:v>
                </c:pt>
                <c:pt idx="5">
                  <c:v>7.20562904651081</c:v>
                </c:pt>
                <c:pt idx="6">
                  <c:v>7.43068150713228</c:v>
                </c:pt>
                <c:pt idx="7">
                  <c:v>7.71502530096081</c:v>
                </c:pt>
                <c:pt idx="8">
                  <c:v>7.5834261742555</c:v>
                </c:pt>
                <c:pt idx="9">
                  <c:v>7.56462089656508</c:v>
                </c:pt>
                <c:pt idx="10">
                  <c:v>7.52057338746246</c:v>
                </c:pt>
                <c:pt idx="11">
                  <c:v>7.7597963637095</c:v>
                </c:pt>
                <c:pt idx="12">
                  <c:v>7.9074428197666</c:v>
                </c:pt>
                <c:pt idx="13">
                  <c:v>8.25486865695528</c:v>
                </c:pt>
                <c:pt idx="14">
                  <c:v>8.55268450128466</c:v>
                </c:pt>
                <c:pt idx="15">
                  <c:v>8.99065750479703</c:v>
                </c:pt>
                <c:pt idx="16">
                  <c:v>9.38120965999007</c:v>
                </c:pt>
                <c:pt idx="17">
                  <c:v>9.74120472644231</c:v>
                </c:pt>
                <c:pt idx="18">
                  <c:v>9.94596955078243</c:v>
                </c:pt>
                <c:pt idx="19">
                  <c:v>10.0437265208757</c:v>
                </c:pt>
                <c:pt idx="20">
                  <c:v>9.85168920848099</c:v>
                </c:pt>
                <c:pt idx="21">
                  <c:v>9.37560879204022</c:v>
                </c:pt>
                <c:pt idx="22">
                  <c:v>8.70998863948615</c:v>
                </c:pt>
                <c:pt idx="23">
                  <c:v>7.94391705847734</c:v>
                </c:pt>
                <c:pt idx="24">
                  <c:v>7.1335555871435</c:v>
                </c:pt>
                <c:pt idx="25">
                  <c:v>6.46979539024561</c:v>
                </c:pt>
                <c:pt idx="26">
                  <c:v>6.16486319144063</c:v>
                </c:pt>
                <c:pt idx="27">
                  <c:v>5.58350185659716</c:v>
                </c:pt>
                <c:pt idx="28">
                  <c:v>5.19269297466532</c:v>
                </c:pt>
                <c:pt idx="29">
                  <c:v>4.72127562091388</c:v>
                </c:pt>
                <c:pt idx="30">
                  <c:v>4.35109039816107</c:v>
                </c:pt>
                <c:pt idx="31">
                  <c:v>3.98119493988512</c:v>
                </c:pt>
                <c:pt idx="32">
                  <c:v>4.31853952049149</c:v>
                </c:pt>
                <c:pt idx="33">
                  <c:v>4.73588592641175</c:v>
                </c:pt>
                <c:pt idx="34">
                  <c:v>5.26980021228386</c:v>
                </c:pt>
                <c:pt idx="35">
                  <c:v>5.69009833782461</c:v>
                </c:pt>
                <c:pt idx="36">
                  <c:v>6.21487841221488</c:v>
                </c:pt>
                <c:pt idx="37">
                  <c:v>6.40138428872513</c:v>
                </c:pt>
                <c:pt idx="38">
                  <c:v>6.32949137864843</c:v>
                </c:pt>
                <c:pt idx="39">
                  <c:v>6.22760675587942</c:v>
                </c:pt>
                <c:pt idx="40">
                  <c:v>6.17064186245879</c:v>
                </c:pt>
                <c:pt idx="41">
                  <c:v>6.00176006273449</c:v>
                </c:pt>
                <c:pt idx="42">
                  <c:v>5.90283198247859</c:v>
                </c:pt>
                <c:pt idx="43">
                  <c:v>5.87990552088106</c:v>
                </c:pt>
                <c:pt idx="44">
                  <c:v>5.86637750736788</c:v>
                </c:pt>
                <c:pt idx="45">
                  <c:v>6.05133793629037</c:v>
                </c:pt>
                <c:pt idx="46">
                  <c:v>6.07460539239682</c:v>
                </c:pt>
                <c:pt idx="47">
                  <c:v>6.00413147019099</c:v>
                </c:pt>
                <c:pt idx="48">
                  <c:v>5.983205983387</c:v>
                </c:pt>
                <c:pt idx="49">
                  <c:v>5.87033905302105</c:v>
                </c:pt>
                <c:pt idx="50">
                  <c:v>5.46443784824371</c:v>
                </c:pt>
                <c:pt idx="51">
                  <c:v>5.14831665593848</c:v>
                </c:pt>
                <c:pt idx="52">
                  <c:v>5.008206176535</c:v>
                </c:pt>
                <c:pt idx="53">
                  <c:v>4.89448963511023</c:v>
                </c:pt>
                <c:pt idx="54">
                  <c:v>4.79698911768311</c:v>
                </c:pt>
                <c:pt idx="55">
                  <c:v>4.79861821771987</c:v>
                </c:pt>
                <c:pt idx="56">
                  <c:v>4.71035138502076</c:v>
                </c:pt>
                <c:pt idx="57">
                  <c:v>4.52485636926585</c:v>
                </c:pt>
                <c:pt idx="58">
                  <c:v>4.25826656140672</c:v>
                </c:pt>
                <c:pt idx="59">
                  <c:v>4.14662029371219</c:v>
                </c:pt>
                <c:pt idx="60">
                  <c:v>4.10223274471983</c:v>
                </c:pt>
                <c:pt idx="61">
                  <c:v>4.18317681339552</c:v>
                </c:pt>
                <c:pt idx="62">
                  <c:v>4.18730282234924</c:v>
                </c:pt>
                <c:pt idx="63">
                  <c:v>4.18581030076415</c:v>
                </c:pt>
                <c:pt idx="64">
                  <c:v>3.68199821655304</c:v>
                </c:pt>
                <c:pt idx="65">
                  <c:v>3.16973621181299</c:v>
                </c:pt>
                <c:pt idx="66">
                  <c:v>2.54739286628261</c:v>
                </c:pt>
                <c:pt idx="67">
                  <c:v>2.02521786232231</c:v>
                </c:pt>
                <c:pt idx="68">
                  <c:v>1.52708675548967</c:v>
                </c:pt>
                <c:pt idx="69">
                  <c:v>1.56946588687257</c:v>
                </c:pt>
                <c:pt idx="70">
                  <c:v>1.68944693275244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走势!$A$38:$A$108</c:f>
              <c:numCache>
                <c:formatCode>yyyy/m/d</c:formatCode>
                <c:ptCount val="71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  <c:pt idx="69" c:formatCode="yyyy/m/d">
                  <c:v>43853</c:v>
                </c:pt>
                <c:pt idx="70" c:formatCode="yyyy/m/d">
                  <c:v>43868</c:v>
                </c:pt>
              </c:numCache>
            </c:numRef>
          </c:cat>
          <c:val>
            <c:numRef>
              <c:f>走势!$H$38:$H$108</c:f>
              <c:numCache>
                <c:formatCode>General</c:formatCode>
                <c:ptCount val="71"/>
                <c:pt idx="0">
                  <c:v>8113.88</c:v>
                </c:pt>
                <c:pt idx="1">
                  <c:v>8409.18</c:v>
                </c:pt>
                <c:pt idx="2">
                  <c:v>8401.09</c:v>
                </c:pt>
                <c:pt idx="3">
                  <c:v>7558.28</c:v>
                </c:pt>
                <c:pt idx="4">
                  <c:v>7387.74</c:v>
                </c:pt>
                <c:pt idx="5">
                  <c:v>7504.72</c:v>
                </c:pt>
                <c:pt idx="6">
                  <c:v>7867.54</c:v>
                </c:pt>
                <c:pt idx="7">
                  <c:v>7648.55</c:v>
                </c:pt>
                <c:pt idx="8">
                  <c:v>8062.29</c:v>
                </c:pt>
                <c:pt idx="9">
                  <c:v>7636.7</c:v>
                </c:pt>
                <c:pt idx="10">
                  <c:v>7681.75</c:v>
                </c:pt>
                <c:pt idx="11">
                  <c:v>7733.89</c:v>
                </c:pt>
                <c:pt idx="12">
                  <c:v>7629.65</c:v>
                </c:pt>
                <c:pt idx="13">
                  <c:v>7337.6</c:v>
                </c:pt>
                <c:pt idx="14">
                  <c:v>7239.79</c:v>
                </c:pt>
                <c:pt idx="15">
                  <c:v>7284.84</c:v>
                </c:pt>
                <c:pt idx="16">
                  <c:v>7474.01</c:v>
                </c:pt>
                <c:pt idx="17">
                  <c:v>7581.39</c:v>
                </c:pt>
                <c:pt idx="18">
                  <c:v>7595.45</c:v>
                </c:pt>
                <c:pt idx="19">
                  <c:v>7684</c:v>
                </c:pt>
                <c:pt idx="20">
                  <c:v>8125.63</c:v>
                </c:pt>
                <c:pt idx="21">
                  <c:v>8651.2</c:v>
                </c:pt>
                <c:pt idx="22">
                  <c:v>9167.65</c:v>
                </c:pt>
                <c:pt idx="23">
                  <c:v>9363.72</c:v>
                </c:pt>
                <c:pt idx="24">
                  <c:v>9550.54</c:v>
                </c:pt>
                <c:pt idx="25">
                  <c:v>9879.22</c:v>
                </c:pt>
                <c:pt idx="26">
                  <c:v>9906.86</c:v>
                </c:pt>
                <c:pt idx="27">
                  <c:v>10415.8</c:v>
                </c:pt>
                <c:pt idx="28">
                  <c:v>10132.34</c:v>
                </c:pt>
                <c:pt idx="29">
                  <c:v>10418.24</c:v>
                </c:pt>
                <c:pt idx="30">
                  <c:v>9780.82</c:v>
                </c:pt>
                <c:pt idx="31">
                  <c:v>9674.53</c:v>
                </c:pt>
                <c:pt idx="32">
                  <c:v>9235.39</c:v>
                </c:pt>
                <c:pt idx="33">
                  <c:v>9000.19</c:v>
                </c:pt>
                <c:pt idx="34">
                  <c:v>8776.77</c:v>
                </c:pt>
                <c:pt idx="35">
                  <c:v>8922.69</c:v>
                </c:pt>
                <c:pt idx="36">
                  <c:v>8584.94</c:v>
                </c:pt>
                <c:pt idx="37">
                  <c:v>8810.13</c:v>
                </c:pt>
                <c:pt idx="38">
                  <c:v>9214.27</c:v>
                </c:pt>
                <c:pt idx="39">
                  <c:v>9178.31</c:v>
                </c:pt>
                <c:pt idx="40">
                  <c:v>9443.22</c:v>
                </c:pt>
                <c:pt idx="41">
                  <c:v>9213.38</c:v>
                </c:pt>
                <c:pt idx="42">
                  <c:v>9228.55</c:v>
                </c:pt>
                <c:pt idx="43">
                  <c:v>9349</c:v>
                </c:pt>
                <c:pt idx="44">
                  <c:v>9136.46</c:v>
                </c:pt>
                <c:pt idx="45">
                  <c:v>8795.18</c:v>
                </c:pt>
                <c:pt idx="46">
                  <c:v>9060.92</c:v>
                </c:pt>
                <c:pt idx="47">
                  <c:v>9362.55</c:v>
                </c:pt>
                <c:pt idx="48">
                  <c:v>9365.68</c:v>
                </c:pt>
                <c:pt idx="49">
                  <c:v>9823.42</c:v>
                </c:pt>
                <c:pt idx="50">
                  <c:v>9919.8</c:v>
                </c:pt>
                <c:pt idx="51">
                  <c:v>9881.25</c:v>
                </c:pt>
                <c:pt idx="52">
                  <c:v>9548.96</c:v>
                </c:pt>
                <c:pt idx="53">
                  <c:v>9446.24</c:v>
                </c:pt>
                <c:pt idx="54">
                  <c:v>9666.58</c:v>
                </c:pt>
                <c:pt idx="55">
                  <c:v>9533.51</c:v>
                </c:pt>
                <c:pt idx="56">
                  <c:v>9660.44</c:v>
                </c:pt>
                <c:pt idx="57">
                  <c:v>9802.33</c:v>
                </c:pt>
                <c:pt idx="58">
                  <c:v>9895.34</c:v>
                </c:pt>
                <c:pt idx="59">
                  <c:v>9647.99</c:v>
                </c:pt>
                <c:pt idx="60">
                  <c:v>9626.9</c:v>
                </c:pt>
                <c:pt idx="61">
                  <c:v>9582.16</c:v>
                </c:pt>
                <c:pt idx="62">
                  <c:v>9878.62</c:v>
                </c:pt>
                <c:pt idx="63">
                  <c:v>10004.62</c:v>
                </c:pt>
                <c:pt idx="64">
                  <c:v>10229.49</c:v>
                </c:pt>
                <c:pt idx="65">
                  <c:v>10233.77</c:v>
                </c:pt>
                <c:pt idx="66">
                  <c:v>10656.41</c:v>
                </c:pt>
                <c:pt idx="67">
                  <c:v>10879.84</c:v>
                </c:pt>
                <c:pt idx="68">
                  <c:v>10954.39</c:v>
                </c:pt>
                <c:pt idx="69">
                  <c:v>10681.9</c:v>
                </c:pt>
                <c:pt idx="70">
                  <c:v>10611.55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111125</xdr:colOff>
      <xdr:row>4</xdr:row>
      <xdr:rowOff>42545</xdr:rowOff>
    </xdr:from>
    <xdr:to>
      <xdr:col>11</xdr:col>
      <xdr:colOff>241935</xdr:colOff>
      <xdr:row>38</xdr:row>
      <xdr:rowOff>83820</xdr:rowOff>
    </xdr:to>
    <xdr:graphicFrame>
      <xdr:nvGraphicFramePr>
        <xdr:cNvPr id="2" name="图表 1"/>
        <xdr:cNvGraphicFramePr/>
      </xdr:nvGraphicFramePr>
      <xdr:xfrm>
        <a:off x="936625" y="753745"/>
        <a:ext cx="10601960" cy="608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25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16" customWidth="1"/>
    <col min="8" max="8" width="14" style="35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36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16"/>
  </cols>
  <sheetData>
    <row r="1" ht="14.75" spans="1:17">
      <c r="A1" t="s">
        <v>0</v>
      </c>
      <c r="B1" s="25" t="s">
        <v>1</v>
      </c>
      <c r="C1" s="34" t="s">
        <v>2</v>
      </c>
      <c r="D1" t="s">
        <v>3</v>
      </c>
      <c r="E1" t="s">
        <v>4</v>
      </c>
      <c r="F1" t="s">
        <v>5</v>
      </c>
      <c r="G1" s="16" t="s">
        <v>6</v>
      </c>
      <c r="H1" s="35" t="s">
        <v>7</v>
      </c>
      <c r="I1" t="s">
        <v>8</v>
      </c>
      <c r="J1" t="s">
        <v>9</v>
      </c>
      <c r="K1" t="s">
        <v>10</v>
      </c>
      <c r="L1" s="36" t="s">
        <v>6</v>
      </c>
      <c r="M1" s="34" t="s">
        <v>11</v>
      </c>
      <c r="N1" t="s">
        <v>12</v>
      </c>
      <c r="O1" t="s">
        <v>13</v>
      </c>
      <c r="P1" t="s">
        <v>10</v>
      </c>
      <c r="Q1" s="16" t="s">
        <v>6</v>
      </c>
    </row>
    <row r="2" ht="14.75" spans="1:16">
      <c r="A2" s="42">
        <v>43101</v>
      </c>
      <c r="B2" s="25">
        <v>3.944</v>
      </c>
      <c r="C2" s="25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6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43">
        <v>43132</v>
      </c>
      <c r="B3" s="25">
        <v>3.857</v>
      </c>
      <c r="C3" s="25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6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6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6">
        <f t="shared" ref="Q3:Q55" si="9">P3+Q2</f>
        <v>0.130552580265668</v>
      </c>
    </row>
    <row r="4" ht="14.75" spans="1:17">
      <c r="A4" s="43">
        <v>43160</v>
      </c>
      <c r="B4" s="25">
        <v>3.778</v>
      </c>
      <c r="C4" s="25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6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6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6">
        <f t="shared" si="9"/>
        <v>0.0910878968676756</v>
      </c>
    </row>
    <row r="5" ht="14.75" spans="1:17">
      <c r="A5" s="43">
        <v>43191</v>
      </c>
      <c r="B5" s="25">
        <v>3.653</v>
      </c>
      <c r="C5" s="25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6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6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6">
        <f t="shared" si="9"/>
        <v>0.405339722547727</v>
      </c>
    </row>
    <row r="6" ht="14.75" spans="1:17">
      <c r="A6" s="43">
        <v>43221</v>
      </c>
      <c r="B6" s="25">
        <v>3.646</v>
      </c>
      <c r="C6" s="25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6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6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6">
        <f t="shared" si="9"/>
        <v>0.460744825887472</v>
      </c>
    </row>
    <row r="7" ht="14.75" spans="1:17">
      <c r="A7" s="43">
        <v>43252</v>
      </c>
      <c r="B7" s="25">
        <v>3.543</v>
      </c>
      <c r="C7" s="25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6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6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6">
        <f t="shared" si="9"/>
        <v>0.770792000525168</v>
      </c>
    </row>
    <row r="8" ht="14.75" spans="1:17">
      <c r="A8" s="43">
        <v>43282</v>
      </c>
      <c r="B8" s="25">
        <v>3.533</v>
      </c>
      <c r="C8" s="25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6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6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6">
        <f t="shared" si="9"/>
        <v>0.849539917206292</v>
      </c>
    </row>
    <row r="9" ht="14.75" spans="1:17">
      <c r="A9" s="43">
        <v>43313</v>
      </c>
      <c r="B9" s="25">
        <v>3.6</v>
      </c>
      <c r="C9" s="25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6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6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6">
        <f t="shared" si="9"/>
        <v>1.01979047600708</v>
      </c>
    </row>
    <row r="10" ht="14.75" spans="1:17">
      <c r="A10" s="43">
        <v>43344</v>
      </c>
      <c r="B10" s="25">
        <v>3.655</v>
      </c>
      <c r="C10" s="25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6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6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6">
        <f t="shared" si="9"/>
        <v>1.01204812277491</v>
      </c>
    </row>
    <row r="11" ht="14.75" spans="1:17">
      <c r="A11" s="43">
        <v>43374</v>
      </c>
      <c r="B11" s="25">
        <v>3.533</v>
      </c>
      <c r="C11" s="25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6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6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6">
        <f t="shared" si="9"/>
        <v>1.4012654709527</v>
      </c>
    </row>
    <row r="12" ht="14.75" spans="1:17">
      <c r="A12" s="43">
        <v>43405</v>
      </c>
      <c r="B12" s="25">
        <v>3.398</v>
      </c>
      <c r="C12" s="25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6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6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6">
        <f t="shared" si="9"/>
        <v>1.38428798437861</v>
      </c>
    </row>
    <row r="13" ht="14.75" spans="1:17">
      <c r="A13" s="43">
        <v>43435</v>
      </c>
      <c r="B13" s="25">
        <v>3.27</v>
      </c>
      <c r="C13" s="25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6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6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6">
        <f t="shared" si="9"/>
        <v>1.65843164174388</v>
      </c>
    </row>
    <row r="14" ht="14.75" spans="1:17">
      <c r="A14" s="43">
        <v>43466</v>
      </c>
      <c r="B14" s="25">
        <v>3.13</v>
      </c>
      <c r="C14" s="25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6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6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6">
        <f t="shared" si="9"/>
        <v>1.88112015411777</v>
      </c>
    </row>
    <row r="15" ht="14.75" spans="1:17">
      <c r="A15" s="43">
        <v>43497</v>
      </c>
      <c r="B15" s="25">
        <v>3.208</v>
      </c>
      <c r="C15" s="25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6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6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6">
        <f t="shared" si="9"/>
        <v>1.19785546233306</v>
      </c>
    </row>
    <row r="16" ht="14.75" spans="1:17">
      <c r="A16" s="43">
        <v>43525</v>
      </c>
      <c r="B16" s="25">
        <v>3.075</v>
      </c>
      <c r="C16" s="25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6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6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6">
        <f t="shared" si="9"/>
        <v>1.16006076528235</v>
      </c>
    </row>
    <row r="17" ht="14.75" spans="1:17">
      <c r="A17" s="43">
        <v>43556</v>
      </c>
      <c r="B17" s="25">
        <v>3.416</v>
      </c>
      <c r="C17" s="25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6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6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6">
        <f t="shared" si="9"/>
        <v>0.810876716309473</v>
      </c>
    </row>
    <row r="18" ht="14.75" spans="1:17">
      <c r="A18" s="43">
        <v>43586</v>
      </c>
      <c r="B18" s="25">
        <v>3.297</v>
      </c>
      <c r="C18" s="25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6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6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6">
        <f t="shared" si="9"/>
        <v>1.05940183914963</v>
      </c>
    </row>
    <row r="19" ht="14.75" spans="1:17">
      <c r="A19" s="43">
        <v>43617</v>
      </c>
      <c r="B19" s="25">
        <v>3.279</v>
      </c>
      <c r="C19" s="25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6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6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6">
        <f t="shared" si="9"/>
        <v>1.03291746892375</v>
      </c>
    </row>
    <row r="20" ht="14.75" spans="1:17">
      <c r="A20" s="43">
        <v>43647</v>
      </c>
      <c r="B20" s="25">
        <v>3.183</v>
      </c>
      <c r="C20" s="25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6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6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6">
        <f t="shared" si="9"/>
        <v>1.07934636909527</v>
      </c>
    </row>
    <row r="21" ht="14.75" spans="1:17">
      <c r="A21" s="43">
        <v>43678</v>
      </c>
      <c r="B21" s="25">
        <v>3.068</v>
      </c>
      <c r="C21" s="25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6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6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6">
        <f t="shared" si="9"/>
        <v>1.12046375635011</v>
      </c>
    </row>
    <row r="22" ht="14.75" spans="1:17">
      <c r="A22" s="43">
        <v>43709</v>
      </c>
      <c r="B22" s="25">
        <v>3.155</v>
      </c>
      <c r="C22" s="25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6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6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6">
        <f t="shared" si="9"/>
        <v>0.982126872123617</v>
      </c>
    </row>
    <row r="23" ht="14.75" spans="1:17">
      <c r="A23" s="43">
        <v>43739</v>
      </c>
      <c r="B23" s="25">
        <v>3.281</v>
      </c>
      <c r="C23" s="25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6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6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6">
        <f t="shared" si="9"/>
        <v>0.822068378470124</v>
      </c>
    </row>
    <row r="24" ht="14.75" spans="1:17">
      <c r="A24" s="43">
        <v>43770</v>
      </c>
      <c r="B24" s="25">
        <v>3.192</v>
      </c>
      <c r="C24" s="25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6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6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6">
        <f t="shared" si="9"/>
        <v>0.944047215896956</v>
      </c>
    </row>
    <row r="25" spans="1:17">
      <c r="A25" s="44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G29" sqref="G29"/>
    </sheetView>
  </sheetViews>
  <sheetFormatPr defaultColWidth="9" defaultRowHeight="14"/>
  <cols>
    <col min="2" max="2" width="42.1272727272727" customWidth="1"/>
    <col min="3" max="3" width="16.6272727272727" customWidth="1"/>
    <col min="4" max="4" width="17.3727272727273" customWidth="1"/>
    <col min="5" max="9" width="21.5" customWidth="1"/>
    <col min="10" max="10" width="20.3727272727273" customWidth="1"/>
  </cols>
  <sheetData>
    <row r="1" spans="1:12">
      <c r="A1" s="1"/>
      <c r="B1" s="1"/>
      <c r="C1" s="1" t="s">
        <v>197</v>
      </c>
      <c r="D1" s="1" t="s">
        <v>198</v>
      </c>
      <c r="E1" s="1" t="s">
        <v>36</v>
      </c>
      <c r="F1" s="1" t="s">
        <v>38</v>
      </c>
      <c r="G1" s="1" t="s">
        <v>29</v>
      </c>
      <c r="H1" s="1" t="s">
        <v>27</v>
      </c>
      <c r="I1" s="1" t="s">
        <v>25</v>
      </c>
      <c r="J1" s="1" t="s">
        <v>199</v>
      </c>
      <c r="K1" s="1"/>
      <c r="L1" s="1"/>
    </row>
    <row r="2" spans="1:12">
      <c r="A2" s="2" t="s">
        <v>42</v>
      </c>
      <c r="B2" s="2" t="s">
        <v>43</v>
      </c>
      <c r="C2" s="1" t="s">
        <v>44</v>
      </c>
      <c r="D2" s="1" t="s">
        <v>44</v>
      </c>
      <c r="E2" s="1"/>
      <c r="F2" s="1" t="s">
        <v>44</v>
      </c>
      <c r="G2" s="1" t="s">
        <v>44</v>
      </c>
      <c r="H2" s="1" t="s">
        <v>44</v>
      </c>
      <c r="I2" s="1" t="s">
        <v>44</v>
      </c>
      <c r="J2" s="1" t="s">
        <v>44</v>
      </c>
      <c r="K2" s="1"/>
      <c r="L2" s="1"/>
    </row>
    <row r="3" spans="1:12">
      <c r="A3" s="2"/>
      <c r="B3" s="2" t="s">
        <v>45</v>
      </c>
      <c r="C3" s="1" t="s">
        <v>44</v>
      </c>
      <c r="D3" s="1" t="s">
        <v>44</v>
      </c>
      <c r="E3" s="1" t="s">
        <v>52</v>
      </c>
      <c r="F3" s="1" t="s">
        <v>52</v>
      </c>
      <c r="G3" s="1" t="s">
        <v>52</v>
      </c>
      <c r="H3" s="1" t="s">
        <v>52</v>
      </c>
      <c r="I3" s="1" t="s">
        <v>52</v>
      </c>
      <c r="J3" s="1" t="s">
        <v>53</v>
      </c>
      <c r="K3" s="1"/>
      <c r="L3" s="1"/>
    </row>
    <row r="4" spans="1:12">
      <c r="A4" s="2"/>
      <c r="B4" s="2" t="s">
        <v>60</v>
      </c>
      <c r="C4" s="3">
        <v>2</v>
      </c>
      <c r="D4" s="3">
        <v>3.5</v>
      </c>
      <c r="E4" s="3">
        <v>8</v>
      </c>
      <c r="F4" s="3">
        <v>3</v>
      </c>
      <c r="G4" s="3">
        <v>4</v>
      </c>
      <c r="H4" s="3">
        <v>1.5</v>
      </c>
      <c r="I4" s="3">
        <v>6</v>
      </c>
      <c r="J4" s="3">
        <v>3</v>
      </c>
      <c r="K4" s="3"/>
      <c r="L4" s="3"/>
    </row>
    <row r="5" spans="1:12">
      <c r="A5" s="2"/>
      <c r="B5" s="2" t="s">
        <v>61</v>
      </c>
      <c r="C5" s="1"/>
      <c r="D5" s="1"/>
      <c r="E5" s="1" t="s">
        <v>62</v>
      </c>
      <c r="F5" s="1" t="s">
        <v>62</v>
      </c>
      <c r="G5" s="1"/>
      <c r="H5" s="1"/>
      <c r="I5" s="1"/>
      <c r="J5" s="1"/>
      <c r="K5" s="1"/>
      <c r="L5" s="1"/>
    </row>
    <row r="6" spans="1:12">
      <c r="A6" s="2"/>
      <c r="B6" s="2" t="s">
        <v>63</v>
      </c>
      <c r="C6" s="1">
        <v>43.04</v>
      </c>
      <c r="D6" s="1">
        <v>6.71</v>
      </c>
      <c r="E6" s="1">
        <v>5.79</v>
      </c>
      <c r="F6" s="1">
        <v>3.47</v>
      </c>
      <c r="G6" s="1">
        <v>4.79</v>
      </c>
      <c r="H6" s="1">
        <v>8.42</v>
      </c>
      <c r="I6" s="1">
        <v>6.47</v>
      </c>
      <c r="J6" s="1">
        <v>7.12</v>
      </c>
      <c r="K6" s="1"/>
      <c r="L6" s="1"/>
    </row>
    <row r="7" spans="1:12">
      <c r="A7" s="2"/>
      <c r="B7" s="2" t="s">
        <v>64</v>
      </c>
      <c r="C7" s="1" t="s">
        <v>44</v>
      </c>
      <c r="D7" s="1" t="s">
        <v>44</v>
      </c>
      <c r="E7" s="1" t="s">
        <v>44</v>
      </c>
      <c r="F7" s="1" t="s">
        <v>44</v>
      </c>
      <c r="G7" s="1" t="s">
        <v>44</v>
      </c>
      <c r="H7" s="1" t="s">
        <v>44</v>
      </c>
      <c r="I7" s="1" t="s">
        <v>44</v>
      </c>
      <c r="J7" s="1" t="s">
        <v>44</v>
      </c>
      <c r="K7" s="1"/>
      <c r="L7" s="1"/>
    </row>
    <row r="8" spans="1:12">
      <c r="A8" s="2"/>
      <c r="B8" s="2" t="s">
        <v>65</v>
      </c>
      <c r="C8" s="1" t="s">
        <v>44</v>
      </c>
      <c r="D8" s="1" t="s">
        <v>44</v>
      </c>
      <c r="E8" s="1" t="s">
        <v>44</v>
      </c>
      <c r="F8" s="1" t="s">
        <v>66</v>
      </c>
      <c r="G8" s="1" t="s">
        <v>66</v>
      </c>
      <c r="H8" s="1" t="s">
        <v>66</v>
      </c>
      <c r="I8" s="1" t="s">
        <v>44</v>
      </c>
      <c r="J8" s="1" t="s">
        <v>44</v>
      </c>
      <c r="K8" s="1"/>
      <c r="L8" s="1"/>
    </row>
    <row r="9" spans="1:12">
      <c r="A9" s="2"/>
      <c r="B9" s="2" t="s">
        <v>67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70" spans="1:12">
      <c r="A10" s="4" t="s">
        <v>70</v>
      </c>
      <c r="B10" s="2" t="s">
        <v>71</v>
      </c>
      <c r="C10" s="5" t="s">
        <v>200</v>
      </c>
      <c r="D10" s="5" t="s">
        <v>201</v>
      </c>
      <c r="E10" s="5" t="s">
        <v>89</v>
      </c>
      <c r="F10" s="5" t="s">
        <v>91</v>
      </c>
      <c r="G10" s="5" t="s">
        <v>82</v>
      </c>
      <c r="H10" s="5" t="s">
        <v>80</v>
      </c>
      <c r="I10" s="5" t="s">
        <v>78</v>
      </c>
      <c r="J10" s="5" t="s">
        <v>202</v>
      </c>
      <c r="K10" s="5"/>
      <c r="L10" s="5"/>
    </row>
    <row r="11" spans="1:12">
      <c r="A11" s="6"/>
      <c r="B11" s="2" t="s">
        <v>95</v>
      </c>
      <c r="C11" s="1" t="s">
        <v>203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96</v>
      </c>
      <c r="C12" s="1" t="s">
        <v>204</v>
      </c>
      <c r="D12" s="1" t="s">
        <v>205</v>
      </c>
      <c r="E12" s="1" t="s">
        <v>108</v>
      </c>
      <c r="F12" s="1">
        <v>20</v>
      </c>
      <c r="G12" s="1" t="s">
        <v>106</v>
      </c>
      <c r="H12" s="1" t="s">
        <v>104</v>
      </c>
      <c r="I12" s="1" t="s">
        <v>102</v>
      </c>
      <c r="J12" s="1">
        <v>45.85</v>
      </c>
      <c r="K12" s="1"/>
      <c r="L12" s="1"/>
    </row>
    <row r="13" spans="1:12">
      <c r="A13" s="6"/>
      <c r="B13" s="2" t="s">
        <v>113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119</v>
      </c>
      <c r="C14" s="7">
        <v>0</v>
      </c>
      <c r="D14" s="3">
        <f>0.04/0.07</f>
        <v>0.571428571428571</v>
      </c>
      <c r="E14" s="3">
        <v>1.25</v>
      </c>
      <c r="F14" s="1">
        <f>0.04/0.03</f>
        <v>1.33333333333333</v>
      </c>
      <c r="G14" s="3">
        <v>0.5</v>
      </c>
      <c r="H14" s="3">
        <f>0.01/0.11</f>
        <v>0.0909090909090909</v>
      </c>
      <c r="I14" s="3">
        <v>3.37</v>
      </c>
      <c r="J14" s="3"/>
      <c r="K14" s="3"/>
      <c r="L14" s="3"/>
    </row>
    <row r="15" spans="1:12">
      <c r="A15" s="6"/>
      <c r="B15" s="2" t="s">
        <v>120</v>
      </c>
      <c r="C15" s="1" t="s">
        <v>66</v>
      </c>
      <c r="D15" s="1" t="s">
        <v>44</v>
      </c>
      <c r="E15" s="1" t="s">
        <v>44</v>
      </c>
      <c r="F15" s="1" t="s">
        <v>44</v>
      </c>
      <c r="G15" s="1" t="s">
        <v>66</v>
      </c>
      <c r="H15" s="1" t="s">
        <v>66</v>
      </c>
      <c r="I15" s="1" t="s">
        <v>66</v>
      </c>
      <c r="J15" s="1" t="s">
        <v>44</v>
      </c>
      <c r="K15" s="1"/>
      <c r="L15" s="1"/>
    </row>
    <row r="16" spans="1:12">
      <c r="A16" s="6"/>
      <c r="B16" s="2" t="s">
        <v>121</v>
      </c>
      <c r="C16" s="1" t="s">
        <v>206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122</v>
      </c>
      <c r="C17" s="5" t="s">
        <v>66</v>
      </c>
      <c r="D17" s="5"/>
      <c r="E17" s="1"/>
      <c r="F17" s="1"/>
      <c r="G17" s="1"/>
      <c r="H17" s="1"/>
      <c r="I17" s="1"/>
      <c r="J17" s="1"/>
      <c r="K17" s="1"/>
      <c r="L17" s="1"/>
    </row>
    <row r="18" spans="1:12">
      <c r="A18" s="6"/>
      <c r="B18" s="2" t="s">
        <v>123</v>
      </c>
      <c r="C18" s="1">
        <v>382</v>
      </c>
      <c r="D18" s="1">
        <v>60.81</v>
      </c>
      <c r="E18" s="1">
        <v>66</v>
      </c>
      <c r="F18" s="1">
        <v>155.6</v>
      </c>
      <c r="G18" s="1">
        <v>34.66</v>
      </c>
      <c r="H18" s="1">
        <v>33.17</v>
      </c>
      <c r="I18" s="1">
        <v>163</v>
      </c>
      <c r="J18" s="1">
        <v>26</v>
      </c>
      <c r="K18" s="1"/>
      <c r="L18" s="1"/>
    </row>
    <row r="19" spans="1:12">
      <c r="A19" s="6"/>
      <c r="B19" s="2" t="s">
        <v>126</v>
      </c>
      <c r="C19" s="1" t="s">
        <v>207</v>
      </c>
      <c r="D19" s="1" t="s">
        <v>208</v>
      </c>
      <c r="E19" s="1" t="s">
        <v>141</v>
      </c>
      <c r="F19" s="1"/>
      <c r="G19" s="1" t="s">
        <v>136</v>
      </c>
      <c r="H19" s="1" t="s">
        <v>134</v>
      </c>
      <c r="I19" s="1" t="s">
        <v>127</v>
      </c>
      <c r="J19" s="1" t="s">
        <v>209</v>
      </c>
      <c r="K19" s="1"/>
      <c r="L19" s="1"/>
    </row>
    <row r="20" spans="1:12">
      <c r="A20" s="8"/>
      <c r="B20" s="2" t="s">
        <v>144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145</v>
      </c>
      <c r="B21" s="2" t="s">
        <v>195</v>
      </c>
      <c r="C21" s="1"/>
      <c r="D21" s="1">
        <v>8.8</v>
      </c>
      <c r="E21" s="1">
        <v>7.2</v>
      </c>
      <c r="F21" s="1">
        <v>5.6</v>
      </c>
      <c r="G21" s="1">
        <v>4.8</v>
      </c>
      <c r="H21" s="1">
        <v>9.6</v>
      </c>
      <c r="I21" s="1">
        <v>11.2</v>
      </c>
      <c r="J21" s="1">
        <v>2.2</v>
      </c>
      <c r="K21" s="1"/>
      <c r="L21" s="1"/>
    </row>
    <row r="22" spans="1:12">
      <c r="A22" s="9"/>
      <c r="B22" s="2" t="s">
        <v>196</v>
      </c>
      <c r="C22" s="3">
        <f>(C21-C6)/C6</f>
        <v>-1</v>
      </c>
      <c r="D22" s="3">
        <f t="shared" ref="C22:L22" si="0">(D21-D6)/D6</f>
        <v>0.311475409836066</v>
      </c>
      <c r="E22" s="3">
        <f t="shared" si="0"/>
        <v>0.243523316062176</v>
      </c>
      <c r="F22" s="3">
        <f t="shared" si="0"/>
        <v>0.613832853025936</v>
      </c>
      <c r="G22" s="3">
        <f t="shared" si="0"/>
        <v>0.00208768267223378</v>
      </c>
      <c r="H22" s="3">
        <f t="shared" si="0"/>
        <v>0.140142517814727</v>
      </c>
      <c r="I22" s="3">
        <f t="shared" si="0"/>
        <v>0.731066460587326</v>
      </c>
      <c r="J22" s="3">
        <f t="shared" si="0"/>
        <v>-0.691011235955056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169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170</v>
      </c>
      <c r="B24" s="2" t="s">
        <v>171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172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173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174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176</v>
      </c>
      <c r="B29" s="2" t="s">
        <v>177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25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16" customWidth="1"/>
    <col min="8" max="8" width="14" style="35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36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16"/>
  </cols>
  <sheetData>
    <row r="1" spans="1:17">
      <c r="A1" t="s">
        <v>0</v>
      </c>
      <c r="B1" s="25" t="s">
        <v>1</v>
      </c>
      <c r="C1" s="34" t="s">
        <v>2</v>
      </c>
      <c r="D1" t="s">
        <v>3</v>
      </c>
      <c r="E1" t="s">
        <v>4</v>
      </c>
      <c r="F1" t="s">
        <v>10</v>
      </c>
      <c r="G1" s="16" t="s">
        <v>6</v>
      </c>
      <c r="H1" s="35" t="s">
        <v>7</v>
      </c>
      <c r="I1" t="s">
        <v>8</v>
      </c>
      <c r="J1" t="s">
        <v>9</v>
      </c>
      <c r="K1" t="s">
        <v>10</v>
      </c>
      <c r="L1" s="36" t="s">
        <v>6</v>
      </c>
      <c r="M1" s="34" t="s">
        <v>11</v>
      </c>
      <c r="N1" t="s">
        <v>12</v>
      </c>
      <c r="O1" t="s">
        <v>13</v>
      </c>
      <c r="P1" t="s">
        <v>10</v>
      </c>
      <c r="Q1" s="16" t="s">
        <v>6</v>
      </c>
    </row>
    <row r="2" spans="1:17">
      <c r="A2" s="37">
        <v>43511</v>
      </c>
      <c r="B2" s="25">
        <v>3.09</v>
      </c>
      <c r="C2" s="34">
        <v>22.0955513162746</v>
      </c>
      <c r="D2" s="18">
        <f t="shared" ref="D2:D43" si="0">1/C2*100</f>
        <v>4.52579791147119</v>
      </c>
      <c r="E2" s="18">
        <f t="shared" ref="E2:E43" si="1">D2-B2</f>
        <v>1.43579791147119</v>
      </c>
      <c r="F2" t="e">
        <f>E2-#REF!</f>
        <v>#REF!</v>
      </c>
      <c r="G2" s="19"/>
      <c r="H2" s="38"/>
      <c r="I2" s="18" t="e">
        <f t="shared" ref="I2:I43" si="2">1/H2*100</f>
        <v>#DIV/0!</v>
      </c>
      <c r="J2" s="18" t="e">
        <f t="shared" ref="J2:J43" si="3">I2-B2</f>
        <v>#DIV/0!</v>
      </c>
      <c r="K2" t="e">
        <f>J2-#REF!</f>
        <v>#DIV/0!</v>
      </c>
      <c r="L2" s="19" t="e">
        <f t="shared" ref="L2:L34" si="4">K2+L1</f>
        <v>#DIV/0!</v>
      </c>
      <c r="M2" s="40"/>
      <c r="N2" s="18" t="e">
        <f t="shared" ref="N2:N43" si="5">1/M2*100</f>
        <v>#DIV/0!</v>
      </c>
      <c r="O2" s="18" t="e">
        <f t="shared" ref="O2:O43" si="6">N2-B2</f>
        <v>#DIV/0!</v>
      </c>
      <c r="P2" t="e">
        <f>O2-#REF!</f>
        <v>#DIV/0!</v>
      </c>
      <c r="Q2" s="19" t="e">
        <f t="shared" ref="Q2:Q34" si="7">P2+Q1</f>
        <v>#DIV/0!</v>
      </c>
    </row>
    <row r="3" spans="1:17">
      <c r="A3" s="37">
        <v>43518</v>
      </c>
      <c r="B3" s="25">
        <v>3.148</v>
      </c>
      <c r="C3" s="34">
        <v>23.5247031365389</v>
      </c>
      <c r="D3" s="18">
        <f t="shared" si="0"/>
        <v>4.25085066619517</v>
      </c>
      <c r="E3" s="18">
        <f t="shared" si="1"/>
        <v>1.10285066619517</v>
      </c>
      <c r="F3" t="e">
        <f>E3-#REF!</f>
        <v>#REF!</v>
      </c>
      <c r="G3" s="19"/>
      <c r="I3" s="18" t="e">
        <f t="shared" si="2"/>
        <v>#DIV/0!</v>
      </c>
      <c r="J3" s="18" t="e">
        <f t="shared" si="3"/>
        <v>#DIV/0!</v>
      </c>
      <c r="K3" t="e">
        <f>J3-#REF!</f>
        <v>#DIV/0!</v>
      </c>
      <c r="L3" s="19" t="e">
        <f t="shared" si="4"/>
        <v>#DIV/0!</v>
      </c>
      <c r="N3" s="18" t="e">
        <f t="shared" si="5"/>
        <v>#DIV/0!</v>
      </c>
      <c r="O3" s="18" t="e">
        <f t="shared" si="6"/>
        <v>#DIV/0!</v>
      </c>
      <c r="P3" t="e">
        <f>O3-#REF!</f>
        <v>#DIV/0!</v>
      </c>
      <c r="Q3" s="19" t="e">
        <f t="shared" si="7"/>
        <v>#DIV/0!</v>
      </c>
    </row>
    <row r="4" spans="1:17">
      <c r="A4" s="37">
        <v>43525</v>
      </c>
      <c r="B4" s="25">
        <v>3.195</v>
      </c>
      <c r="C4" s="34">
        <v>24.1155077390818</v>
      </c>
      <c r="D4" s="18">
        <f t="shared" si="0"/>
        <v>4.1467092910484</v>
      </c>
      <c r="E4" s="18">
        <f t="shared" si="1"/>
        <v>0.951709291048396</v>
      </c>
      <c r="F4" t="e">
        <f>E4-#REF!</f>
        <v>#REF!</v>
      </c>
      <c r="G4" s="19"/>
      <c r="I4" s="18" t="e">
        <f t="shared" si="2"/>
        <v>#DIV/0!</v>
      </c>
      <c r="J4" s="18" t="e">
        <f t="shared" si="3"/>
        <v>#DIV/0!</v>
      </c>
      <c r="K4" t="e">
        <f>J4-#REF!</f>
        <v>#DIV/0!</v>
      </c>
      <c r="L4" s="19" t="e">
        <f t="shared" si="4"/>
        <v>#DIV/0!</v>
      </c>
      <c r="N4" s="18" t="e">
        <f t="shared" si="5"/>
        <v>#DIV/0!</v>
      </c>
      <c r="O4" s="18" t="e">
        <f t="shared" si="6"/>
        <v>#DIV/0!</v>
      </c>
      <c r="P4" t="e">
        <f>O4-#REF!</f>
        <v>#DIV/0!</v>
      </c>
      <c r="Q4" s="19" t="e">
        <f t="shared" si="7"/>
        <v>#DIV/0!</v>
      </c>
    </row>
    <row r="5" spans="1:17">
      <c r="A5" s="37">
        <v>43532</v>
      </c>
      <c r="B5" s="25">
        <v>3.159</v>
      </c>
      <c r="C5" s="34">
        <v>24.6312699684865</v>
      </c>
      <c r="D5" s="18">
        <f t="shared" si="0"/>
        <v>4.05987998702223</v>
      </c>
      <c r="E5" s="18">
        <f t="shared" si="1"/>
        <v>0.900879987022233</v>
      </c>
      <c r="F5" t="e">
        <f>E5-#REF!</f>
        <v>#REF!</v>
      </c>
      <c r="G5" s="19"/>
      <c r="I5" s="18" t="e">
        <f t="shared" si="2"/>
        <v>#DIV/0!</v>
      </c>
      <c r="J5" s="18" t="e">
        <f t="shared" si="3"/>
        <v>#DIV/0!</v>
      </c>
      <c r="K5" t="e">
        <f>J5-#REF!</f>
        <v>#DIV/0!</v>
      </c>
      <c r="L5" s="19" t="e">
        <f t="shared" si="4"/>
        <v>#DIV/0!</v>
      </c>
      <c r="N5" s="18" t="e">
        <f t="shared" si="5"/>
        <v>#DIV/0!</v>
      </c>
      <c r="O5" s="18" t="e">
        <f t="shared" si="6"/>
        <v>#DIV/0!</v>
      </c>
      <c r="P5" t="e">
        <f>O5-#REF!</f>
        <v>#DIV/0!</v>
      </c>
      <c r="Q5" s="19" t="e">
        <f t="shared" si="7"/>
        <v>#DIV/0!</v>
      </c>
    </row>
    <row r="6" spans="1:17">
      <c r="A6" s="37">
        <v>43539</v>
      </c>
      <c r="B6" s="25">
        <v>3.155</v>
      </c>
      <c r="C6" s="34">
        <v>25.1227000684374</v>
      </c>
      <c r="D6" s="18">
        <f t="shared" si="0"/>
        <v>3.98046387241767</v>
      </c>
      <c r="E6" s="18">
        <f t="shared" si="1"/>
        <v>0.825463872417666</v>
      </c>
      <c r="F6" t="e">
        <f t="shared" ref="F6:F30" si="8">E6-E1</f>
        <v>#VALUE!</v>
      </c>
      <c r="G6" s="19"/>
      <c r="I6" s="18" t="e">
        <f t="shared" si="2"/>
        <v>#DIV/0!</v>
      </c>
      <c r="J6" s="18" t="e">
        <f t="shared" si="3"/>
        <v>#DIV/0!</v>
      </c>
      <c r="K6" t="e">
        <f t="shared" ref="K6:K30" si="9">J6-J1</f>
        <v>#DIV/0!</v>
      </c>
      <c r="L6" s="19" t="e">
        <f t="shared" si="4"/>
        <v>#DIV/0!</v>
      </c>
      <c r="N6" s="18" t="e">
        <f t="shared" si="5"/>
        <v>#DIV/0!</v>
      </c>
      <c r="O6" s="18" t="e">
        <f t="shared" si="6"/>
        <v>#DIV/0!</v>
      </c>
      <c r="P6" t="e">
        <f t="shared" ref="P6:P30" si="10">O6-O1</f>
        <v>#DIV/0!</v>
      </c>
      <c r="Q6" s="19" t="e">
        <f t="shared" si="7"/>
        <v>#DIV/0!</v>
      </c>
    </row>
    <row r="7" spans="1:17">
      <c r="A7" s="37">
        <v>43546</v>
      </c>
      <c r="B7" s="25">
        <v>3.138</v>
      </c>
      <c r="C7" s="34">
        <v>25.9872929666918</v>
      </c>
      <c r="D7" s="18">
        <f t="shared" si="0"/>
        <v>3.84803450394665</v>
      </c>
      <c r="E7" s="18">
        <f t="shared" si="1"/>
        <v>0.71003450394665</v>
      </c>
      <c r="F7" s="18">
        <f t="shared" si="8"/>
        <v>-0.725763407524537</v>
      </c>
      <c r="G7" s="16">
        <f t="shared" ref="G7:G54" si="11">F7+G6</f>
        <v>-0.725763407524537</v>
      </c>
      <c r="I7" s="18" t="e">
        <f t="shared" si="2"/>
        <v>#DIV/0!</v>
      </c>
      <c r="J7" s="18" t="e">
        <f t="shared" si="3"/>
        <v>#DIV/0!</v>
      </c>
      <c r="K7" s="18" t="e">
        <f t="shared" si="9"/>
        <v>#DIV/0!</v>
      </c>
      <c r="L7" s="36" t="e">
        <f t="shared" si="4"/>
        <v>#DIV/0!</v>
      </c>
      <c r="N7" s="18" t="e">
        <f t="shared" si="5"/>
        <v>#DIV/0!</v>
      </c>
      <c r="O7" s="18" t="e">
        <f t="shared" si="6"/>
        <v>#DIV/0!</v>
      </c>
      <c r="P7" s="18" t="e">
        <f t="shared" si="10"/>
        <v>#DIV/0!</v>
      </c>
      <c r="Q7" s="16" t="e">
        <f t="shared" si="7"/>
        <v>#DIV/0!</v>
      </c>
    </row>
    <row r="8" spans="1:17">
      <c r="A8" s="37">
        <v>43553</v>
      </c>
      <c r="B8" s="25">
        <v>3.075</v>
      </c>
      <c r="C8" s="34">
        <v>26.06</v>
      </c>
      <c r="D8" s="18">
        <f t="shared" si="0"/>
        <v>3.83729854182655</v>
      </c>
      <c r="E8" s="18">
        <f t="shared" si="1"/>
        <v>0.762298541826554</v>
      </c>
      <c r="F8" s="18">
        <f t="shared" si="8"/>
        <v>-0.340552124368612</v>
      </c>
      <c r="G8" s="16">
        <f t="shared" si="11"/>
        <v>-1.06631553189315</v>
      </c>
      <c r="I8" s="18" t="e">
        <f t="shared" si="2"/>
        <v>#DIV/0!</v>
      </c>
      <c r="J8" s="18" t="e">
        <f t="shared" si="3"/>
        <v>#DIV/0!</v>
      </c>
      <c r="K8" s="18" t="e">
        <f t="shared" si="9"/>
        <v>#DIV/0!</v>
      </c>
      <c r="L8" s="36" t="e">
        <f t="shared" si="4"/>
        <v>#DIV/0!</v>
      </c>
      <c r="N8" s="18" t="e">
        <f t="shared" si="5"/>
        <v>#DIV/0!</v>
      </c>
      <c r="O8" s="18" t="e">
        <f t="shared" si="6"/>
        <v>#DIV/0!</v>
      </c>
      <c r="P8" s="18" t="e">
        <f t="shared" si="10"/>
        <v>#DIV/0!</v>
      </c>
      <c r="Q8" s="16" t="e">
        <f t="shared" si="7"/>
        <v>#DIV/0!</v>
      </c>
    </row>
    <row r="9" spans="1:17">
      <c r="A9" s="37">
        <v>43559</v>
      </c>
      <c r="B9" s="25">
        <v>3.268</v>
      </c>
      <c r="C9" s="34">
        <v>26.3233779832199</v>
      </c>
      <c r="D9" s="18">
        <f t="shared" si="0"/>
        <v>3.79890453511499</v>
      </c>
      <c r="E9" s="18">
        <f t="shared" si="1"/>
        <v>0.530904535114991</v>
      </c>
      <c r="F9" s="18">
        <f t="shared" si="8"/>
        <v>-0.420804755933405</v>
      </c>
      <c r="G9" s="16">
        <f t="shared" si="11"/>
        <v>-1.48712028782655</v>
      </c>
      <c r="I9" s="18" t="e">
        <f t="shared" si="2"/>
        <v>#DIV/0!</v>
      </c>
      <c r="J9" s="18" t="e">
        <f t="shared" si="3"/>
        <v>#DIV/0!</v>
      </c>
      <c r="K9" s="18" t="e">
        <f t="shared" si="9"/>
        <v>#DIV/0!</v>
      </c>
      <c r="L9" s="36" t="e">
        <f t="shared" si="4"/>
        <v>#DIV/0!</v>
      </c>
      <c r="N9" s="18" t="e">
        <f t="shared" si="5"/>
        <v>#DIV/0!</v>
      </c>
      <c r="O9" s="18" t="e">
        <f t="shared" si="6"/>
        <v>#DIV/0!</v>
      </c>
      <c r="P9" s="18" t="e">
        <f t="shared" si="10"/>
        <v>#DIV/0!</v>
      </c>
      <c r="Q9" s="16" t="e">
        <f t="shared" si="7"/>
        <v>#DIV/0!</v>
      </c>
    </row>
    <row r="10" spans="1:17">
      <c r="A10" s="37">
        <v>43567</v>
      </c>
      <c r="B10" s="25">
        <v>3.331</v>
      </c>
      <c r="C10" s="34">
        <v>25.6070024073521</v>
      </c>
      <c r="D10" s="18">
        <f t="shared" si="0"/>
        <v>3.90518180961661</v>
      </c>
      <c r="E10" s="18">
        <f t="shared" si="1"/>
        <v>0.574181809616606</v>
      </c>
      <c r="F10" s="18">
        <f t="shared" si="8"/>
        <v>-0.326698177405627</v>
      </c>
      <c r="G10" s="16">
        <f t="shared" si="11"/>
        <v>-1.81381846523218</v>
      </c>
      <c r="I10" s="18" t="e">
        <f t="shared" si="2"/>
        <v>#DIV/0!</v>
      </c>
      <c r="J10" s="18" t="e">
        <f t="shared" si="3"/>
        <v>#DIV/0!</v>
      </c>
      <c r="K10" s="18" t="e">
        <f t="shared" si="9"/>
        <v>#DIV/0!</v>
      </c>
      <c r="L10" s="36" t="e">
        <f t="shared" si="4"/>
        <v>#DIV/0!</v>
      </c>
      <c r="N10" s="18" t="e">
        <f t="shared" si="5"/>
        <v>#DIV/0!</v>
      </c>
      <c r="O10" s="18" t="e">
        <f t="shared" si="6"/>
        <v>#DIV/0!</v>
      </c>
      <c r="P10" s="18" t="e">
        <f t="shared" si="10"/>
        <v>#DIV/0!</v>
      </c>
      <c r="Q10" s="16" t="e">
        <f t="shared" si="7"/>
        <v>#DIV/0!</v>
      </c>
    </row>
    <row r="11" spans="1:17">
      <c r="A11" s="37">
        <v>43574</v>
      </c>
      <c r="B11" s="25">
        <v>3.39</v>
      </c>
      <c r="C11" s="34">
        <v>26.3295444843315</v>
      </c>
      <c r="D11" s="18">
        <f t="shared" si="0"/>
        <v>3.79801481410015</v>
      </c>
      <c r="E11" s="18">
        <f t="shared" si="1"/>
        <v>0.408014814100147</v>
      </c>
      <c r="F11" s="18">
        <f t="shared" si="8"/>
        <v>-0.417449058317519</v>
      </c>
      <c r="G11" s="16">
        <f t="shared" si="11"/>
        <v>-2.2312675235497</v>
      </c>
      <c r="I11" s="18" t="e">
        <f t="shared" si="2"/>
        <v>#DIV/0!</v>
      </c>
      <c r="J11" s="18" t="e">
        <f t="shared" si="3"/>
        <v>#DIV/0!</v>
      </c>
      <c r="K11" s="18" t="e">
        <f t="shared" si="9"/>
        <v>#DIV/0!</v>
      </c>
      <c r="L11" s="36" t="e">
        <f t="shared" si="4"/>
        <v>#DIV/0!</v>
      </c>
      <c r="N11" s="18" t="e">
        <f t="shared" si="5"/>
        <v>#DIV/0!</v>
      </c>
      <c r="O11" s="18" t="e">
        <f t="shared" si="6"/>
        <v>#DIV/0!</v>
      </c>
      <c r="P11" s="18" t="e">
        <f t="shared" si="10"/>
        <v>#DIV/0!</v>
      </c>
      <c r="Q11" s="16" t="e">
        <f t="shared" si="7"/>
        <v>#DIV/0!</v>
      </c>
    </row>
    <row r="12" spans="1:17">
      <c r="A12" s="37">
        <v>43581</v>
      </c>
      <c r="B12" s="25">
        <v>3.421</v>
      </c>
      <c r="C12" s="34">
        <v>24.7186218865413</v>
      </c>
      <c r="D12" s="18">
        <f t="shared" si="0"/>
        <v>4.0455329774856</v>
      </c>
      <c r="E12" s="18">
        <f t="shared" si="1"/>
        <v>0.624532977485602</v>
      </c>
      <c r="F12" s="18">
        <f t="shared" si="8"/>
        <v>-0.0855015264610484</v>
      </c>
      <c r="G12" s="16">
        <f t="shared" si="11"/>
        <v>-2.31676905001075</v>
      </c>
      <c r="I12" s="18" t="e">
        <f t="shared" si="2"/>
        <v>#DIV/0!</v>
      </c>
      <c r="J12" s="18" t="e">
        <f t="shared" si="3"/>
        <v>#DIV/0!</v>
      </c>
      <c r="K12" s="18" t="e">
        <f t="shared" si="9"/>
        <v>#DIV/0!</v>
      </c>
      <c r="L12" s="36" t="e">
        <f t="shared" si="4"/>
        <v>#DIV/0!</v>
      </c>
      <c r="N12" s="18" t="e">
        <f t="shared" si="5"/>
        <v>#DIV/0!</v>
      </c>
      <c r="O12" s="18" t="e">
        <f t="shared" si="6"/>
        <v>#DIV/0!</v>
      </c>
      <c r="P12" s="18" t="e">
        <f t="shared" si="10"/>
        <v>#DIV/0!</v>
      </c>
      <c r="Q12" s="16" t="e">
        <f t="shared" si="7"/>
        <v>#DIV/0!</v>
      </c>
    </row>
    <row r="13" spans="1:17">
      <c r="A13" s="37">
        <v>43585</v>
      </c>
      <c r="B13" s="25">
        <v>3.416</v>
      </c>
      <c r="C13" s="34">
        <v>24.8621181392607</v>
      </c>
      <c r="D13" s="18">
        <f t="shared" si="0"/>
        <v>4.02218344550806</v>
      </c>
      <c r="E13" s="18">
        <f t="shared" si="1"/>
        <v>0.60618344550806</v>
      </c>
      <c r="F13" s="18">
        <f t="shared" si="8"/>
        <v>-0.156115096318494</v>
      </c>
      <c r="G13" s="16">
        <f t="shared" si="11"/>
        <v>-2.47288414632924</v>
      </c>
      <c r="I13" s="18" t="e">
        <f t="shared" si="2"/>
        <v>#DIV/0!</v>
      </c>
      <c r="J13" s="18" t="e">
        <f t="shared" si="3"/>
        <v>#DIV/0!</v>
      </c>
      <c r="K13" s="18" t="e">
        <f t="shared" si="9"/>
        <v>#DIV/0!</v>
      </c>
      <c r="L13" s="36" t="e">
        <f t="shared" si="4"/>
        <v>#DIV/0!</v>
      </c>
      <c r="N13" s="18" t="e">
        <f t="shared" si="5"/>
        <v>#DIV/0!</v>
      </c>
      <c r="O13" s="18" t="e">
        <f t="shared" si="6"/>
        <v>#DIV/0!</v>
      </c>
      <c r="P13" s="18" t="e">
        <f t="shared" si="10"/>
        <v>#DIV/0!</v>
      </c>
      <c r="Q13" s="16" t="e">
        <f t="shared" si="7"/>
        <v>#DIV/0!</v>
      </c>
    </row>
    <row r="14" spans="1:17">
      <c r="A14" s="37">
        <v>43595</v>
      </c>
      <c r="B14" s="25">
        <v>3.314</v>
      </c>
      <c r="C14" s="34">
        <v>23.7335929747643</v>
      </c>
      <c r="D14" s="18">
        <f t="shared" si="0"/>
        <v>4.21343705128545</v>
      </c>
      <c r="E14" s="18">
        <f t="shared" si="1"/>
        <v>0.899437051285445</v>
      </c>
      <c r="F14" s="18">
        <f t="shared" si="8"/>
        <v>0.368532516170454</v>
      </c>
      <c r="G14" s="16">
        <f t="shared" si="11"/>
        <v>-2.10435163015879</v>
      </c>
      <c r="I14" s="18" t="e">
        <f t="shared" si="2"/>
        <v>#DIV/0!</v>
      </c>
      <c r="J14" s="18" t="e">
        <f t="shared" si="3"/>
        <v>#DIV/0!</v>
      </c>
      <c r="K14" s="18" t="e">
        <f t="shared" si="9"/>
        <v>#DIV/0!</v>
      </c>
      <c r="L14" s="36" t="e">
        <f t="shared" si="4"/>
        <v>#DIV/0!</v>
      </c>
      <c r="N14" s="18" t="e">
        <f t="shared" si="5"/>
        <v>#DIV/0!</v>
      </c>
      <c r="O14" s="18" t="e">
        <f t="shared" si="6"/>
        <v>#DIV/0!</v>
      </c>
      <c r="P14" s="18" t="e">
        <f t="shared" si="10"/>
        <v>#DIV/0!</v>
      </c>
      <c r="Q14" s="16" t="e">
        <f t="shared" si="7"/>
        <v>#DIV/0!</v>
      </c>
    </row>
    <row r="15" spans="1:17">
      <c r="A15" s="37">
        <v>43602</v>
      </c>
      <c r="B15" s="25">
        <v>3.283</v>
      </c>
      <c r="C15" s="34">
        <v>23.129163593042</v>
      </c>
      <c r="D15" s="18">
        <f t="shared" si="0"/>
        <v>4.32354588170595</v>
      </c>
      <c r="E15" s="18">
        <f t="shared" si="1"/>
        <v>1.04054588170595</v>
      </c>
      <c r="F15" s="18">
        <f t="shared" si="8"/>
        <v>0.466364072089345</v>
      </c>
      <c r="G15" s="16">
        <f t="shared" si="11"/>
        <v>-1.63798755806944</v>
      </c>
      <c r="I15" s="18" t="e">
        <f t="shared" si="2"/>
        <v>#DIV/0!</v>
      </c>
      <c r="J15" s="18" t="e">
        <f t="shared" si="3"/>
        <v>#DIV/0!</v>
      </c>
      <c r="K15" s="18" t="e">
        <f t="shared" si="9"/>
        <v>#DIV/0!</v>
      </c>
      <c r="L15" s="36" t="e">
        <f t="shared" si="4"/>
        <v>#DIV/0!</v>
      </c>
      <c r="N15" s="18" t="e">
        <f t="shared" si="5"/>
        <v>#DIV/0!</v>
      </c>
      <c r="O15" s="18" t="e">
        <f t="shared" si="6"/>
        <v>#DIV/0!</v>
      </c>
      <c r="P15" s="18" t="e">
        <f t="shared" si="10"/>
        <v>#DIV/0!</v>
      </c>
      <c r="Q15" s="16" t="e">
        <f t="shared" si="7"/>
        <v>#DIV/0!</v>
      </c>
    </row>
    <row r="16" spans="1:17">
      <c r="A16" s="37">
        <v>43609</v>
      </c>
      <c r="B16" s="25">
        <v>3.333</v>
      </c>
      <c r="C16" s="34">
        <v>22.5550070774621</v>
      </c>
      <c r="D16" s="18">
        <f t="shared" si="0"/>
        <v>4.43360534787525</v>
      </c>
      <c r="E16" s="18">
        <f t="shared" si="1"/>
        <v>1.10060534787525</v>
      </c>
      <c r="F16" s="18">
        <f t="shared" si="8"/>
        <v>0.692590533775106</v>
      </c>
      <c r="G16" s="16">
        <f t="shared" si="11"/>
        <v>-0.945397024294338</v>
      </c>
      <c r="I16" s="18" t="e">
        <f t="shared" si="2"/>
        <v>#DIV/0!</v>
      </c>
      <c r="J16" s="18" t="e">
        <f t="shared" si="3"/>
        <v>#DIV/0!</v>
      </c>
      <c r="K16" s="18" t="e">
        <f t="shared" si="9"/>
        <v>#DIV/0!</v>
      </c>
      <c r="L16" s="36" t="e">
        <f t="shared" si="4"/>
        <v>#DIV/0!</v>
      </c>
      <c r="N16" s="18" t="e">
        <f t="shared" si="5"/>
        <v>#DIV/0!</v>
      </c>
      <c r="O16" s="18" t="e">
        <f t="shared" si="6"/>
        <v>#DIV/0!</v>
      </c>
      <c r="P16" s="18" t="e">
        <f t="shared" si="10"/>
        <v>#DIV/0!</v>
      </c>
      <c r="Q16" s="16" t="e">
        <f t="shared" si="7"/>
        <v>#DIV/0!</v>
      </c>
    </row>
    <row r="17" spans="1:17">
      <c r="A17" s="37">
        <v>43616</v>
      </c>
      <c r="B17" s="25">
        <v>3.297</v>
      </c>
      <c r="C17" s="34">
        <v>22.93</v>
      </c>
      <c r="D17" s="18">
        <f t="shared" si="0"/>
        <v>4.36109899694723</v>
      </c>
      <c r="E17" s="18">
        <f t="shared" si="1"/>
        <v>1.06409899694723</v>
      </c>
      <c r="F17" s="18">
        <f t="shared" si="8"/>
        <v>0.439566019461629</v>
      </c>
      <c r="G17" s="16">
        <f t="shared" si="11"/>
        <v>-0.505831004832709</v>
      </c>
      <c r="I17" s="18" t="e">
        <f t="shared" si="2"/>
        <v>#DIV/0!</v>
      </c>
      <c r="J17" s="18" t="e">
        <f t="shared" si="3"/>
        <v>#DIV/0!</v>
      </c>
      <c r="K17" s="18" t="e">
        <f t="shared" si="9"/>
        <v>#DIV/0!</v>
      </c>
      <c r="L17" s="36" t="e">
        <f t="shared" si="4"/>
        <v>#DIV/0!</v>
      </c>
      <c r="N17" s="18" t="e">
        <f t="shared" si="5"/>
        <v>#DIV/0!</v>
      </c>
      <c r="O17" s="18" t="e">
        <f t="shared" si="6"/>
        <v>#DIV/0!</v>
      </c>
      <c r="P17" s="18" t="e">
        <f t="shared" si="10"/>
        <v>#DIV/0!</v>
      </c>
      <c r="Q17" s="16" t="e">
        <f t="shared" si="7"/>
        <v>#DIV/0!</v>
      </c>
    </row>
    <row r="18" spans="1:17">
      <c r="A18" s="37">
        <v>43622</v>
      </c>
      <c r="B18" s="25">
        <v>3.263</v>
      </c>
      <c r="C18" s="34">
        <v>21.9059167537379</v>
      </c>
      <c r="D18" s="18">
        <f t="shared" si="0"/>
        <v>4.56497671949459</v>
      </c>
      <c r="E18" s="18">
        <f t="shared" si="1"/>
        <v>1.30197671949459</v>
      </c>
      <c r="F18" s="18">
        <f t="shared" si="8"/>
        <v>0.69579327398653</v>
      </c>
      <c r="G18" s="16">
        <f t="shared" si="11"/>
        <v>0.189962269153821</v>
      </c>
      <c r="I18" s="18" t="e">
        <f t="shared" si="2"/>
        <v>#DIV/0!</v>
      </c>
      <c r="J18" s="18" t="e">
        <f t="shared" si="3"/>
        <v>#DIV/0!</v>
      </c>
      <c r="K18" s="18" t="e">
        <f t="shared" si="9"/>
        <v>#DIV/0!</v>
      </c>
      <c r="L18" s="36" t="e">
        <f t="shared" si="4"/>
        <v>#DIV/0!</v>
      </c>
      <c r="N18" s="18" t="e">
        <f t="shared" si="5"/>
        <v>#DIV/0!</v>
      </c>
      <c r="O18" s="18" t="e">
        <f t="shared" si="6"/>
        <v>#DIV/0!</v>
      </c>
      <c r="P18" s="18" t="e">
        <f t="shared" si="10"/>
        <v>#DIV/0!</v>
      </c>
      <c r="Q18" s="16" t="e">
        <f t="shared" si="7"/>
        <v>#DIV/0!</v>
      </c>
    </row>
    <row r="19" spans="1:17">
      <c r="A19" s="37">
        <v>43630</v>
      </c>
      <c r="B19" s="25">
        <v>3.279</v>
      </c>
      <c r="C19" s="34">
        <v>22.4805268725942</v>
      </c>
      <c r="D19" s="18">
        <f t="shared" si="0"/>
        <v>4.44829432009038</v>
      </c>
      <c r="E19" s="18">
        <f t="shared" si="1"/>
        <v>1.16929432009038</v>
      </c>
      <c r="F19" s="18">
        <f t="shared" si="8"/>
        <v>0.269857268804939</v>
      </c>
      <c r="G19" s="16">
        <f t="shared" si="11"/>
        <v>0.45981953795876</v>
      </c>
      <c r="I19" s="18" t="e">
        <f t="shared" si="2"/>
        <v>#DIV/0!</v>
      </c>
      <c r="J19" s="18" t="e">
        <f t="shared" si="3"/>
        <v>#DIV/0!</v>
      </c>
      <c r="K19" s="18" t="e">
        <f t="shared" si="9"/>
        <v>#DIV/0!</v>
      </c>
      <c r="L19" s="36" t="e">
        <f t="shared" si="4"/>
        <v>#DIV/0!</v>
      </c>
      <c r="N19" s="18" t="e">
        <f t="shared" si="5"/>
        <v>#DIV/0!</v>
      </c>
      <c r="O19" s="18" t="e">
        <f t="shared" si="6"/>
        <v>#DIV/0!</v>
      </c>
      <c r="P19" s="18" t="e">
        <f t="shared" si="10"/>
        <v>#DIV/0!</v>
      </c>
      <c r="Q19" s="16" t="e">
        <f t="shared" si="7"/>
        <v>#DIV/0!</v>
      </c>
    </row>
    <row r="20" spans="1:17">
      <c r="A20" s="37">
        <v>43637</v>
      </c>
      <c r="B20" s="25">
        <v>3.25</v>
      </c>
      <c r="C20" s="34">
        <v>23.5117579815892</v>
      </c>
      <c r="D20" s="18">
        <f t="shared" si="0"/>
        <v>4.25319110881903</v>
      </c>
      <c r="E20" s="18">
        <f t="shared" si="1"/>
        <v>1.00319110881903</v>
      </c>
      <c r="F20" s="18">
        <f t="shared" si="8"/>
        <v>-0.0373547728869252</v>
      </c>
      <c r="G20" s="16">
        <f t="shared" si="11"/>
        <v>0.422464765071835</v>
      </c>
      <c r="I20" s="18" t="e">
        <f t="shared" si="2"/>
        <v>#DIV/0!</v>
      </c>
      <c r="J20" s="18" t="e">
        <f t="shared" si="3"/>
        <v>#DIV/0!</v>
      </c>
      <c r="K20" s="18" t="e">
        <f t="shared" si="9"/>
        <v>#DIV/0!</v>
      </c>
      <c r="L20" s="36" t="e">
        <f t="shared" si="4"/>
        <v>#DIV/0!</v>
      </c>
      <c r="N20" s="18" t="e">
        <f t="shared" si="5"/>
        <v>#DIV/0!</v>
      </c>
      <c r="O20" s="18" t="e">
        <f t="shared" si="6"/>
        <v>#DIV/0!</v>
      </c>
      <c r="P20" s="18" t="e">
        <f t="shared" si="10"/>
        <v>#DIV/0!</v>
      </c>
      <c r="Q20" s="16" t="e">
        <f t="shared" si="7"/>
        <v>#DIV/0!</v>
      </c>
    </row>
    <row r="21" spans="1:17">
      <c r="A21" s="37">
        <v>43644</v>
      </c>
      <c r="B21" s="25">
        <v>3.279</v>
      </c>
      <c r="C21" s="34">
        <v>23.42</v>
      </c>
      <c r="D21" s="18">
        <f t="shared" si="0"/>
        <v>4.26985482493595</v>
      </c>
      <c r="E21" s="18">
        <f t="shared" si="1"/>
        <v>0.990854824935952</v>
      </c>
      <c r="F21" s="18">
        <f t="shared" si="8"/>
        <v>-0.109750522939301</v>
      </c>
      <c r="G21" s="16">
        <f t="shared" si="11"/>
        <v>0.312714242132534</v>
      </c>
      <c r="I21" s="18" t="e">
        <f t="shared" si="2"/>
        <v>#DIV/0!</v>
      </c>
      <c r="J21" s="18" t="e">
        <f t="shared" si="3"/>
        <v>#DIV/0!</v>
      </c>
      <c r="K21" s="18" t="e">
        <f t="shared" si="9"/>
        <v>#DIV/0!</v>
      </c>
      <c r="L21" s="36" t="e">
        <f t="shared" si="4"/>
        <v>#DIV/0!</v>
      </c>
      <c r="N21" s="18" t="e">
        <f t="shared" si="5"/>
        <v>#DIV/0!</v>
      </c>
      <c r="O21" s="18" t="e">
        <f t="shared" si="6"/>
        <v>#DIV/0!</v>
      </c>
      <c r="P21" s="18" t="e">
        <f t="shared" si="10"/>
        <v>#DIV/0!</v>
      </c>
      <c r="Q21" s="16" t="e">
        <f t="shared" si="7"/>
        <v>#DIV/0!</v>
      </c>
    </row>
    <row r="22" spans="1:17">
      <c r="A22" s="37">
        <v>43651</v>
      </c>
      <c r="B22" s="25">
        <v>3.188</v>
      </c>
      <c r="C22" s="34">
        <v>23.9659444750022</v>
      </c>
      <c r="D22" s="18">
        <f t="shared" si="0"/>
        <v>4.17258748572607</v>
      </c>
      <c r="E22" s="18">
        <f t="shared" si="1"/>
        <v>0.984587485726073</v>
      </c>
      <c r="F22" s="18">
        <f t="shared" si="8"/>
        <v>-0.0795115112211571</v>
      </c>
      <c r="G22" s="16">
        <f t="shared" si="11"/>
        <v>0.233202730911377</v>
      </c>
      <c r="I22" s="18" t="e">
        <f t="shared" si="2"/>
        <v>#DIV/0!</v>
      </c>
      <c r="J22" s="18" t="e">
        <f t="shared" si="3"/>
        <v>#DIV/0!</v>
      </c>
      <c r="K22" s="18" t="e">
        <f t="shared" si="9"/>
        <v>#DIV/0!</v>
      </c>
      <c r="L22" s="36" t="e">
        <f t="shared" si="4"/>
        <v>#DIV/0!</v>
      </c>
      <c r="N22" s="18" t="e">
        <f t="shared" si="5"/>
        <v>#DIV/0!</v>
      </c>
      <c r="O22" s="18" t="e">
        <f t="shared" si="6"/>
        <v>#DIV/0!</v>
      </c>
      <c r="P22" s="18" t="e">
        <f t="shared" si="10"/>
        <v>#DIV/0!</v>
      </c>
      <c r="Q22" s="16" t="e">
        <f t="shared" si="7"/>
        <v>#DIV/0!</v>
      </c>
    </row>
    <row r="23" spans="1:17">
      <c r="A23" s="37">
        <v>43658</v>
      </c>
      <c r="B23" s="25">
        <v>3.189</v>
      </c>
      <c r="C23" s="34">
        <v>23.3826336257225</v>
      </c>
      <c r="D23" s="18">
        <f t="shared" si="0"/>
        <v>4.27667822199434</v>
      </c>
      <c r="E23" s="18">
        <f t="shared" si="1"/>
        <v>1.08767822199434</v>
      </c>
      <c r="F23" s="18">
        <f t="shared" si="8"/>
        <v>-0.214298497500254</v>
      </c>
      <c r="G23" s="16">
        <f t="shared" si="11"/>
        <v>0.0189042334111229</v>
      </c>
      <c r="I23" s="18" t="e">
        <f t="shared" si="2"/>
        <v>#DIV/0!</v>
      </c>
      <c r="J23" s="18" t="e">
        <f t="shared" si="3"/>
        <v>#DIV/0!</v>
      </c>
      <c r="K23" s="18" t="e">
        <f t="shared" si="9"/>
        <v>#DIV/0!</v>
      </c>
      <c r="L23" s="36" t="e">
        <f t="shared" si="4"/>
        <v>#DIV/0!</v>
      </c>
      <c r="N23" s="18" t="e">
        <f t="shared" si="5"/>
        <v>#DIV/0!</v>
      </c>
      <c r="O23" s="18" t="e">
        <f t="shared" si="6"/>
        <v>#DIV/0!</v>
      </c>
      <c r="P23" s="18" t="e">
        <f t="shared" si="10"/>
        <v>#DIV/0!</v>
      </c>
      <c r="Q23" s="16" t="e">
        <f t="shared" si="7"/>
        <v>#DIV/0!</v>
      </c>
    </row>
    <row r="24" spans="1:17">
      <c r="A24" s="37">
        <v>43665</v>
      </c>
      <c r="B24" s="25">
        <v>3.173</v>
      </c>
      <c r="C24" s="34">
        <v>23.4211335629988</v>
      </c>
      <c r="D24" s="18">
        <f t="shared" si="0"/>
        <v>4.26964816758409</v>
      </c>
      <c r="E24" s="18">
        <f t="shared" si="1"/>
        <v>1.09664816758409</v>
      </c>
      <c r="F24" s="18">
        <f t="shared" si="8"/>
        <v>-0.0726461525062927</v>
      </c>
      <c r="G24" s="16">
        <f t="shared" si="11"/>
        <v>-0.0537419190951698</v>
      </c>
      <c r="I24" s="18" t="e">
        <f t="shared" si="2"/>
        <v>#DIV/0!</v>
      </c>
      <c r="J24" s="18" t="e">
        <f t="shared" si="3"/>
        <v>#DIV/0!</v>
      </c>
      <c r="K24" s="18" t="e">
        <f t="shared" si="9"/>
        <v>#DIV/0!</v>
      </c>
      <c r="L24" s="36" t="e">
        <f t="shared" si="4"/>
        <v>#DIV/0!</v>
      </c>
      <c r="N24" s="18" t="e">
        <f t="shared" si="5"/>
        <v>#DIV/0!</v>
      </c>
      <c r="O24" s="18" t="e">
        <f t="shared" si="6"/>
        <v>#DIV/0!</v>
      </c>
      <c r="P24" s="18" t="e">
        <f t="shared" si="10"/>
        <v>#DIV/0!</v>
      </c>
      <c r="Q24" s="16" t="e">
        <f t="shared" si="7"/>
        <v>#DIV/0!</v>
      </c>
    </row>
    <row r="25" spans="1:17">
      <c r="A25" s="37">
        <v>43672</v>
      </c>
      <c r="B25" s="25">
        <v>3.175</v>
      </c>
      <c r="C25" s="34">
        <v>23.7268235725521</v>
      </c>
      <c r="D25" s="18">
        <f t="shared" si="0"/>
        <v>4.21463916963934</v>
      </c>
      <c r="E25" s="18">
        <f t="shared" si="1"/>
        <v>1.03963916963934</v>
      </c>
      <c r="F25" s="18">
        <f t="shared" si="8"/>
        <v>0.0364480608203124</v>
      </c>
      <c r="G25" s="16">
        <f t="shared" si="11"/>
        <v>-0.0172938582748574</v>
      </c>
      <c r="I25" s="18" t="e">
        <f t="shared" si="2"/>
        <v>#DIV/0!</v>
      </c>
      <c r="J25" s="18" t="e">
        <f t="shared" si="3"/>
        <v>#DIV/0!</v>
      </c>
      <c r="K25" s="18" t="e">
        <f t="shared" si="9"/>
        <v>#DIV/0!</v>
      </c>
      <c r="L25" s="36" t="e">
        <f t="shared" si="4"/>
        <v>#DIV/0!</v>
      </c>
      <c r="N25" s="18" t="e">
        <f t="shared" si="5"/>
        <v>#DIV/0!</v>
      </c>
      <c r="O25" s="18" t="e">
        <f t="shared" si="6"/>
        <v>#DIV/0!</v>
      </c>
      <c r="P25" s="18" t="e">
        <f t="shared" si="10"/>
        <v>#DIV/0!</v>
      </c>
      <c r="Q25" s="16" t="e">
        <f t="shared" si="7"/>
        <v>#DIV/0!</v>
      </c>
    </row>
    <row r="26" spans="1:17">
      <c r="A26" s="37">
        <v>43679</v>
      </c>
      <c r="B26" s="25">
        <v>3.139</v>
      </c>
      <c r="C26" s="34">
        <v>23.2272630070641</v>
      </c>
      <c r="D26" s="18">
        <f t="shared" si="0"/>
        <v>4.30528555902549</v>
      </c>
      <c r="E26" s="18">
        <f t="shared" si="1"/>
        <v>1.16628555902549</v>
      </c>
      <c r="F26" s="18">
        <f t="shared" si="8"/>
        <v>0.175430734089539</v>
      </c>
      <c r="G26" s="16">
        <f t="shared" si="11"/>
        <v>0.158136875814682</v>
      </c>
      <c r="I26" s="18" t="e">
        <f t="shared" si="2"/>
        <v>#DIV/0!</v>
      </c>
      <c r="J26" s="18" t="e">
        <f t="shared" si="3"/>
        <v>#DIV/0!</v>
      </c>
      <c r="K26" s="18" t="e">
        <f t="shared" si="9"/>
        <v>#DIV/0!</v>
      </c>
      <c r="L26" s="36" t="e">
        <f t="shared" si="4"/>
        <v>#DIV/0!</v>
      </c>
      <c r="N26" s="18" t="e">
        <f t="shared" si="5"/>
        <v>#DIV/0!</v>
      </c>
      <c r="O26" s="18" t="e">
        <f t="shared" si="6"/>
        <v>#DIV/0!</v>
      </c>
      <c r="P26" s="18" t="e">
        <f t="shared" si="10"/>
        <v>#DIV/0!</v>
      </c>
      <c r="Q26" s="16" t="e">
        <f t="shared" si="7"/>
        <v>#DIV/0!</v>
      </c>
    </row>
    <row r="27" spans="1:17">
      <c r="A27" s="37">
        <v>43686</v>
      </c>
      <c r="B27" s="25">
        <v>3.039</v>
      </c>
      <c r="C27" s="34">
        <v>22.3596402823927</v>
      </c>
      <c r="D27" s="18">
        <f t="shared" si="0"/>
        <v>4.47234386318575</v>
      </c>
      <c r="E27" s="18">
        <f t="shared" si="1"/>
        <v>1.43334386318575</v>
      </c>
      <c r="F27" s="18">
        <f t="shared" si="8"/>
        <v>0.448756377459675</v>
      </c>
      <c r="G27" s="16">
        <f t="shared" si="11"/>
        <v>0.606893253274357</v>
      </c>
      <c r="I27" s="18" t="e">
        <f t="shared" si="2"/>
        <v>#DIV/0!</v>
      </c>
      <c r="J27" s="18" t="e">
        <f t="shared" si="3"/>
        <v>#DIV/0!</v>
      </c>
      <c r="K27" s="18" t="e">
        <f t="shared" si="9"/>
        <v>#DIV/0!</v>
      </c>
      <c r="L27" s="36" t="e">
        <f t="shared" si="4"/>
        <v>#DIV/0!</v>
      </c>
      <c r="N27" s="18" t="e">
        <f t="shared" si="5"/>
        <v>#DIV/0!</v>
      </c>
      <c r="O27" s="18" t="e">
        <f t="shared" si="6"/>
        <v>#DIV/0!</v>
      </c>
      <c r="P27" s="18" t="e">
        <f t="shared" si="10"/>
        <v>#DIV/0!</v>
      </c>
      <c r="Q27" s="16" t="e">
        <f t="shared" si="7"/>
        <v>#DIV/0!</v>
      </c>
    </row>
    <row r="28" spans="1:17">
      <c r="A28" s="37">
        <v>43693</v>
      </c>
      <c r="B28" s="25">
        <v>3.03</v>
      </c>
      <c r="C28" s="34">
        <v>23.0352206353409</v>
      </c>
      <c r="D28" s="18">
        <f t="shared" si="0"/>
        <v>4.34117830182962</v>
      </c>
      <c r="E28" s="18">
        <f t="shared" si="1"/>
        <v>1.31117830182962</v>
      </c>
      <c r="F28" s="18">
        <f t="shared" si="8"/>
        <v>0.223500079835282</v>
      </c>
      <c r="G28" s="16">
        <f t="shared" si="11"/>
        <v>0.830393333109639</v>
      </c>
      <c r="I28" s="18" t="e">
        <f t="shared" si="2"/>
        <v>#DIV/0!</v>
      </c>
      <c r="J28" s="18" t="e">
        <f t="shared" si="3"/>
        <v>#DIV/0!</v>
      </c>
      <c r="K28" s="18" t="e">
        <f t="shared" si="9"/>
        <v>#DIV/0!</v>
      </c>
      <c r="L28" s="36" t="e">
        <f t="shared" si="4"/>
        <v>#DIV/0!</v>
      </c>
      <c r="N28" s="18" t="e">
        <f t="shared" si="5"/>
        <v>#DIV/0!</v>
      </c>
      <c r="O28" s="18" t="e">
        <f t="shared" si="6"/>
        <v>#DIV/0!</v>
      </c>
      <c r="P28" s="18" t="e">
        <f t="shared" si="10"/>
        <v>#DIV/0!</v>
      </c>
      <c r="Q28" s="16" t="e">
        <f t="shared" si="7"/>
        <v>#DIV/0!</v>
      </c>
    </row>
    <row r="29" spans="1:17">
      <c r="A29" s="37">
        <v>43700</v>
      </c>
      <c r="B29" s="25">
        <v>3.07</v>
      </c>
      <c r="C29" s="34">
        <v>23.8020427240734</v>
      </c>
      <c r="D29" s="18">
        <f t="shared" si="0"/>
        <v>4.20132007824941</v>
      </c>
      <c r="E29" s="18">
        <f t="shared" si="1"/>
        <v>1.13132007824941</v>
      </c>
      <c r="F29" s="18">
        <f t="shared" si="8"/>
        <v>0.0346719106653208</v>
      </c>
      <c r="G29" s="16">
        <f t="shared" si="11"/>
        <v>0.86506524377496</v>
      </c>
      <c r="I29" s="18" t="e">
        <f t="shared" si="2"/>
        <v>#DIV/0!</v>
      </c>
      <c r="J29" s="18" t="e">
        <f t="shared" si="3"/>
        <v>#DIV/0!</v>
      </c>
      <c r="K29" s="18" t="e">
        <f t="shared" si="9"/>
        <v>#DIV/0!</v>
      </c>
      <c r="L29" s="36" t="e">
        <f t="shared" si="4"/>
        <v>#DIV/0!</v>
      </c>
      <c r="N29" s="18" t="e">
        <f t="shared" si="5"/>
        <v>#DIV/0!</v>
      </c>
      <c r="O29" s="18" t="e">
        <f t="shared" si="6"/>
        <v>#DIV/0!</v>
      </c>
      <c r="P29" s="18" t="e">
        <f t="shared" si="10"/>
        <v>#DIV/0!</v>
      </c>
      <c r="Q29" s="16" t="e">
        <f t="shared" si="7"/>
        <v>#DIV/0!</v>
      </c>
    </row>
    <row r="30" spans="1:17">
      <c r="A30" s="37">
        <v>43707</v>
      </c>
      <c r="B30" s="25">
        <v>3.068</v>
      </c>
      <c r="C30" s="34">
        <v>23.81</v>
      </c>
      <c r="D30" s="18">
        <f t="shared" si="0"/>
        <v>4.19991600167997</v>
      </c>
      <c r="E30" s="18">
        <f t="shared" si="1"/>
        <v>1.13191600167997</v>
      </c>
      <c r="F30" s="18">
        <f t="shared" si="8"/>
        <v>0.092276832040628</v>
      </c>
      <c r="G30" s="16">
        <f t="shared" si="11"/>
        <v>0.957342075815588</v>
      </c>
      <c r="I30" s="18" t="e">
        <f t="shared" si="2"/>
        <v>#DIV/0!</v>
      </c>
      <c r="J30" s="18" t="e">
        <f t="shared" si="3"/>
        <v>#DIV/0!</v>
      </c>
      <c r="K30" s="18" t="e">
        <f t="shared" si="9"/>
        <v>#DIV/0!</v>
      </c>
      <c r="L30" s="36" t="e">
        <f t="shared" si="4"/>
        <v>#DIV/0!</v>
      </c>
      <c r="N30" s="18" t="e">
        <f t="shared" si="5"/>
        <v>#DIV/0!</v>
      </c>
      <c r="O30" s="18" t="e">
        <f t="shared" si="6"/>
        <v>#DIV/0!</v>
      </c>
      <c r="P30" s="18" t="e">
        <f t="shared" si="10"/>
        <v>#DIV/0!</v>
      </c>
      <c r="Q30" s="16" t="e">
        <f t="shared" si="7"/>
        <v>#DIV/0!</v>
      </c>
    </row>
    <row r="31" spans="1:17">
      <c r="A31" s="37">
        <v>43714</v>
      </c>
      <c r="B31" s="25">
        <v>3.023</v>
      </c>
      <c r="C31" s="34">
        <v>24.8959030047934</v>
      </c>
      <c r="D31" s="18">
        <f t="shared" si="0"/>
        <v>4.01672516079236</v>
      </c>
      <c r="E31" s="18">
        <f t="shared" si="1"/>
        <v>0.993725160792362</v>
      </c>
      <c r="F31" s="18">
        <f>E31-E27</f>
        <v>-0.439618702393386</v>
      </c>
      <c r="G31" s="16">
        <f t="shared" si="11"/>
        <v>0.517723373422201</v>
      </c>
      <c r="I31" s="18" t="e">
        <f t="shared" si="2"/>
        <v>#DIV/0!</v>
      </c>
      <c r="J31" s="18" t="e">
        <f t="shared" si="3"/>
        <v>#DIV/0!</v>
      </c>
      <c r="K31" s="18" t="e">
        <f>J31-#REF!</f>
        <v>#DIV/0!</v>
      </c>
      <c r="L31" s="36" t="e">
        <f t="shared" si="4"/>
        <v>#DIV/0!</v>
      </c>
      <c r="N31" s="18" t="e">
        <f t="shared" si="5"/>
        <v>#DIV/0!</v>
      </c>
      <c r="O31" s="18" t="e">
        <f t="shared" si="6"/>
        <v>#DIV/0!</v>
      </c>
      <c r="P31" s="18" t="e">
        <f>O31-#REF!</f>
        <v>#DIV/0!</v>
      </c>
      <c r="Q31" s="16" t="e">
        <f t="shared" si="7"/>
        <v>#DIV/0!</v>
      </c>
    </row>
    <row r="32" spans="1:17">
      <c r="A32" s="37">
        <v>43720</v>
      </c>
      <c r="B32" s="25">
        <v>3.094</v>
      </c>
      <c r="C32" s="34">
        <v>25.1401628584495</v>
      </c>
      <c r="D32" s="18">
        <f t="shared" si="0"/>
        <v>3.97769897367194</v>
      </c>
      <c r="E32" s="18">
        <f t="shared" si="1"/>
        <v>0.88369897367194</v>
      </c>
      <c r="F32" s="18">
        <f>E32-E28</f>
        <v>-0.427479328157678</v>
      </c>
      <c r="G32" s="16">
        <f t="shared" si="11"/>
        <v>0.090244045264523</v>
      </c>
      <c r="I32" s="18" t="e">
        <f t="shared" si="2"/>
        <v>#DIV/0!</v>
      </c>
      <c r="J32" s="18" t="e">
        <f t="shared" si="3"/>
        <v>#DIV/0!</v>
      </c>
      <c r="K32" s="18" t="e">
        <f>J32-J28</f>
        <v>#DIV/0!</v>
      </c>
      <c r="L32" s="36" t="e">
        <f t="shared" si="4"/>
        <v>#DIV/0!</v>
      </c>
      <c r="N32" s="18" t="e">
        <f t="shared" si="5"/>
        <v>#DIV/0!</v>
      </c>
      <c r="O32" s="18" t="e">
        <f t="shared" si="6"/>
        <v>#DIV/0!</v>
      </c>
      <c r="P32" s="18" t="e">
        <f>O32-O28</f>
        <v>#DIV/0!</v>
      </c>
      <c r="Q32" s="16" t="e">
        <f t="shared" si="7"/>
        <v>#DIV/0!</v>
      </c>
    </row>
    <row r="33" spans="1:17">
      <c r="A33" s="37">
        <v>43728</v>
      </c>
      <c r="B33" s="25">
        <v>3.118</v>
      </c>
      <c r="C33" s="34">
        <v>25.0424639856705</v>
      </c>
      <c r="D33" s="18">
        <f t="shared" si="0"/>
        <v>3.99321728314038</v>
      </c>
      <c r="E33" s="18">
        <f t="shared" si="1"/>
        <v>0.875217283140382</v>
      </c>
      <c r="F33" s="18">
        <f>E33-E29</f>
        <v>-0.25610279510903</v>
      </c>
      <c r="G33" s="16">
        <f t="shared" si="11"/>
        <v>-0.165858749844507</v>
      </c>
      <c r="I33" s="18" t="e">
        <f t="shared" si="2"/>
        <v>#DIV/0!</v>
      </c>
      <c r="J33" s="18" t="e">
        <f t="shared" si="3"/>
        <v>#DIV/0!</v>
      </c>
      <c r="K33" s="18" t="e">
        <f>J33-J29</f>
        <v>#DIV/0!</v>
      </c>
      <c r="L33" s="36" t="e">
        <f t="shared" si="4"/>
        <v>#DIV/0!</v>
      </c>
      <c r="N33" s="18" t="e">
        <f t="shared" si="5"/>
        <v>#DIV/0!</v>
      </c>
      <c r="O33" s="18" t="e">
        <f t="shared" si="6"/>
        <v>#DIV/0!</v>
      </c>
      <c r="P33" s="18" t="e">
        <f>O33-O29</f>
        <v>#DIV/0!</v>
      </c>
      <c r="Q33" s="16" t="e">
        <f t="shared" si="7"/>
        <v>#DIV/0!</v>
      </c>
    </row>
    <row r="34" spans="1:17">
      <c r="A34" s="37">
        <v>43735</v>
      </c>
      <c r="B34" s="25">
        <v>3.158</v>
      </c>
      <c r="C34" s="34">
        <v>24.2003275800742</v>
      </c>
      <c r="D34" s="18">
        <f t="shared" si="0"/>
        <v>4.13217547031623</v>
      </c>
      <c r="E34" s="18">
        <f t="shared" si="1"/>
        <v>0.974175470316234</v>
      </c>
      <c r="F34" s="18">
        <f>E34-E30</f>
        <v>-0.157740531363732</v>
      </c>
      <c r="G34" s="16">
        <f t="shared" si="11"/>
        <v>-0.323599281208239</v>
      </c>
      <c r="I34" s="18" t="e">
        <f t="shared" si="2"/>
        <v>#DIV/0!</v>
      </c>
      <c r="J34" s="18" t="e">
        <f t="shared" si="3"/>
        <v>#DIV/0!</v>
      </c>
      <c r="K34" s="18" t="e">
        <f>J34-J30</f>
        <v>#DIV/0!</v>
      </c>
      <c r="L34" s="36" t="e">
        <f t="shared" si="4"/>
        <v>#DIV/0!</v>
      </c>
      <c r="N34" s="18" t="e">
        <f t="shared" si="5"/>
        <v>#DIV/0!</v>
      </c>
      <c r="O34" s="18" t="e">
        <f t="shared" si="6"/>
        <v>#DIV/0!</v>
      </c>
      <c r="P34" s="18" t="e">
        <f>O34-O30</f>
        <v>#DIV/0!</v>
      </c>
      <c r="Q34" s="16" t="e">
        <f t="shared" si="7"/>
        <v>#DIV/0!</v>
      </c>
    </row>
    <row r="35" spans="1:17">
      <c r="A35" s="37">
        <v>43738</v>
      </c>
      <c r="B35" s="25">
        <v>3.155</v>
      </c>
      <c r="C35" s="34">
        <v>23.94</v>
      </c>
      <c r="D35" s="18">
        <f t="shared" si="0"/>
        <v>4.17710944026734</v>
      </c>
      <c r="E35" s="18">
        <f t="shared" si="1"/>
        <v>1.02210944026734</v>
      </c>
      <c r="F35" s="18">
        <f>E35-E31</f>
        <v>0.0283842794749738</v>
      </c>
      <c r="G35" s="16">
        <f t="shared" si="11"/>
        <v>-0.295215001733265</v>
      </c>
      <c r="I35" s="18" t="e">
        <f t="shared" si="2"/>
        <v>#DIV/0!</v>
      </c>
      <c r="J35" s="18" t="e">
        <f t="shared" si="3"/>
        <v>#DIV/0!</v>
      </c>
      <c r="K35" s="18" t="e">
        <f>J35-J31</f>
        <v>#DIV/0!</v>
      </c>
      <c r="L35" s="36" t="e">
        <f>K35+#REF!</f>
        <v>#DIV/0!</v>
      </c>
      <c r="N35" s="18" t="e">
        <f t="shared" si="5"/>
        <v>#DIV/0!</v>
      </c>
      <c r="O35" s="18" t="e">
        <f t="shared" si="6"/>
        <v>#DIV/0!</v>
      </c>
      <c r="P35" s="18" t="e">
        <f>O35-O31</f>
        <v>#DIV/0!</v>
      </c>
      <c r="Q35" s="16" t="e">
        <f>P35+#REF!</f>
        <v>#DIV/0!</v>
      </c>
    </row>
    <row r="36" spans="1:17">
      <c r="A36" s="37">
        <v>43749</v>
      </c>
      <c r="B36" s="25">
        <v>3.163</v>
      </c>
      <c r="C36" s="34">
        <v>24.3637219229807</v>
      </c>
      <c r="D36" s="18">
        <f t="shared" si="0"/>
        <v>4.10446319803365</v>
      </c>
      <c r="E36" s="18">
        <f t="shared" si="1"/>
        <v>0.941463198033647</v>
      </c>
      <c r="F36" s="18">
        <f t="shared" ref="F36:F54" si="12">E36-E31</f>
        <v>-0.0522619627587142</v>
      </c>
      <c r="G36" s="16">
        <f t="shared" si="11"/>
        <v>-0.34747696449198</v>
      </c>
      <c r="I36" s="18" t="e">
        <f t="shared" si="2"/>
        <v>#DIV/0!</v>
      </c>
      <c r="J36" s="18" t="e">
        <f t="shared" si="3"/>
        <v>#DIV/0!</v>
      </c>
      <c r="K36" s="18" t="e">
        <f>J36-J31</f>
        <v>#DIV/0!</v>
      </c>
      <c r="L36" s="36" t="e">
        <f>K36+L35</f>
        <v>#DIV/0!</v>
      </c>
      <c r="N36" s="18" t="e">
        <f t="shared" si="5"/>
        <v>#DIV/0!</v>
      </c>
      <c r="O36" s="18" t="e">
        <f t="shared" si="6"/>
        <v>#DIV/0!</v>
      </c>
      <c r="P36" s="18" t="e">
        <f>O36-O31</f>
        <v>#DIV/0!</v>
      </c>
      <c r="Q36" s="16" t="e">
        <f>P36+Q35</f>
        <v>#DIV/0!</v>
      </c>
    </row>
    <row r="37" spans="1:17">
      <c r="A37" s="37">
        <v>43756</v>
      </c>
      <c r="B37" s="25">
        <v>3.193</v>
      </c>
      <c r="C37" s="34">
        <v>24.0307995886401</v>
      </c>
      <c r="D37" s="18">
        <f t="shared" si="0"/>
        <v>4.16132636915138</v>
      </c>
      <c r="E37" s="18">
        <f t="shared" si="1"/>
        <v>0.968326369151378</v>
      </c>
      <c r="F37" s="18">
        <f t="shared" si="12"/>
        <v>0.0846273954794374</v>
      </c>
      <c r="G37" s="16">
        <f t="shared" si="11"/>
        <v>-0.262849569012542</v>
      </c>
      <c r="I37" s="18" t="e">
        <f t="shared" si="2"/>
        <v>#DIV/0!</v>
      </c>
      <c r="J37" s="18" t="e">
        <f t="shared" si="3"/>
        <v>#DIV/0!</v>
      </c>
      <c r="K37" s="18" t="e">
        <f>J37-J32</f>
        <v>#DIV/0!</v>
      </c>
      <c r="L37" s="36" t="e">
        <f>K37+L36</f>
        <v>#DIV/0!</v>
      </c>
      <c r="N37" s="18" t="e">
        <f t="shared" si="5"/>
        <v>#DIV/0!</v>
      </c>
      <c r="O37" s="18" t="e">
        <f t="shared" si="6"/>
        <v>#DIV/0!</v>
      </c>
      <c r="P37" s="18" t="e">
        <f>O37-O32</f>
        <v>#DIV/0!</v>
      </c>
      <c r="Q37" s="16" t="e">
        <f>P37+Q36</f>
        <v>#DIV/0!</v>
      </c>
    </row>
    <row r="38" spans="1:17">
      <c r="A38" s="37">
        <v>43763</v>
      </c>
      <c r="B38" s="25">
        <v>3.255</v>
      </c>
      <c r="C38" s="34">
        <v>24.3533005719576</v>
      </c>
      <c r="D38" s="18">
        <f t="shared" si="0"/>
        <v>4.10621959452791</v>
      </c>
      <c r="E38" s="18">
        <f t="shared" si="1"/>
        <v>0.851219594527912</v>
      </c>
      <c r="F38" s="18">
        <f t="shared" si="12"/>
        <v>-0.0239976886124706</v>
      </c>
      <c r="G38" s="16">
        <f t="shared" si="11"/>
        <v>-0.286847257625013</v>
      </c>
      <c r="I38" s="18" t="e">
        <f t="shared" si="2"/>
        <v>#DIV/0!</v>
      </c>
      <c r="J38" s="18" t="e">
        <f t="shared" si="3"/>
        <v>#DIV/0!</v>
      </c>
      <c r="K38" s="18" t="e">
        <f>J38-J33</f>
        <v>#DIV/0!</v>
      </c>
      <c r="L38" s="36" t="e">
        <f>K38+L37</f>
        <v>#DIV/0!</v>
      </c>
      <c r="N38" s="18" t="e">
        <f t="shared" si="5"/>
        <v>#DIV/0!</v>
      </c>
      <c r="O38" s="18" t="e">
        <f t="shared" si="6"/>
        <v>#DIV/0!</v>
      </c>
      <c r="P38" s="18" t="e">
        <f>O38-O33</f>
        <v>#DIV/0!</v>
      </c>
      <c r="Q38" s="16" t="e">
        <f>P38+Q37</f>
        <v>#DIV/0!</v>
      </c>
    </row>
    <row r="39" spans="1:17">
      <c r="A39" s="37">
        <v>43770</v>
      </c>
      <c r="B39" s="25">
        <v>3.283</v>
      </c>
      <c r="C39" s="34">
        <v>24.5821390897251</v>
      </c>
      <c r="D39" s="18">
        <f t="shared" si="0"/>
        <v>4.06799423089256</v>
      </c>
      <c r="E39" s="18">
        <f t="shared" si="1"/>
        <v>0.784994230892556</v>
      </c>
      <c r="F39" s="18">
        <f t="shared" si="12"/>
        <v>-0.189181239423678</v>
      </c>
      <c r="G39" s="16">
        <f t="shared" si="11"/>
        <v>-0.476028497048691</v>
      </c>
      <c r="I39" s="18" t="e">
        <f t="shared" si="2"/>
        <v>#DIV/0!</v>
      </c>
      <c r="J39" s="18" t="e">
        <f t="shared" si="3"/>
        <v>#DIV/0!</v>
      </c>
      <c r="K39" s="18"/>
      <c r="L39" s="41"/>
      <c r="N39" s="18" t="e">
        <f t="shared" si="5"/>
        <v>#DIV/0!</v>
      </c>
      <c r="O39" s="18" t="e">
        <f t="shared" si="6"/>
        <v>#DIV/0!</v>
      </c>
      <c r="P39" s="18"/>
      <c r="Q39" s="40"/>
    </row>
    <row r="40" spans="1:17">
      <c r="A40" s="37">
        <v>43777</v>
      </c>
      <c r="B40" s="25">
        <v>3.29</v>
      </c>
      <c r="C40" s="34">
        <v>24.8153882005727</v>
      </c>
      <c r="D40" s="18">
        <f t="shared" si="0"/>
        <v>4.02975763231026</v>
      </c>
      <c r="E40" s="18">
        <f t="shared" si="1"/>
        <v>0.739757632310262</v>
      </c>
      <c r="F40" s="18">
        <f t="shared" si="12"/>
        <v>-0.282351807957073</v>
      </c>
      <c r="G40" s="16">
        <f t="shared" si="11"/>
        <v>-0.758380305005764</v>
      </c>
      <c r="I40" s="18" t="e">
        <f t="shared" si="2"/>
        <v>#DIV/0!</v>
      </c>
      <c r="J40" s="18" t="e">
        <f t="shared" si="3"/>
        <v>#DIV/0!</v>
      </c>
      <c r="K40" s="18"/>
      <c r="L40" s="41"/>
      <c r="N40" s="18" t="e">
        <f t="shared" si="5"/>
        <v>#DIV/0!</v>
      </c>
      <c r="O40" s="18" t="e">
        <f t="shared" si="6"/>
        <v>#DIV/0!</v>
      </c>
      <c r="P40" s="18"/>
      <c r="Q40" s="40"/>
    </row>
    <row r="41" spans="1:17">
      <c r="A41" s="37">
        <v>43784</v>
      </c>
      <c r="B41" s="25">
        <v>3.263</v>
      </c>
      <c r="C41" s="34">
        <v>24.195087506366</v>
      </c>
      <c r="D41" s="18">
        <f t="shared" si="0"/>
        <v>4.13307040008386</v>
      </c>
      <c r="E41" s="18">
        <f t="shared" si="1"/>
        <v>0.870070400083856</v>
      </c>
      <c r="F41" s="18">
        <f t="shared" si="12"/>
        <v>-0.0713927979497915</v>
      </c>
      <c r="G41" s="16">
        <f t="shared" si="11"/>
        <v>-0.829773102955556</v>
      </c>
      <c r="I41" s="18" t="e">
        <f t="shared" si="2"/>
        <v>#DIV/0!</v>
      </c>
      <c r="J41" s="18" t="e">
        <f t="shared" si="3"/>
        <v>#DIV/0!</v>
      </c>
      <c r="K41" s="18"/>
      <c r="L41" s="41"/>
      <c r="N41" s="18" t="e">
        <f t="shared" si="5"/>
        <v>#DIV/0!</v>
      </c>
      <c r="O41" s="18" t="e">
        <f t="shared" si="6"/>
        <v>#DIV/0!</v>
      </c>
      <c r="P41" s="18"/>
      <c r="Q41" s="40"/>
    </row>
    <row r="42" spans="1:17">
      <c r="A42" s="37">
        <v>43791</v>
      </c>
      <c r="B42" s="25">
        <v>3.188</v>
      </c>
      <c r="C42" s="34">
        <v>24.1401670082737</v>
      </c>
      <c r="D42" s="18">
        <f t="shared" si="0"/>
        <v>4.14247341228942</v>
      </c>
      <c r="E42" s="18">
        <f t="shared" si="1"/>
        <v>0.954473412289418</v>
      </c>
      <c r="F42" s="18">
        <f t="shared" si="12"/>
        <v>-0.0138529568619594</v>
      </c>
      <c r="G42" s="16">
        <f t="shared" si="11"/>
        <v>-0.843626059817515</v>
      </c>
      <c r="I42" s="18" t="e">
        <f t="shared" si="2"/>
        <v>#DIV/0!</v>
      </c>
      <c r="J42" s="18" t="e">
        <f t="shared" si="3"/>
        <v>#DIV/0!</v>
      </c>
      <c r="K42" s="18"/>
      <c r="L42" s="41"/>
      <c r="N42" s="18" t="e">
        <f t="shared" si="5"/>
        <v>#DIV/0!</v>
      </c>
      <c r="O42" s="18" t="e">
        <f t="shared" si="6"/>
        <v>#DIV/0!</v>
      </c>
      <c r="P42" s="18"/>
      <c r="Q42" s="40"/>
    </row>
    <row r="43" spans="1:17">
      <c r="A43" s="37">
        <v>43798</v>
      </c>
      <c r="B43" s="25">
        <v>3.192</v>
      </c>
      <c r="C43" s="34">
        <v>24.03</v>
      </c>
      <c r="D43" s="18">
        <f t="shared" si="0"/>
        <v>4.16146483562214</v>
      </c>
      <c r="E43" s="18">
        <f t="shared" si="1"/>
        <v>0.969464835622139</v>
      </c>
      <c r="F43" s="18">
        <f t="shared" si="12"/>
        <v>0.118245241094227</v>
      </c>
      <c r="G43" s="16">
        <f t="shared" si="11"/>
        <v>-0.725380818723288</v>
      </c>
      <c r="H43" s="39">
        <v>13.71</v>
      </c>
      <c r="I43" s="18">
        <f t="shared" si="2"/>
        <v>7.29394602479942</v>
      </c>
      <c r="J43" s="18">
        <f t="shared" si="3"/>
        <v>4.10194602479942</v>
      </c>
      <c r="K43" s="18"/>
      <c r="L43" s="41"/>
      <c r="M43" s="39">
        <v>43.05</v>
      </c>
      <c r="N43" s="18">
        <f t="shared" si="5"/>
        <v>2.32288037166086</v>
      </c>
      <c r="O43" s="18">
        <f t="shared" si="6"/>
        <v>-0.869119628339141</v>
      </c>
      <c r="P43" s="18"/>
      <c r="Q43" s="40"/>
    </row>
    <row r="44" spans="1:17">
      <c r="A44" s="13">
        <v>43805</v>
      </c>
      <c r="B44" s="25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6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6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6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6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6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6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6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6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6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6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6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6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17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25" t="s">
        <v>1</v>
      </c>
    </row>
    <row r="2" ht="14.75" spans="1:18">
      <c r="A2" s="17">
        <v>43102</v>
      </c>
      <c r="B2" s="26">
        <v>3.918</v>
      </c>
      <c r="C2" s="27" t="str">
        <f>YEAR(A2)&amp;MONTH(A2)&amp;DAY(A2)</f>
        <v>201812</v>
      </c>
      <c r="D2" s="26">
        <v>3.918</v>
      </c>
      <c r="E2" s="27"/>
      <c r="F2" s="28"/>
      <c r="G2" s="29"/>
      <c r="H2" s="17">
        <v>43105</v>
      </c>
      <c r="I2" s="20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1">
        <v>43101</v>
      </c>
      <c r="O2" s="21" t="str">
        <f t="shared" ref="O2:O25" si="0">YEAR(N2)&amp;MONTH(N2)</f>
        <v>20181</v>
      </c>
      <c r="P2" s="14">
        <v>36.02</v>
      </c>
      <c r="Q2" s="14">
        <v>11159.68</v>
      </c>
      <c r="R2">
        <f>P2/Q2</f>
        <v>0.00322769111659116</v>
      </c>
    </row>
    <row r="3" ht="14.75" spans="1:18">
      <c r="A3" s="17">
        <v>43103</v>
      </c>
      <c r="B3" s="26">
        <v>3.92</v>
      </c>
      <c r="C3" s="27" t="str">
        <f t="shared" ref="C3:C35" si="1">YEAR(A3)&amp;MONTH(A3)&amp;DAY(A3)</f>
        <v>201813</v>
      </c>
      <c r="D3" s="26">
        <v>3.92</v>
      </c>
      <c r="E3" s="27"/>
      <c r="F3" s="30"/>
      <c r="G3" s="29"/>
      <c r="H3" s="17">
        <v>43112</v>
      </c>
      <c r="I3" s="20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1">
        <v>43132</v>
      </c>
      <c r="O3" s="21" t="str">
        <f t="shared" si="0"/>
        <v>20182</v>
      </c>
      <c r="P3" s="22">
        <v>34.5</v>
      </c>
      <c r="Q3" s="22">
        <v>10828.73</v>
      </c>
      <c r="R3">
        <f t="shared" ref="R3:R25" si="4">P3/Q3</f>
        <v>0.00318596917644082</v>
      </c>
    </row>
    <row r="4" ht="14.75" spans="1:18">
      <c r="A4" s="17">
        <v>43104</v>
      </c>
      <c r="B4" s="26">
        <v>3.938</v>
      </c>
      <c r="C4" s="27" t="str">
        <f t="shared" si="1"/>
        <v>201814</v>
      </c>
      <c r="D4" s="26">
        <v>3.938</v>
      </c>
      <c r="E4" s="27"/>
      <c r="F4" s="30"/>
      <c r="G4" s="29"/>
      <c r="H4" s="17">
        <v>43119</v>
      </c>
      <c r="I4" s="20">
        <v>11296.27</v>
      </c>
      <c r="J4">
        <f t="shared" si="2"/>
        <v>4.06</v>
      </c>
      <c r="K4">
        <f t="shared" si="3"/>
        <v>36.4608703296152</v>
      </c>
      <c r="N4" s="21">
        <v>43160</v>
      </c>
      <c r="O4" s="21" t="str">
        <f t="shared" si="0"/>
        <v>20183</v>
      </c>
      <c r="P4" s="22">
        <v>32.94</v>
      </c>
      <c r="Q4" s="22">
        <v>10868.66</v>
      </c>
      <c r="R4">
        <f t="shared" si="4"/>
        <v>0.00303073239939422</v>
      </c>
    </row>
    <row r="5" ht="14.75" spans="1:18">
      <c r="A5" s="17">
        <v>43105</v>
      </c>
      <c r="B5" s="31">
        <v>3.935</v>
      </c>
      <c r="C5" s="27" t="str">
        <f t="shared" si="1"/>
        <v>201815</v>
      </c>
      <c r="D5" s="31">
        <v>3.935</v>
      </c>
      <c r="E5" s="27"/>
      <c r="F5" s="30"/>
      <c r="G5" s="29"/>
      <c r="H5" s="17">
        <v>43126</v>
      </c>
      <c r="I5" s="20">
        <v>11557.82</v>
      </c>
      <c r="J5">
        <f t="shared" si="2"/>
        <v>3.952</v>
      </c>
      <c r="K5">
        <f t="shared" si="3"/>
        <v>37.3050729411596</v>
      </c>
      <c r="N5" s="21">
        <v>43191</v>
      </c>
      <c r="O5" s="21" t="str">
        <f t="shared" si="0"/>
        <v>20184</v>
      </c>
      <c r="P5" s="22">
        <v>27.97</v>
      </c>
      <c r="Q5" s="22">
        <v>10324.47</v>
      </c>
      <c r="R5">
        <f t="shared" si="4"/>
        <v>0.00270909790042491</v>
      </c>
    </row>
    <row r="6" ht="14.75" spans="1:18">
      <c r="A6" s="17">
        <v>43108</v>
      </c>
      <c r="B6" s="31">
        <v>3.924</v>
      </c>
      <c r="C6" s="27" t="str">
        <f t="shared" si="1"/>
        <v>201818</v>
      </c>
      <c r="D6" s="31">
        <v>3.924</v>
      </c>
      <c r="E6" s="28"/>
      <c r="F6" s="30"/>
      <c r="G6" s="29"/>
      <c r="H6" s="17">
        <v>43133</v>
      </c>
      <c r="I6" s="20">
        <v>10925.16</v>
      </c>
      <c r="J6">
        <f t="shared" si="2"/>
        <v>3.925</v>
      </c>
      <c r="K6">
        <f t="shared" si="3"/>
        <v>34.8072230076842</v>
      </c>
      <c r="N6" s="21">
        <v>43221</v>
      </c>
      <c r="O6" s="21" t="str">
        <f t="shared" si="0"/>
        <v>20185</v>
      </c>
      <c r="P6" s="22">
        <v>27.59</v>
      </c>
      <c r="Q6" s="22">
        <v>10295.73</v>
      </c>
      <c r="R6">
        <f t="shared" si="4"/>
        <v>0.00267975170289042</v>
      </c>
    </row>
    <row r="7" ht="14.75" spans="1:18">
      <c r="A7" s="17">
        <v>43109</v>
      </c>
      <c r="B7" s="31">
        <v>3.92</v>
      </c>
      <c r="C7" s="27" t="str">
        <f t="shared" si="1"/>
        <v>201819</v>
      </c>
      <c r="D7" s="31">
        <v>3.92</v>
      </c>
      <c r="E7" s="27"/>
      <c r="F7" s="30"/>
      <c r="G7" s="29"/>
      <c r="H7" s="17">
        <v>43140</v>
      </c>
      <c r="I7" s="20">
        <v>10001.23</v>
      </c>
      <c r="J7">
        <f t="shared" si="2"/>
        <v>3.902</v>
      </c>
      <c r="K7">
        <f t="shared" si="3"/>
        <v>31.8636105064952</v>
      </c>
      <c r="N7" s="21">
        <v>43252</v>
      </c>
      <c r="O7" s="21" t="str">
        <f t="shared" si="0"/>
        <v>20186</v>
      </c>
      <c r="P7" s="22">
        <v>25.13</v>
      </c>
      <c r="Q7" s="22">
        <v>9379.48</v>
      </c>
      <c r="R7">
        <f t="shared" si="4"/>
        <v>0.00267925300762942</v>
      </c>
    </row>
    <row r="8" ht="14.75" spans="1:18">
      <c r="A8" s="17">
        <v>43110</v>
      </c>
      <c r="B8" s="26">
        <v>3.93</v>
      </c>
      <c r="C8" s="27" t="str">
        <f t="shared" si="1"/>
        <v>2018110</v>
      </c>
      <c r="D8" s="26">
        <v>3.93</v>
      </c>
      <c r="E8" s="27"/>
      <c r="F8" s="30"/>
      <c r="G8" s="29"/>
      <c r="H8" s="17">
        <v>43145</v>
      </c>
      <c r="I8" s="20">
        <v>10431.91</v>
      </c>
      <c r="J8">
        <f t="shared" si="2"/>
        <v>3.9</v>
      </c>
      <c r="K8">
        <f t="shared" si="3"/>
        <v>33.2357437114048</v>
      </c>
      <c r="N8" s="21">
        <v>43282</v>
      </c>
      <c r="O8" s="21" t="str">
        <f t="shared" si="0"/>
        <v>20187</v>
      </c>
      <c r="P8" s="22">
        <v>24.66</v>
      </c>
      <c r="Q8" s="22">
        <v>9178.78</v>
      </c>
      <c r="R8">
        <f t="shared" si="4"/>
        <v>0.00268663155669926</v>
      </c>
    </row>
    <row r="9" ht="14.75" spans="1:18">
      <c r="A9" s="17">
        <v>43111</v>
      </c>
      <c r="B9" s="26">
        <v>3.958</v>
      </c>
      <c r="C9" s="27" t="str">
        <f t="shared" si="1"/>
        <v>2018111</v>
      </c>
      <c r="D9" s="26">
        <v>3.958</v>
      </c>
      <c r="E9" s="27"/>
      <c r="F9" s="30"/>
      <c r="G9" s="29"/>
      <c r="H9" s="17">
        <v>43154</v>
      </c>
      <c r="I9" s="20">
        <v>10662.79</v>
      </c>
      <c r="J9">
        <f t="shared" si="2"/>
        <v>3.895</v>
      </c>
      <c r="K9">
        <f t="shared" si="3"/>
        <v>33.9713202748614</v>
      </c>
      <c r="N9" s="21">
        <v>43313</v>
      </c>
      <c r="O9" s="21" t="str">
        <f t="shared" si="0"/>
        <v>20188</v>
      </c>
      <c r="P9" s="22">
        <v>22.71</v>
      </c>
      <c r="Q9" s="22">
        <v>8465.47</v>
      </c>
      <c r="R9">
        <f t="shared" si="4"/>
        <v>0.00268266262830061</v>
      </c>
    </row>
    <row r="10" ht="14.75" spans="1:18">
      <c r="A10" s="17">
        <v>43112</v>
      </c>
      <c r="B10" s="26">
        <v>3.967</v>
      </c>
      <c r="C10" s="27" t="str">
        <f t="shared" si="1"/>
        <v>2018112</v>
      </c>
      <c r="D10" s="26">
        <v>3.967</v>
      </c>
      <c r="E10" s="27"/>
      <c r="F10" s="30"/>
      <c r="G10" s="29"/>
      <c r="H10" s="17">
        <v>43161</v>
      </c>
      <c r="I10" s="20">
        <v>10856.25</v>
      </c>
      <c r="J10">
        <f t="shared" si="2"/>
        <v>3.866</v>
      </c>
      <c r="K10">
        <f t="shared" si="3"/>
        <v>32.9023886109235</v>
      </c>
      <c r="N10" s="21">
        <v>43344</v>
      </c>
      <c r="O10" s="21" t="str">
        <f t="shared" si="0"/>
        <v>20189</v>
      </c>
      <c r="P10" s="22">
        <v>22.54</v>
      </c>
      <c r="Q10" s="22">
        <v>8401.09</v>
      </c>
      <c r="R10">
        <f t="shared" si="4"/>
        <v>0.0026829851840654</v>
      </c>
    </row>
    <row r="11" ht="14.75" spans="1:18">
      <c r="A11" s="17">
        <v>43115</v>
      </c>
      <c r="B11" s="26">
        <v>4.015</v>
      </c>
      <c r="C11" s="27" t="str">
        <f t="shared" si="1"/>
        <v>2018115</v>
      </c>
      <c r="D11" s="26">
        <v>4.015</v>
      </c>
      <c r="E11" s="27"/>
      <c r="F11" s="30"/>
      <c r="G11" s="29"/>
      <c r="H11" s="17">
        <v>43168</v>
      </c>
      <c r="I11" s="20">
        <v>11194.91</v>
      </c>
      <c r="J11">
        <f t="shared" si="2"/>
        <v>3.85</v>
      </c>
      <c r="K11">
        <f t="shared" si="3"/>
        <v>33.9287764453024</v>
      </c>
      <c r="N11" s="21">
        <v>43374</v>
      </c>
      <c r="O11" s="21" t="str">
        <f t="shared" si="0"/>
        <v>201810</v>
      </c>
      <c r="P11" s="22">
        <v>20.37</v>
      </c>
      <c r="Q11" s="22">
        <v>7482.83</v>
      </c>
      <c r="R11">
        <f t="shared" si="4"/>
        <v>0.00272223209668</v>
      </c>
    </row>
    <row r="12" ht="14.75" spans="1:18">
      <c r="A12" s="17">
        <v>43116</v>
      </c>
      <c r="B12" s="26">
        <v>4.024</v>
      </c>
      <c r="C12" s="27" t="str">
        <f t="shared" si="1"/>
        <v>2018116</v>
      </c>
      <c r="D12" s="26">
        <v>4.024</v>
      </c>
      <c r="E12" s="27"/>
      <c r="F12" s="30"/>
      <c r="G12" s="29"/>
      <c r="H12" s="17">
        <v>43175</v>
      </c>
      <c r="I12" s="20">
        <v>11051.12</v>
      </c>
      <c r="J12">
        <f t="shared" si="2"/>
        <v>3.858</v>
      </c>
      <c r="K12">
        <f t="shared" si="3"/>
        <v>33.4929874335935</v>
      </c>
      <c r="N12" s="21">
        <v>43405</v>
      </c>
      <c r="O12" s="21" t="str">
        <f t="shared" si="0"/>
        <v>201811</v>
      </c>
      <c r="P12" s="22">
        <v>21.05</v>
      </c>
      <c r="Q12" s="22">
        <v>7681.75</v>
      </c>
      <c r="R12">
        <f t="shared" si="4"/>
        <v>0.0027402610082338</v>
      </c>
    </row>
    <row r="13" ht="14.75" spans="1:18">
      <c r="A13" s="17">
        <v>43117</v>
      </c>
      <c r="B13" s="26">
        <v>4.03</v>
      </c>
      <c r="C13" s="27" t="str">
        <f t="shared" si="1"/>
        <v>2018117</v>
      </c>
      <c r="D13" s="26">
        <v>4.03</v>
      </c>
      <c r="E13" s="27"/>
      <c r="F13" s="30"/>
      <c r="G13" s="29"/>
      <c r="H13" s="17">
        <v>43182</v>
      </c>
      <c r="I13" s="20">
        <v>10439.99</v>
      </c>
      <c r="J13">
        <f t="shared" si="2"/>
        <v>3.762</v>
      </c>
      <c r="K13">
        <f t="shared" si="3"/>
        <v>31.6408159423517</v>
      </c>
      <c r="N13" s="21">
        <v>43435</v>
      </c>
      <c r="O13" s="21" t="str">
        <f t="shared" si="0"/>
        <v>201812</v>
      </c>
      <c r="P13" s="22">
        <v>20</v>
      </c>
      <c r="Q13" s="22">
        <v>7239.79</v>
      </c>
      <c r="R13">
        <f t="shared" si="4"/>
        <v>0.00276251106730996</v>
      </c>
    </row>
    <row r="14" ht="14.75" spans="1:18">
      <c r="A14" s="17">
        <v>43118</v>
      </c>
      <c r="B14" s="26">
        <v>4.039</v>
      </c>
      <c r="C14" s="27" t="str">
        <f t="shared" si="1"/>
        <v>2018118</v>
      </c>
      <c r="D14" s="26">
        <v>4.039</v>
      </c>
      <c r="E14" s="27"/>
      <c r="F14" s="30"/>
      <c r="G14" s="29"/>
      <c r="H14" s="17">
        <v>43189</v>
      </c>
      <c r="I14" s="20">
        <v>10868.65</v>
      </c>
      <c r="J14">
        <f t="shared" si="2"/>
        <v>3.778</v>
      </c>
      <c r="K14">
        <f t="shared" si="3"/>
        <v>32.939969692676</v>
      </c>
      <c r="N14" s="21">
        <v>43466</v>
      </c>
      <c r="O14" s="21" t="str">
        <f t="shared" si="0"/>
        <v>20191</v>
      </c>
      <c r="P14" s="22">
        <v>20.25</v>
      </c>
      <c r="Q14" s="22">
        <v>7479.22</v>
      </c>
      <c r="R14">
        <f t="shared" si="4"/>
        <v>0.00270750158438982</v>
      </c>
    </row>
    <row r="15" ht="14.75" spans="1:18">
      <c r="A15" s="17">
        <v>43119</v>
      </c>
      <c r="B15" s="26">
        <v>4.06</v>
      </c>
      <c r="C15" s="27" t="str">
        <f t="shared" si="1"/>
        <v>2018119</v>
      </c>
      <c r="D15" s="26">
        <v>4.06</v>
      </c>
      <c r="E15" s="27"/>
      <c r="F15" s="30"/>
      <c r="G15" s="29"/>
      <c r="H15" s="17">
        <v>43194</v>
      </c>
      <c r="I15" s="20">
        <v>10684.56</v>
      </c>
      <c r="J15">
        <f t="shared" si="2"/>
        <v>3.745</v>
      </c>
      <c r="K15">
        <f t="shared" si="3"/>
        <v>28.945519062964</v>
      </c>
      <c r="N15" s="21">
        <v>43497</v>
      </c>
      <c r="O15" s="21" t="str">
        <f t="shared" si="0"/>
        <v>20192</v>
      </c>
      <c r="P15" s="22">
        <v>24.56</v>
      </c>
      <c r="Q15" s="22">
        <v>9031.93</v>
      </c>
      <c r="R15">
        <f t="shared" si="4"/>
        <v>0.00271924162388327</v>
      </c>
    </row>
    <row r="16" ht="14.75" spans="1:18">
      <c r="A16" s="17">
        <v>43122</v>
      </c>
      <c r="B16" s="26">
        <v>4.071</v>
      </c>
      <c r="C16" s="27" t="str">
        <f t="shared" si="1"/>
        <v>2018122</v>
      </c>
      <c r="D16" s="26">
        <v>4.071</v>
      </c>
      <c r="E16" s="27"/>
      <c r="F16" s="30"/>
      <c r="G16" s="29"/>
      <c r="H16" s="17">
        <v>43203</v>
      </c>
      <c r="I16" s="20">
        <v>10687.02</v>
      </c>
      <c r="J16">
        <f t="shared" si="2"/>
        <v>3.74</v>
      </c>
      <c r="K16">
        <f t="shared" si="3"/>
        <v>28.9521834437991</v>
      </c>
      <c r="N16" s="21">
        <v>43525</v>
      </c>
      <c r="O16" s="21" t="str">
        <f t="shared" si="0"/>
        <v>20193</v>
      </c>
      <c r="P16" s="22">
        <v>26.06</v>
      </c>
      <c r="Q16" s="22">
        <v>9906.86</v>
      </c>
      <c r="R16">
        <f t="shared" si="4"/>
        <v>0.00263050048148455</v>
      </c>
    </row>
    <row r="17" ht="14.75" spans="1:18">
      <c r="A17" s="17">
        <v>43123</v>
      </c>
      <c r="B17" s="31">
        <v>3.97</v>
      </c>
      <c r="C17" s="27" t="str">
        <f t="shared" si="1"/>
        <v>2018123</v>
      </c>
      <c r="D17" s="31">
        <v>3.97</v>
      </c>
      <c r="E17" s="27"/>
      <c r="F17" s="30"/>
      <c r="G17" s="29"/>
      <c r="H17" s="17">
        <v>43210</v>
      </c>
      <c r="I17" s="20">
        <v>10408.91</v>
      </c>
      <c r="J17">
        <f t="shared" si="2"/>
        <v>3.54</v>
      </c>
      <c r="K17">
        <f t="shared" si="3"/>
        <v>28.1987562267119</v>
      </c>
      <c r="N17" s="21">
        <v>43556</v>
      </c>
      <c r="O17" s="21" t="str">
        <f t="shared" si="0"/>
        <v>20194</v>
      </c>
      <c r="P17" s="22">
        <v>24.45</v>
      </c>
      <c r="Q17" s="22">
        <v>9674.53</v>
      </c>
      <c r="R17">
        <f t="shared" si="4"/>
        <v>0.002527254553968</v>
      </c>
    </row>
    <row r="18" ht="14.75" spans="1:18">
      <c r="A18" s="17">
        <v>43124</v>
      </c>
      <c r="B18" s="31">
        <v>3.962</v>
      </c>
      <c r="C18" s="27" t="str">
        <f t="shared" si="1"/>
        <v>2018124</v>
      </c>
      <c r="D18" s="31">
        <v>3.962</v>
      </c>
      <c r="E18" s="27"/>
      <c r="F18" s="30"/>
      <c r="G18" s="29"/>
      <c r="H18" s="17">
        <v>43217</v>
      </c>
      <c r="I18" s="20">
        <v>10324.47</v>
      </c>
      <c r="J18">
        <f t="shared" si="2"/>
        <v>3.662</v>
      </c>
      <c r="K18">
        <f t="shared" si="3"/>
        <v>27.97</v>
      </c>
      <c r="N18" s="21">
        <v>43586</v>
      </c>
      <c r="O18" s="21" t="str">
        <f t="shared" si="0"/>
        <v>20195</v>
      </c>
      <c r="P18" s="22">
        <v>22.93</v>
      </c>
      <c r="Q18" s="22">
        <v>8922.69</v>
      </c>
      <c r="R18">
        <f t="shared" si="4"/>
        <v>0.00256985281344527</v>
      </c>
    </row>
    <row r="19" ht="14.75" spans="1:18">
      <c r="A19" s="17">
        <v>43125</v>
      </c>
      <c r="B19" s="31">
        <v>3.955</v>
      </c>
      <c r="C19" s="27" t="str">
        <f t="shared" si="1"/>
        <v>2018125</v>
      </c>
      <c r="D19" s="31">
        <v>3.955</v>
      </c>
      <c r="E19" s="27"/>
      <c r="F19" s="30"/>
      <c r="G19" s="29"/>
      <c r="H19" s="17">
        <v>43224</v>
      </c>
      <c r="I19" s="20">
        <v>10426.19</v>
      </c>
      <c r="J19">
        <f t="shared" si="2"/>
        <v>3.657</v>
      </c>
      <c r="K19">
        <f t="shared" si="3"/>
        <v>27.9396004071591</v>
      </c>
      <c r="N19" s="21">
        <v>43617</v>
      </c>
      <c r="O19" s="21" t="str">
        <f t="shared" si="0"/>
        <v>20196</v>
      </c>
      <c r="P19" s="22">
        <v>23.42</v>
      </c>
      <c r="Q19" s="22">
        <v>9178.31</v>
      </c>
      <c r="R19">
        <f t="shared" si="4"/>
        <v>0.00255166800859853</v>
      </c>
    </row>
    <row r="20" ht="14.75" spans="1:18">
      <c r="A20" s="17">
        <v>43126</v>
      </c>
      <c r="B20" s="31">
        <v>3.952</v>
      </c>
      <c r="C20" s="27" t="str">
        <f t="shared" si="1"/>
        <v>2018126</v>
      </c>
      <c r="D20" s="31">
        <v>3.952</v>
      </c>
      <c r="E20" s="27"/>
      <c r="F20" s="30"/>
      <c r="G20" s="29"/>
      <c r="H20" s="17">
        <v>43231</v>
      </c>
      <c r="I20" s="20">
        <v>10634.3</v>
      </c>
      <c r="J20">
        <f t="shared" si="2"/>
        <v>3.71</v>
      </c>
      <c r="K20">
        <f t="shared" si="3"/>
        <v>28.4972835340476</v>
      </c>
      <c r="N20" s="21">
        <v>43647</v>
      </c>
      <c r="O20" s="21" t="str">
        <f t="shared" si="0"/>
        <v>20197</v>
      </c>
      <c r="P20" s="22">
        <v>23.67</v>
      </c>
      <c r="Q20" s="22">
        <v>9326.61</v>
      </c>
      <c r="R20">
        <f t="shared" si="4"/>
        <v>0.00253789962269249</v>
      </c>
    </row>
    <row r="21" ht="14.75" spans="1:18">
      <c r="A21" s="17">
        <v>43129</v>
      </c>
      <c r="B21" s="26">
        <v>3.958</v>
      </c>
      <c r="C21" s="27" t="str">
        <f t="shared" si="1"/>
        <v>2018129</v>
      </c>
      <c r="D21" s="26">
        <v>3.958</v>
      </c>
      <c r="E21" s="27"/>
      <c r="F21" s="30"/>
      <c r="G21" s="29"/>
      <c r="H21" s="17">
        <v>43238</v>
      </c>
      <c r="I21" s="20">
        <v>10672.52</v>
      </c>
      <c r="J21">
        <f t="shared" si="2"/>
        <v>3.722</v>
      </c>
      <c r="K21">
        <f t="shared" si="3"/>
        <v>28.5997036441321</v>
      </c>
      <c r="N21" s="21">
        <v>43678</v>
      </c>
      <c r="O21" s="21" t="str">
        <f t="shared" si="0"/>
        <v>20198</v>
      </c>
      <c r="P21" s="22">
        <v>23.81</v>
      </c>
      <c r="Q21" s="22">
        <v>9365.68</v>
      </c>
      <c r="R21">
        <f t="shared" si="4"/>
        <v>0.00254226067941676</v>
      </c>
    </row>
    <row r="22" ht="14.75" spans="1:18">
      <c r="A22" s="17">
        <v>43130</v>
      </c>
      <c r="B22" s="31">
        <v>3.954</v>
      </c>
      <c r="C22" s="27" t="str">
        <f t="shared" si="1"/>
        <v>2018130</v>
      </c>
      <c r="D22" s="31">
        <v>3.954</v>
      </c>
      <c r="E22" s="27"/>
      <c r="F22" s="30"/>
      <c r="G22" s="29"/>
      <c r="H22" s="17">
        <v>43245</v>
      </c>
      <c r="I22" s="20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1">
        <v>43709</v>
      </c>
      <c r="O22" s="21" t="str">
        <f t="shared" si="0"/>
        <v>20199</v>
      </c>
      <c r="P22" s="22">
        <v>23.94</v>
      </c>
      <c r="Q22" s="22">
        <v>9446.24</v>
      </c>
      <c r="R22">
        <f t="shared" si="4"/>
        <v>0.00253434170632971</v>
      </c>
    </row>
    <row r="23" ht="14.75" spans="1:18">
      <c r="A23" s="17">
        <v>43131</v>
      </c>
      <c r="B23" s="31">
        <v>3.944</v>
      </c>
      <c r="C23" s="27" t="str">
        <f t="shared" si="1"/>
        <v>2018131</v>
      </c>
      <c r="D23" s="31">
        <v>3.944</v>
      </c>
      <c r="E23" s="27"/>
      <c r="F23" s="30"/>
      <c r="G23" s="29"/>
      <c r="H23" s="17">
        <v>43252</v>
      </c>
      <c r="I23" s="20">
        <v>10169.35</v>
      </c>
      <c r="J23">
        <f t="shared" si="5"/>
        <v>3.648</v>
      </c>
      <c r="K23">
        <f t="shared" si="3"/>
        <v>27.2462615731363</v>
      </c>
      <c r="N23" s="21">
        <v>43739</v>
      </c>
      <c r="O23" s="21" t="str">
        <f t="shared" si="0"/>
        <v>201910</v>
      </c>
      <c r="P23" s="22">
        <v>24.29</v>
      </c>
      <c r="Q23" s="22">
        <v>9635.33</v>
      </c>
      <c r="R23">
        <f t="shared" si="4"/>
        <v>0.0025209307828585</v>
      </c>
    </row>
    <row r="24" ht="14.75" spans="1:18">
      <c r="A24" s="17">
        <v>43132</v>
      </c>
      <c r="B24" s="31">
        <v>3.931</v>
      </c>
      <c r="C24" s="27" t="str">
        <f t="shared" si="1"/>
        <v>201821</v>
      </c>
      <c r="D24" s="31">
        <v>3.931</v>
      </c>
      <c r="E24" s="27"/>
      <c r="F24" s="30"/>
      <c r="G24" s="29"/>
      <c r="H24" s="17">
        <v>43259</v>
      </c>
      <c r="I24" s="20">
        <v>10205.52</v>
      </c>
      <c r="J24">
        <f t="shared" si="5"/>
        <v>3.688</v>
      </c>
      <c r="K24">
        <f t="shared" si="3"/>
        <v>27.3431701544222</v>
      </c>
      <c r="N24" s="21">
        <v>43770</v>
      </c>
      <c r="O24" s="21" t="str">
        <f t="shared" si="0"/>
        <v>201911</v>
      </c>
      <c r="P24" s="22">
        <v>24.03</v>
      </c>
      <c r="Q24" s="22">
        <v>9582.16</v>
      </c>
      <c r="R24">
        <f t="shared" si="4"/>
        <v>0.00250778530101772</v>
      </c>
    </row>
    <row r="25" ht="14.75" spans="1:18">
      <c r="A25" s="17">
        <v>43133</v>
      </c>
      <c r="B25" s="31">
        <v>3.925</v>
      </c>
      <c r="C25" s="27" t="str">
        <f t="shared" si="1"/>
        <v>201822</v>
      </c>
      <c r="D25" s="31">
        <v>3.925</v>
      </c>
      <c r="E25" s="27"/>
      <c r="F25" s="30"/>
      <c r="G25" s="29"/>
      <c r="H25" s="17">
        <v>43266</v>
      </c>
      <c r="I25" s="20">
        <v>9943.13</v>
      </c>
      <c r="J25">
        <f t="shared" si="5"/>
        <v>3.647</v>
      </c>
      <c r="K25">
        <f t="shared" si="3"/>
        <v>26.6401609577503</v>
      </c>
      <c r="N25" s="21">
        <v>43812</v>
      </c>
      <c r="O25" s="21" t="str">
        <f t="shared" si="0"/>
        <v>201912</v>
      </c>
      <c r="P25" s="22">
        <v>25.09</v>
      </c>
      <c r="Q25" s="22">
        <v>10004.62</v>
      </c>
      <c r="R25">
        <f t="shared" si="4"/>
        <v>0.00250784137728369</v>
      </c>
    </row>
    <row r="26" spans="1:11">
      <c r="A26" s="17">
        <v>43136</v>
      </c>
      <c r="B26" s="31">
        <v>3.925</v>
      </c>
      <c r="C26" s="27" t="str">
        <f t="shared" si="1"/>
        <v>201825</v>
      </c>
      <c r="D26" s="31">
        <v>3.925</v>
      </c>
      <c r="E26" s="27"/>
      <c r="F26" s="30"/>
      <c r="G26" s="29"/>
      <c r="H26" s="17">
        <v>43273</v>
      </c>
      <c r="I26" s="20">
        <v>9409.95</v>
      </c>
      <c r="J26">
        <f t="shared" si="5"/>
        <v>3.603</v>
      </c>
      <c r="K26">
        <f t="shared" si="3"/>
        <v>25.2116368391425</v>
      </c>
    </row>
    <row r="27" spans="1:11">
      <c r="A27" s="17">
        <v>43137</v>
      </c>
      <c r="B27" s="31">
        <v>3.917</v>
      </c>
      <c r="C27" s="27" t="str">
        <f t="shared" si="1"/>
        <v>201826</v>
      </c>
      <c r="D27" s="31">
        <v>3.917</v>
      </c>
      <c r="E27" s="27"/>
      <c r="F27" s="30"/>
      <c r="G27" s="29"/>
      <c r="H27" s="17">
        <v>43280</v>
      </c>
      <c r="I27" s="20">
        <v>9379.47</v>
      </c>
      <c r="J27">
        <f t="shared" si="5"/>
        <v>3.543</v>
      </c>
      <c r="K27">
        <f t="shared" si="3"/>
        <v>25.1299732074699</v>
      </c>
    </row>
    <row r="28" spans="1:11">
      <c r="A28" s="17">
        <v>43138</v>
      </c>
      <c r="B28" s="31">
        <v>3.903</v>
      </c>
      <c r="C28" s="27" t="str">
        <f t="shared" si="1"/>
        <v>201827</v>
      </c>
      <c r="D28" s="31">
        <v>3.903</v>
      </c>
      <c r="E28" s="27"/>
      <c r="F28" s="30"/>
      <c r="G28" s="29"/>
      <c r="H28" s="17">
        <v>43287</v>
      </c>
      <c r="I28" s="20">
        <v>8911.34</v>
      </c>
      <c r="J28">
        <f t="shared" si="5"/>
        <v>3.54</v>
      </c>
      <c r="K28">
        <f t="shared" si="3"/>
        <v>23.9414872564763</v>
      </c>
    </row>
    <row r="29" spans="1:11">
      <c r="A29" s="17">
        <v>43139</v>
      </c>
      <c r="B29" s="31">
        <v>3.898</v>
      </c>
      <c r="C29" s="27" t="str">
        <f t="shared" si="1"/>
        <v>201828</v>
      </c>
      <c r="D29" s="31">
        <v>3.898</v>
      </c>
      <c r="E29" s="27"/>
      <c r="F29" s="30"/>
      <c r="G29" s="29"/>
      <c r="H29" s="17">
        <v>43294</v>
      </c>
      <c r="I29" s="20">
        <v>9326.97</v>
      </c>
      <c r="J29">
        <f t="shared" si="5"/>
        <v>3.516</v>
      </c>
      <c r="K29">
        <f t="shared" si="3"/>
        <v>25.0581319303873</v>
      </c>
    </row>
    <row r="30" spans="1:11">
      <c r="A30" s="17">
        <v>43140</v>
      </c>
      <c r="B30" s="26">
        <v>3.902</v>
      </c>
      <c r="C30" s="27" t="str">
        <f t="shared" si="1"/>
        <v>201829</v>
      </c>
      <c r="D30" s="26">
        <v>3.902</v>
      </c>
      <c r="E30" s="27"/>
      <c r="F30" s="30"/>
      <c r="G30" s="29"/>
      <c r="H30" s="17">
        <v>43301</v>
      </c>
      <c r="I30" s="20">
        <v>9251.48</v>
      </c>
      <c r="J30">
        <f t="shared" si="5"/>
        <v>3.508</v>
      </c>
      <c r="K30">
        <f t="shared" si="3"/>
        <v>24.855318114172</v>
      </c>
    </row>
    <row r="31" spans="1:11">
      <c r="A31" s="17">
        <v>43141</v>
      </c>
      <c r="B31" s="31">
        <v>3.902</v>
      </c>
      <c r="C31" s="27" t="str">
        <f t="shared" si="1"/>
        <v>2018210</v>
      </c>
      <c r="D31" s="31">
        <v>3.902</v>
      </c>
      <c r="E31" s="27"/>
      <c r="F31" s="30"/>
      <c r="G31" s="29"/>
      <c r="H31" s="17">
        <v>43308</v>
      </c>
      <c r="I31" s="20">
        <v>9295.93</v>
      </c>
      <c r="J31">
        <f t="shared" si="5"/>
        <v>3.557</v>
      </c>
      <c r="K31">
        <f t="shared" si="3"/>
        <v>24.9747388868673</v>
      </c>
    </row>
    <row r="32" spans="1:11">
      <c r="A32" s="17">
        <v>43142</v>
      </c>
      <c r="B32" s="26">
        <v>3.91</v>
      </c>
      <c r="C32" s="27" t="str">
        <f t="shared" si="1"/>
        <v>2018211</v>
      </c>
      <c r="D32" s="26">
        <v>3.91</v>
      </c>
      <c r="E32" s="27"/>
      <c r="F32" s="30"/>
      <c r="G32" s="29"/>
      <c r="H32" s="17">
        <v>43315</v>
      </c>
      <c r="I32" s="20">
        <v>8602.12</v>
      </c>
      <c r="J32">
        <f t="shared" si="5"/>
        <v>3.49</v>
      </c>
      <c r="K32">
        <f t="shared" si="3"/>
        <v>23.0765858481573</v>
      </c>
    </row>
    <row r="33" spans="1:11">
      <c r="A33" s="17">
        <v>43143</v>
      </c>
      <c r="B33" s="31">
        <v>3.907</v>
      </c>
      <c r="C33" s="27" t="str">
        <f t="shared" si="1"/>
        <v>2018212</v>
      </c>
      <c r="D33" s="31">
        <v>3.907</v>
      </c>
      <c r="E33" s="27"/>
      <c r="F33" s="30"/>
      <c r="G33" s="29"/>
      <c r="H33" s="17">
        <v>43322</v>
      </c>
      <c r="I33" s="20">
        <v>8813.49</v>
      </c>
      <c r="J33">
        <f t="shared" si="5"/>
        <v>3.574</v>
      </c>
      <c r="K33">
        <f t="shared" si="3"/>
        <v>23.6436202479012</v>
      </c>
    </row>
    <row r="34" spans="1:11">
      <c r="A34" s="17">
        <v>43144</v>
      </c>
      <c r="B34" s="26">
        <v>3.915</v>
      </c>
      <c r="C34" s="27" t="str">
        <f t="shared" si="1"/>
        <v>2018213</v>
      </c>
      <c r="D34" s="26">
        <v>3.915</v>
      </c>
      <c r="E34" s="27"/>
      <c r="F34" s="30"/>
      <c r="G34" s="29"/>
      <c r="H34" s="17">
        <v>43329</v>
      </c>
      <c r="I34" s="20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7">
        <v>43145</v>
      </c>
      <c r="B35" s="31">
        <v>3.9</v>
      </c>
      <c r="C35" s="27" t="str">
        <f t="shared" si="1"/>
        <v>2018214</v>
      </c>
      <c r="D35" s="31">
        <v>3.9</v>
      </c>
      <c r="E35" s="27"/>
      <c r="F35" s="30"/>
      <c r="G35" s="29"/>
      <c r="H35" s="17">
        <v>43336</v>
      </c>
      <c r="I35" s="20">
        <v>8484.74</v>
      </c>
      <c r="J35">
        <f t="shared" si="5"/>
        <v>3.638</v>
      </c>
      <c r="K35">
        <f t="shared" si="6"/>
        <v>22.7616949088474</v>
      </c>
    </row>
    <row r="36" spans="1:11">
      <c r="A36" s="17">
        <v>43149</v>
      </c>
      <c r="B36" s="31">
        <v>3.9</v>
      </c>
      <c r="C36" s="27" t="str">
        <f t="shared" ref="C36:C99" si="7">YEAR(A36)&amp;MONTH(A36)&amp;DAY(A36)</f>
        <v>2018218</v>
      </c>
      <c r="D36" s="31">
        <v>3.9</v>
      </c>
      <c r="E36" s="27"/>
      <c r="F36" s="30"/>
      <c r="G36" s="29"/>
      <c r="H36" s="17">
        <v>43343</v>
      </c>
      <c r="I36" s="20">
        <v>8465.47</v>
      </c>
      <c r="J36">
        <f t="shared" si="5"/>
        <v>3.6</v>
      </c>
      <c r="K36">
        <f t="shared" si="6"/>
        <v>22.71</v>
      </c>
    </row>
    <row r="37" spans="1:11">
      <c r="A37" s="17">
        <v>43153</v>
      </c>
      <c r="B37" s="31">
        <v>3.897</v>
      </c>
      <c r="C37" s="27" t="str">
        <f t="shared" si="7"/>
        <v>2018222</v>
      </c>
      <c r="D37" s="31">
        <v>3.897</v>
      </c>
      <c r="E37" s="27"/>
      <c r="F37" s="30"/>
      <c r="G37" s="29"/>
      <c r="H37" s="17">
        <v>43350</v>
      </c>
      <c r="I37" s="20">
        <v>8322.36</v>
      </c>
      <c r="J37">
        <f t="shared" si="5"/>
        <v>3.653</v>
      </c>
      <c r="K37">
        <f t="shared" si="6"/>
        <v>22.3287685764585</v>
      </c>
    </row>
    <row r="38" spans="1:11">
      <c r="A38" s="17">
        <v>43154</v>
      </c>
      <c r="B38" s="31">
        <v>3.895</v>
      </c>
      <c r="C38" s="27" t="str">
        <f t="shared" si="7"/>
        <v>2018223</v>
      </c>
      <c r="D38" s="31">
        <v>3.895</v>
      </c>
      <c r="E38" s="27"/>
      <c r="F38" s="30"/>
      <c r="G38" s="29"/>
      <c r="H38" s="17">
        <v>43357</v>
      </c>
      <c r="I38" s="20">
        <v>8113.88</v>
      </c>
      <c r="J38">
        <f t="shared" si="5"/>
        <v>3.675</v>
      </c>
      <c r="K38">
        <f t="shared" si="6"/>
        <v>21.7694198252846</v>
      </c>
    </row>
    <row r="39" spans="1:11">
      <c r="A39" s="17">
        <v>43155</v>
      </c>
      <c r="B39" s="26">
        <v>3.896</v>
      </c>
      <c r="C39" s="27" t="str">
        <f t="shared" si="7"/>
        <v>2018224</v>
      </c>
      <c r="D39" s="26">
        <v>3.896</v>
      </c>
      <c r="E39" s="27"/>
      <c r="F39" s="30"/>
      <c r="G39" s="29"/>
      <c r="H39" s="17">
        <v>43364</v>
      </c>
      <c r="I39" s="20">
        <v>8409.18</v>
      </c>
      <c r="J39">
        <f t="shared" si="5"/>
        <v>3.713</v>
      </c>
      <c r="K39">
        <f t="shared" si="6"/>
        <v>22.5617053501391</v>
      </c>
    </row>
    <row r="40" spans="1:11">
      <c r="A40" s="17">
        <v>43157</v>
      </c>
      <c r="B40" s="31">
        <v>3.887</v>
      </c>
      <c r="C40" s="27" t="str">
        <f t="shared" si="7"/>
        <v>2018226</v>
      </c>
      <c r="D40" s="31">
        <v>3.887</v>
      </c>
      <c r="E40" s="27"/>
      <c r="F40" s="30"/>
      <c r="G40" s="29"/>
      <c r="H40" s="17">
        <v>43371</v>
      </c>
      <c r="I40" s="20">
        <v>8401.09</v>
      </c>
      <c r="J40">
        <f t="shared" si="5"/>
        <v>3.653</v>
      </c>
      <c r="K40">
        <f t="shared" si="6"/>
        <v>22.54</v>
      </c>
    </row>
    <row r="41" spans="1:11">
      <c r="A41" s="17">
        <v>43158</v>
      </c>
      <c r="B41" s="31">
        <v>3.874</v>
      </c>
      <c r="C41" s="27" t="str">
        <f t="shared" si="7"/>
        <v>2018227</v>
      </c>
      <c r="D41" s="31">
        <v>3.874</v>
      </c>
      <c r="E41" s="27"/>
      <c r="F41" s="30"/>
      <c r="G41" s="29"/>
      <c r="H41" s="17">
        <v>43385</v>
      </c>
      <c r="I41" s="20">
        <v>7558.28</v>
      </c>
      <c r="J41">
        <f t="shared" si="5"/>
        <v>3.605</v>
      </c>
      <c r="K41">
        <f t="shared" si="6"/>
        <v>20.5753924116945</v>
      </c>
    </row>
    <row r="42" spans="1:11">
      <c r="A42" s="17">
        <v>43159</v>
      </c>
      <c r="B42" s="31">
        <v>3.857</v>
      </c>
      <c r="C42" s="27" t="str">
        <f t="shared" si="7"/>
        <v>2018228</v>
      </c>
      <c r="D42" s="31">
        <v>3.857</v>
      </c>
      <c r="E42" s="27"/>
      <c r="F42" s="30"/>
      <c r="G42" s="29"/>
      <c r="H42" s="17">
        <v>43392</v>
      </c>
      <c r="I42" s="20">
        <v>7387.74</v>
      </c>
      <c r="J42">
        <f t="shared" si="5"/>
        <v>3.583</v>
      </c>
      <c r="K42">
        <f t="shared" si="6"/>
        <v>20.1111429499267</v>
      </c>
    </row>
    <row r="43" spans="1:11">
      <c r="A43" s="17">
        <v>43160</v>
      </c>
      <c r="B43" s="31">
        <v>3.853</v>
      </c>
      <c r="C43" s="27" t="str">
        <f t="shared" si="7"/>
        <v>201831</v>
      </c>
      <c r="D43" s="31">
        <v>3.853</v>
      </c>
      <c r="E43" s="27"/>
      <c r="F43" s="30"/>
      <c r="G43" s="29"/>
      <c r="H43" s="17">
        <v>43399</v>
      </c>
      <c r="I43" s="20">
        <v>7504.72</v>
      </c>
      <c r="J43">
        <f t="shared" si="5"/>
        <v>3.552</v>
      </c>
      <c r="K43">
        <f t="shared" si="6"/>
        <v>20.4295896605963</v>
      </c>
    </row>
    <row r="44" spans="1:11">
      <c r="A44" s="17">
        <v>43161</v>
      </c>
      <c r="B44" s="26">
        <v>3.866</v>
      </c>
      <c r="C44" s="27" t="str">
        <f t="shared" si="7"/>
        <v>201832</v>
      </c>
      <c r="D44" s="26">
        <v>3.866</v>
      </c>
      <c r="E44" s="27"/>
      <c r="F44" s="30"/>
      <c r="G44" s="29"/>
      <c r="H44" s="17">
        <v>43406</v>
      </c>
      <c r="I44" s="20">
        <v>7867.54</v>
      </c>
      <c r="J44">
        <f t="shared" si="5"/>
        <v>3.551</v>
      </c>
      <c r="K44">
        <f t="shared" si="6"/>
        <v>21.5591130927198</v>
      </c>
    </row>
    <row r="45" spans="1:11">
      <c r="A45" s="17">
        <v>43164</v>
      </c>
      <c r="B45" s="31">
        <v>3.863</v>
      </c>
      <c r="C45" s="27" t="str">
        <f t="shared" si="7"/>
        <v>201835</v>
      </c>
      <c r="D45" s="31">
        <v>3.863</v>
      </c>
      <c r="E45" s="27"/>
      <c r="F45" s="30"/>
      <c r="G45" s="29"/>
      <c r="H45" s="17">
        <v>43413</v>
      </c>
      <c r="I45" s="20">
        <v>7648.55</v>
      </c>
      <c r="J45">
        <f t="shared" si="5"/>
        <v>3.5</v>
      </c>
      <c r="K45">
        <f t="shared" si="6"/>
        <v>20.9590233345266</v>
      </c>
    </row>
    <row r="46" spans="1:11">
      <c r="A46" s="17">
        <v>43165</v>
      </c>
      <c r="B46" s="26">
        <v>3.876</v>
      </c>
      <c r="C46" s="27" t="str">
        <f t="shared" si="7"/>
        <v>201836</v>
      </c>
      <c r="D46" s="26">
        <v>3.876</v>
      </c>
      <c r="E46" s="27"/>
      <c r="F46" s="30"/>
      <c r="G46" s="29"/>
      <c r="H46" s="17">
        <v>43420</v>
      </c>
      <c r="I46" s="20">
        <v>8062.29</v>
      </c>
      <c r="J46">
        <f t="shared" si="5"/>
        <v>3.366</v>
      </c>
      <c r="K46">
        <f t="shared" si="6"/>
        <v>22.0927789240733</v>
      </c>
    </row>
    <row r="47" spans="1:11">
      <c r="A47" s="17">
        <v>43166</v>
      </c>
      <c r="B47" s="31">
        <v>3.865</v>
      </c>
      <c r="C47" s="27" t="str">
        <f t="shared" si="7"/>
        <v>201837</v>
      </c>
      <c r="D47" s="31">
        <v>3.865</v>
      </c>
      <c r="E47" s="27"/>
      <c r="F47" s="30"/>
      <c r="G47" s="29"/>
      <c r="H47" s="17">
        <v>43427</v>
      </c>
      <c r="I47" s="20">
        <v>7636.7</v>
      </c>
      <c r="J47">
        <f t="shared" si="5"/>
        <v>3.42</v>
      </c>
      <c r="K47">
        <f t="shared" si="6"/>
        <v>20.9265512415791</v>
      </c>
    </row>
    <row r="48" spans="1:11">
      <c r="A48" s="17">
        <v>43167</v>
      </c>
      <c r="B48" s="31">
        <v>3.851</v>
      </c>
      <c r="C48" s="27" t="str">
        <f t="shared" si="7"/>
        <v>201838</v>
      </c>
      <c r="D48" s="31">
        <v>3.851</v>
      </c>
      <c r="E48" s="27"/>
      <c r="F48" s="30"/>
      <c r="G48" s="29"/>
      <c r="H48" s="17">
        <v>43434</v>
      </c>
      <c r="I48" s="20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7">
        <v>43168</v>
      </c>
      <c r="B49" s="31">
        <v>3.85</v>
      </c>
      <c r="C49" s="27" t="str">
        <f t="shared" si="7"/>
        <v>201839</v>
      </c>
      <c r="D49" s="31">
        <v>3.85</v>
      </c>
      <c r="E49" s="27"/>
      <c r="F49" s="30"/>
      <c r="G49" s="29"/>
      <c r="H49" s="17">
        <v>43441</v>
      </c>
      <c r="I49" s="20">
        <v>7733.89</v>
      </c>
      <c r="J49">
        <f t="shared" si="8"/>
        <v>3.314</v>
      </c>
      <c r="K49">
        <f t="shared" si="6"/>
        <v>21.3649567183579</v>
      </c>
    </row>
    <row r="50" spans="1:12">
      <c r="A50" s="17">
        <v>43171</v>
      </c>
      <c r="B50" s="31">
        <v>3.848</v>
      </c>
      <c r="C50" s="27" t="str">
        <f t="shared" si="7"/>
        <v>2018312</v>
      </c>
      <c r="D50" s="31">
        <v>3.848</v>
      </c>
      <c r="E50" s="27"/>
      <c r="F50" s="30"/>
      <c r="G50" s="29"/>
      <c r="H50" s="17">
        <v>43448</v>
      </c>
      <c r="I50" s="20">
        <v>7629.65</v>
      </c>
      <c r="J50">
        <f t="shared" si="8"/>
        <v>3.369</v>
      </c>
      <c r="K50">
        <f t="shared" si="6"/>
        <v>21.0769925647015</v>
      </c>
      <c r="L50" s="32"/>
    </row>
    <row r="51" spans="1:12">
      <c r="A51" s="17">
        <v>43172</v>
      </c>
      <c r="B51" s="26">
        <v>3.857</v>
      </c>
      <c r="C51" s="27" t="str">
        <f t="shared" si="7"/>
        <v>2018313</v>
      </c>
      <c r="D51" s="26">
        <v>3.857</v>
      </c>
      <c r="E51" s="27"/>
      <c r="F51" s="30"/>
      <c r="G51" s="29"/>
      <c r="H51" s="17">
        <v>43455</v>
      </c>
      <c r="I51" s="20">
        <v>7337.6</v>
      </c>
      <c r="J51">
        <f t="shared" si="8"/>
        <v>3.355</v>
      </c>
      <c r="K51">
        <f t="shared" si="6"/>
        <v>20.2702012074936</v>
      </c>
      <c r="L51" s="32"/>
    </row>
    <row r="52" spans="1:12">
      <c r="A52" s="17">
        <v>43173</v>
      </c>
      <c r="B52" s="26">
        <v>3.861</v>
      </c>
      <c r="C52" s="27" t="str">
        <f t="shared" si="7"/>
        <v>2018314</v>
      </c>
      <c r="D52" s="26">
        <v>3.861</v>
      </c>
      <c r="E52" s="27"/>
      <c r="F52" s="30"/>
      <c r="H52" s="17">
        <v>43462</v>
      </c>
      <c r="I52" s="20">
        <v>7239.79</v>
      </c>
      <c r="J52">
        <f t="shared" si="8"/>
        <v>3.273</v>
      </c>
      <c r="K52">
        <f t="shared" si="6"/>
        <v>20</v>
      </c>
      <c r="L52" s="32"/>
    </row>
    <row r="53" spans="1:12">
      <c r="A53" s="17">
        <v>43174</v>
      </c>
      <c r="B53" s="26">
        <v>3.863</v>
      </c>
      <c r="C53" s="27" t="str">
        <f t="shared" si="7"/>
        <v>2018315</v>
      </c>
      <c r="D53" s="26">
        <v>3.863</v>
      </c>
      <c r="E53" s="27"/>
      <c r="F53" s="30"/>
      <c r="H53" s="17">
        <v>43469</v>
      </c>
      <c r="I53" s="20">
        <v>7284.84</v>
      </c>
      <c r="J53">
        <f t="shared" si="8"/>
        <v>3.176</v>
      </c>
      <c r="K53">
        <f t="shared" si="6"/>
        <v>19.7237158420263</v>
      </c>
      <c r="L53" s="32"/>
    </row>
    <row r="54" spans="1:12">
      <c r="A54" s="17">
        <v>43175</v>
      </c>
      <c r="B54" s="31">
        <v>3.858</v>
      </c>
      <c r="C54" s="27" t="str">
        <f t="shared" si="7"/>
        <v>2018316</v>
      </c>
      <c r="D54" s="31">
        <v>3.858</v>
      </c>
      <c r="E54" s="27"/>
      <c r="F54" s="30"/>
      <c r="H54" s="17">
        <v>43476</v>
      </c>
      <c r="I54" s="20">
        <v>7474.01</v>
      </c>
      <c r="J54">
        <f t="shared" si="8"/>
        <v>3.138</v>
      </c>
      <c r="K54">
        <f t="shared" si="6"/>
        <v>20.2358939167453</v>
      </c>
      <c r="L54" s="32"/>
    </row>
    <row r="55" spans="1:12">
      <c r="A55" s="17">
        <v>43178</v>
      </c>
      <c r="B55" s="31">
        <v>3.828</v>
      </c>
      <c r="C55" s="27" t="str">
        <f t="shared" si="7"/>
        <v>2018319</v>
      </c>
      <c r="D55" s="31">
        <v>3.828</v>
      </c>
      <c r="E55" s="27"/>
      <c r="F55" s="30"/>
      <c r="H55" s="17">
        <v>43483</v>
      </c>
      <c r="I55" s="20">
        <v>7581.39</v>
      </c>
      <c r="J55">
        <f t="shared" si="8"/>
        <v>3.118</v>
      </c>
      <c r="K55">
        <f t="shared" si="6"/>
        <v>20.5266254368771</v>
      </c>
      <c r="L55" s="32"/>
    </row>
    <row r="56" spans="1:12">
      <c r="A56" s="17">
        <v>43179</v>
      </c>
      <c r="B56" s="31">
        <v>3.81</v>
      </c>
      <c r="C56" s="27" t="str">
        <f t="shared" si="7"/>
        <v>2018320</v>
      </c>
      <c r="D56" s="31">
        <v>3.81</v>
      </c>
      <c r="E56" s="27"/>
      <c r="F56" s="30"/>
      <c r="H56" s="17">
        <v>43490</v>
      </c>
      <c r="I56" s="20">
        <v>7595.45</v>
      </c>
      <c r="J56">
        <f t="shared" si="8"/>
        <v>3.157</v>
      </c>
      <c r="K56">
        <f t="shared" si="6"/>
        <v>20.5646929091536</v>
      </c>
      <c r="L56" s="32"/>
    </row>
    <row r="57" spans="1:12">
      <c r="A57" s="17">
        <v>43180</v>
      </c>
      <c r="B57" s="31">
        <v>3.804</v>
      </c>
      <c r="C57" s="27" t="str">
        <f t="shared" si="7"/>
        <v>2018321</v>
      </c>
      <c r="D57" s="31">
        <v>3.804</v>
      </c>
      <c r="E57" s="27"/>
      <c r="F57" s="30"/>
      <c r="H57" s="17">
        <v>43497</v>
      </c>
      <c r="I57" s="20">
        <v>7684</v>
      </c>
      <c r="J57">
        <f t="shared" si="8"/>
        <v>3.145</v>
      </c>
      <c r="K57">
        <f t="shared" si="6"/>
        <v>20.894652637919</v>
      </c>
      <c r="L57" s="32"/>
    </row>
    <row r="58" spans="1:12">
      <c r="A58" s="17">
        <v>43181</v>
      </c>
      <c r="B58" s="31">
        <v>3.769</v>
      </c>
      <c r="C58" s="27" t="str">
        <f t="shared" si="7"/>
        <v>2018322</v>
      </c>
      <c r="D58" s="31">
        <v>3.769</v>
      </c>
      <c r="E58" s="27"/>
      <c r="F58" s="30"/>
      <c r="H58" s="17">
        <v>43511</v>
      </c>
      <c r="I58" s="20">
        <v>8125.63</v>
      </c>
      <c r="J58">
        <f t="shared" si="8"/>
        <v>3.09</v>
      </c>
      <c r="K58">
        <f t="shared" si="6"/>
        <v>22.0955513162746</v>
      </c>
      <c r="L58" s="32"/>
    </row>
    <row r="59" spans="1:12">
      <c r="A59" s="17">
        <v>43182</v>
      </c>
      <c r="B59" s="31">
        <v>3.762</v>
      </c>
      <c r="C59" s="27" t="str">
        <f t="shared" si="7"/>
        <v>2018323</v>
      </c>
      <c r="D59" s="31">
        <v>3.762</v>
      </c>
      <c r="E59" s="27"/>
      <c r="F59" s="30"/>
      <c r="H59" s="17">
        <v>43518</v>
      </c>
      <c r="I59" s="20">
        <v>8651.2</v>
      </c>
      <c r="J59">
        <f t="shared" si="8"/>
        <v>3.148</v>
      </c>
      <c r="K59">
        <f t="shared" si="6"/>
        <v>23.5247031365389</v>
      </c>
      <c r="L59" s="32"/>
    </row>
    <row r="60" spans="1:12">
      <c r="A60" s="17">
        <v>43185</v>
      </c>
      <c r="B60" s="31">
        <v>3.742</v>
      </c>
      <c r="C60" s="27" t="str">
        <f t="shared" si="7"/>
        <v>2018326</v>
      </c>
      <c r="D60" s="31">
        <v>3.742</v>
      </c>
      <c r="E60" s="27"/>
      <c r="F60" s="30"/>
      <c r="H60" s="17">
        <v>43525</v>
      </c>
      <c r="I60" s="20">
        <v>9167.65</v>
      </c>
      <c r="J60">
        <f t="shared" si="8"/>
        <v>3.195</v>
      </c>
      <c r="K60">
        <f t="shared" si="6"/>
        <v>24.1155077390818</v>
      </c>
      <c r="L60" s="32"/>
    </row>
    <row r="61" spans="1:12">
      <c r="A61" s="17">
        <v>43186</v>
      </c>
      <c r="B61" s="26">
        <v>3.773</v>
      </c>
      <c r="C61" s="27" t="str">
        <f t="shared" si="7"/>
        <v>2018327</v>
      </c>
      <c r="D61" s="26">
        <v>3.773</v>
      </c>
      <c r="E61" s="27"/>
      <c r="F61" s="30"/>
      <c r="H61" s="17">
        <v>43532</v>
      </c>
      <c r="I61" s="20">
        <v>9363.72</v>
      </c>
      <c r="J61">
        <f t="shared" si="8"/>
        <v>3.159</v>
      </c>
      <c r="K61">
        <f t="shared" si="6"/>
        <v>24.6312699684865</v>
      </c>
      <c r="L61" s="32"/>
    </row>
    <row r="62" spans="1:12">
      <c r="A62" s="17">
        <v>43187</v>
      </c>
      <c r="B62" s="31">
        <v>3.75</v>
      </c>
      <c r="C62" s="27" t="str">
        <f t="shared" si="7"/>
        <v>2018328</v>
      </c>
      <c r="D62" s="31">
        <v>3.75</v>
      </c>
      <c r="E62" s="27"/>
      <c r="F62" s="30"/>
      <c r="H62" s="17">
        <v>43539</v>
      </c>
      <c r="I62" s="20">
        <v>9550.54</v>
      </c>
      <c r="J62">
        <f t="shared" si="8"/>
        <v>3.155</v>
      </c>
      <c r="K62">
        <f t="shared" si="6"/>
        <v>25.1227000684374</v>
      </c>
      <c r="L62" s="32"/>
    </row>
    <row r="63" spans="1:12">
      <c r="A63" s="17">
        <v>43188</v>
      </c>
      <c r="B63" s="26">
        <v>3.77</v>
      </c>
      <c r="C63" s="27" t="str">
        <f t="shared" si="7"/>
        <v>2018329</v>
      </c>
      <c r="D63" s="26">
        <v>3.77</v>
      </c>
      <c r="E63" s="27"/>
      <c r="F63" s="30"/>
      <c r="H63" s="17">
        <v>43546</v>
      </c>
      <c r="I63" s="20">
        <v>9879.22</v>
      </c>
      <c r="J63">
        <f t="shared" si="8"/>
        <v>3.138</v>
      </c>
      <c r="K63">
        <f t="shared" si="6"/>
        <v>25.9872929666918</v>
      </c>
      <c r="L63" s="32"/>
    </row>
    <row r="64" spans="1:12">
      <c r="A64" s="17">
        <v>43189</v>
      </c>
      <c r="B64" s="26">
        <v>3.778</v>
      </c>
      <c r="C64" s="27" t="str">
        <f t="shared" si="7"/>
        <v>2018330</v>
      </c>
      <c r="D64" s="26">
        <v>3.778</v>
      </c>
      <c r="E64" s="27"/>
      <c r="F64" s="30"/>
      <c r="H64" s="17">
        <v>43553</v>
      </c>
      <c r="I64" s="20">
        <v>9906.86</v>
      </c>
      <c r="J64">
        <f t="shared" si="8"/>
        <v>3.075</v>
      </c>
      <c r="K64">
        <f t="shared" si="6"/>
        <v>26.06</v>
      </c>
      <c r="L64" s="32"/>
    </row>
    <row r="65" spans="1:12">
      <c r="A65" s="17">
        <v>43192</v>
      </c>
      <c r="B65" s="31">
        <v>3.747</v>
      </c>
      <c r="C65" s="27" t="str">
        <f t="shared" si="7"/>
        <v>201842</v>
      </c>
      <c r="D65" s="31">
        <v>3.747</v>
      </c>
      <c r="E65" s="27"/>
      <c r="F65" s="30"/>
      <c r="H65" s="17">
        <v>43559</v>
      </c>
      <c r="I65" s="20">
        <v>10415.8</v>
      </c>
      <c r="J65">
        <f t="shared" si="8"/>
        <v>3.268</v>
      </c>
      <c r="K65">
        <f t="shared" si="6"/>
        <v>26.3233779832199</v>
      </c>
      <c r="L65" s="32"/>
    </row>
    <row r="66" spans="1:12">
      <c r="A66" s="17">
        <v>43193</v>
      </c>
      <c r="B66" s="26">
        <v>3.748</v>
      </c>
      <c r="C66" s="27" t="str">
        <f t="shared" si="7"/>
        <v>201843</v>
      </c>
      <c r="D66" s="26">
        <v>3.748</v>
      </c>
      <c r="E66" s="27"/>
      <c r="F66" s="30"/>
      <c r="H66" s="17">
        <v>43567</v>
      </c>
      <c r="I66" s="20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2"/>
    </row>
    <row r="67" spans="1:12">
      <c r="A67" s="17">
        <v>43194</v>
      </c>
      <c r="B67" s="31">
        <v>3.745</v>
      </c>
      <c r="C67" s="27" t="str">
        <f t="shared" si="7"/>
        <v>201844</v>
      </c>
      <c r="D67" s="31">
        <v>3.745</v>
      </c>
      <c r="E67" s="27"/>
      <c r="F67" s="30"/>
      <c r="H67" s="17">
        <v>43574</v>
      </c>
      <c r="I67" s="20">
        <v>10418.24</v>
      </c>
      <c r="J67">
        <f t="shared" si="8"/>
        <v>3.39</v>
      </c>
      <c r="K67">
        <f t="shared" si="9"/>
        <v>26.3295444843315</v>
      </c>
      <c r="L67" s="32"/>
    </row>
    <row r="68" spans="1:12">
      <c r="A68" s="17">
        <v>43196</v>
      </c>
      <c r="B68" s="31">
        <v>3.74</v>
      </c>
      <c r="C68" s="27" t="str">
        <f t="shared" si="7"/>
        <v>201846</v>
      </c>
      <c r="D68" s="31">
        <v>3.74</v>
      </c>
      <c r="E68" s="27"/>
      <c r="F68" s="30"/>
      <c r="H68" s="17">
        <v>43581</v>
      </c>
      <c r="I68" s="20">
        <v>9780.82</v>
      </c>
      <c r="J68">
        <f t="shared" si="8"/>
        <v>3.421</v>
      </c>
      <c r="K68">
        <f t="shared" si="9"/>
        <v>24.7186218865413</v>
      </c>
      <c r="L68" s="32"/>
    </row>
    <row r="69" spans="1:12">
      <c r="A69" s="17">
        <v>43197</v>
      </c>
      <c r="B69" s="31">
        <v>3.74</v>
      </c>
      <c r="C69" s="27" t="str">
        <f t="shared" si="7"/>
        <v>201847</v>
      </c>
      <c r="D69" s="31">
        <v>3.74</v>
      </c>
      <c r="E69" s="27"/>
      <c r="F69" s="30"/>
      <c r="H69" s="17">
        <v>43585</v>
      </c>
      <c r="I69" s="20">
        <v>9674.53</v>
      </c>
      <c r="J69">
        <f t="shared" si="8"/>
        <v>3.416</v>
      </c>
      <c r="K69">
        <f t="shared" si="9"/>
        <v>24.45</v>
      </c>
      <c r="L69" s="32"/>
    </row>
    <row r="70" spans="1:12">
      <c r="A70" s="17">
        <v>43198</v>
      </c>
      <c r="B70" s="26">
        <v>3.75</v>
      </c>
      <c r="C70" s="27" t="str">
        <f t="shared" si="7"/>
        <v>201848</v>
      </c>
      <c r="D70" s="26">
        <v>3.75</v>
      </c>
      <c r="E70" s="27"/>
      <c r="F70" s="30"/>
      <c r="H70" s="17">
        <v>43595</v>
      </c>
      <c r="I70" s="20">
        <v>9235.39</v>
      </c>
      <c r="J70">
        <f t="shared" si="8"/>
        <v>3.314</v>
      </c>
      <c r="K70">
        <f t="shared" si="9"/>
        <v>23.7335929747643</v>
      </c>
      <c r="L70" s="32"/>
    </row>
    <row r="71" spans="1:12">
      <c r="A71" s="17">
        <v>43199</v>
      </c>
      <c r="B71" s="31">
        <v>3.733</v>
      </c>
      <c r="C71" s="27" t="str">
        <f t="shared" si="7"/>
        <v>201849</v>
      </c>
      <c r="D71" s="31">
        <v>3.733</v>
      </c>
      <c r="E71" s="27"/>
      <c r="F71" s="30"/>
      <c r="H71" s="17">
        <v>43602</v>
      </c>
      <c r="I71" s="20">
        <v>9000.19</v>
      </c>
      <c r="J71">
        <f t="shared" si="8"/>
        <v>3.283</v>
      </c>
      <c r="K71">
        <f t="shared" si="9"/>
        <v>23.129163593042</v>
      </c>
      <c r="L71" s="32"/>
    </row>
    <row r="72" spans="1:12">
      <c r="A72" s="17">
        <v>43200</v>
      </c>
      <c r="B72" s="31">
        <v>3.728</v>
      </c>
      <c r="C72" s="27" t="str">
        <f t="shared" si="7"/>
        <v>2018410</v>
      </c>
      <c r="D72" s="31">
        <v>3.728</v>
      </c>
      <c r="E72" s="27"/>
      <c r="F72" s="30"/>
      <c r="H72" s="17">
        <v>43609</v>
      </c>
      <c r="I72" s="20">
        <v>8776.77</v>
      </c>
      <c r="J72">
        <f t="shared" si="8"/>
        <v>3.333</v>
      </c>
      <c r="K72">
        <f t="shared" si="9"/>
        <v>22.5550070774621</v>
      </c>
      <c r="L72" s="32"/>
    </row>
    <row r="73" spans="1:12">
      <c r="A73" s="17">
        <v>43201</v>
      </c>
      <c r="B73" s="26">
        <v>3.748</v>
      </c>
      <c r="C73" s="27" t="str">
        <f t="shared" si="7"/>
        <v>2018411</v>
      </c>
      <c r="D73" s="26">
        <v>3.748</v>
      </c>
      <c r="E73" s="27"/>
      <c r="F73" s="30"/>
      <c r="H73" s="17">
        <v>43616</v>
      </c>
      <c r="I73" s="20">
        <v>8922.69</v>
      </c>
      <c r="J73">
        <f t="shared" si="8"/>
        <v>3.297</v>
      </c>
      <c r="K73">
        <f t="shared" si="9"/>
        <v>22.93</v>
      </c>
      <c r="L73" s="32"/>
    </row>
    <row r="74" spans="1:12">
      <c r="A74" s="17">
        <v>43202</v>
      </c>
      <c r="B74" s="31">
        <v>3.735</v>
      </c>
      <c r="C74" s="27" t="str">
        <f t="shared" si="7"/>
        <v>2018412</v>
      </c>
      <c r="D74" s="31">
        <v>3.735</v>
      </c>
      <c r="E74" s="27"/>
      <c r="F74" s="30"/>
      <c r="H74" s="17">
        <v>43622</v>
      </c>
      <c r="I74" s="20">
        <v>8584.94</v>
      </c>
      <c r="J74">
        <f t="shared" si="8"/>
        <v>3.263</v>
      </c>
      <c r="K74">
        <f t="shared" si="9"/>
        <v>21.9059167537379</v>
      </c>
      <c r="L74" s="32"/>
    </row>
    <row r="75" spans="1:12">
      <c r="A75" s="17">
        <v>43203</v>
      </c>
      <c r="B75" s="26">
        <v>3.74</v>
      </c>
      <c r="C75" s="27" t="str">
        <f t="shared" si="7"/>
        <v>2018413</v>
      </c>
      <c r="D75" s="26">
        <v>3.74</v>
      </c>
      <c r="E75" s="27"/>
      <c r="F75" s="30"/>
      <c r="H75" s="17">
        <v>43630</v>
      </c>
      <c r="I75" s="20">
        <v>8810.13</v>
      </c>
      <c r="J75">
        <f t="shared" si="8"/>
        <v>3.279</v>
      </c>
      <c r="K75">
        <f t="shared" si="9"/>
        <v>22.4805268725942</v>
      </c>
      <c r="L75" s="32"/>
    </row>
    <row r="76" spans="1:12">
      <c r="A76" s="17">
        <v>43206</v>
      </c>
      <c r="B76" s="31">
        <v>3.718</v>
      </c>
      <c r="C76" s="27" t="str">
        <f t="shared" si="7"/>
        <v>2018416</v>
      </c>
      <c r="D76" s="31">
        <v>3.718</v>
      </c>
      <c r="E76" s="27"/>
      <c r="F76" s="30"/>
      <c r="H76" s="17">
        <v>43637</v>
      </c>
      <c r="I76" s="20">
        <v>9214.27</v>
      </c>
      <c r="J76">
        <f t="shared" si="8"/>
        <v>3.25</v>
      </c>
      <c r="K76">
        <f t="shared" si="9"/>
        <v>23.5117579815892</v>
      </c>
      <c r="L76" s="32"/>
    </row>
    <row r="77" spans="1:12">
      <c r="A77" s="17">
        <v>43207</v>
      </c>
      <c r="B77" s="31">
        <v>3.677</v>
      </c>
      <c r="C77" s="27" t="str">
        <f t="shared" si="7"/>
        <v>2018417</v>
      </c>
      <c r="D77" s="31">
        <v>3.677</v>
      </c>
      <c r="E77" s="27"/>
      <c r="F77" s="30"/>
      <c r="H77" s="17">
        <v>43644</v>
      </c>
      <c r="I77" s="20">
        <v>9178.31</v>
      </c>
      <c r="J77">
        <f t="shared" si="8"/>
        <v>3.279</v>
      </c>
      <c r="K77">
        <f t="shared" si="9"/>
        <v>23.42</v>
      </c>
      <c r="L77" s="32"/>
    </row>
    <row r="78" spans="1:12">
      <c r="A78" s="17">
        <v>43208</v>
      </c>
      <c r="B78" s="31">
        <v>3.607</v>
      </c>
      <c r="C78" s="27" t="str">
        <f t="shared" si="7"/>
        <v>2018418</v>
      </c>
      <c r="D78" s="31">
        <v>3.607</v>
      </c>
      <c r="E78" s="27"/>
      <c r="F78" s="30"/>
      <c r="H78" s="17">
        <v>43651</v>
      </c>
      <c r="I78" s="20">
        <v>9443.22</v>
      </c>
      <c r="J78">
        <f t="shared" si="8"/>
        <v>3.188</v>
      </c>
      <c r="K78">
        <f t="shared" si="9"/>
        <v>23.9659444750022</v>
      </c>
      <c r="L78" s="32"/>
    </row>
    <row r="79" spans="1:12">
      <c r="A79" s="17">
        <v>43209</v>
      </c>
      <c r="B79" s="31">
        <v>3.532</v>
      </c>
      <c r="C79" s="27" t="str">
        <f t="shared" si="7"/>
        <v>2018419</v>
      </c>
      <c r="D79" s="31">
        <v>3.532</v>
      </c>
      <c r="E79" s="27"/>
      <c r="F79" s="30"/>
      <c r="H79" s="17">
        <v>43658</v>
      </c>
      <c r="I79" s="20">
        <v>9213.38</v>
      </c>
      <c r="J79">
        <f t="shared" si="8"/>
        <v>3.189</v>
      </c>
      <c r="K79">
        <f t="shared" si="9"/>
        <v>23.3826336257225</v>
      </c>
      <c r="L79" s="32"/>
    </row>
    <row r="80" spans="1:12">
      <c r="A80" s="17">
        <v>43210</v>
      </c>
      <c r="B80" s="26">
        <v>3.54</v>
      </c>
      <c r="C80" s="27" t="str">
        <f t="shared" si="7"/>
        <v>2018420</v>
      </c>
      <c r="D80" s="26">
        <v>3.54</v>
      </c>
      <c r="E80" s="27"/>
      <c r="F80" s="30"/>
      <c r="H80" s="17">
        <v>43665</v>
      </c>
      <c r="I80" s="20">
        <v>9228.55</v>
      </c>
      <c r="J80">
        <f t="shared" si="8"/>
        <v>3.173</v>
      </c>
      <c r="K80">
        <f t="shared" si="9"/>
        <v>23.4211335629988</v>
      </c>
      <c r="L80" s="32"/>
    </row>
    <row r="81" spans="1:12">
      <c r="A81" s="17">
        <v>43213</v>
      </c>
      <c r="B81" s="26">
        <v>3.603</v>
      </c>
      <c r="C81" s="27" t="str">
        <f t="shared" si="7"/>
        <v>2018423</v>
      </c>
      <c r="D81" s="26">
        <v>3.603</v>
      </c>
      <c r="E81" s="27"/>
      <c r="F81" s="30"/>
      <c r="H81" s="17">
        <v>43672</v>
      </c>
      <c r="I81" s="20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2"/>
    </row>
    <row r="82" spans="1:12">
      <c r="A82" s="17">
        <v>43214</v>
      </c>
      <c r="B82" s="31">
        <v>3.597</v>
      </c>
      <c r="C82" s="27" t="str">
        <f t="shared" si="7"/>
        <v>2018424</v>
      </c>
      <c r="D82" s="31">
        <v>3.597</v>
      </c>
      <c r="E82" s="27"/>
      <c r="F82" s="30"/>
      <c r="H82" s="17">
        <v>43679</v>
      </c>
      <c r="I82" s="20">
        <v>9136.46</v>
      </c>
      <c r="J82">
        <f t="shared" si="10"/>
        <v>3.139</v>
      </c>
      <c r="K82">
        <f t="shared" si="9"/>
        <v>23.2272630070641</v>
      </c>
      <c r="L82" s="32"/>
    </row>
    <row r="83" spans="1:12">
      <c r="A83" s="17">
        <v>43215</v>
      </c>
      <c r="B83" s="26">
        <v>3.617</v>
      </c>
      <c r="C83" s="27" t="str">
        <f t="shared" si="7"/>
        <v>2018425</v>
      </c>
      <c r="D83" s="26">
        <v>3.617</v>
      </c>
      <c r="E83" s="27"/>
      <c r="F83" s="30"/>
      <c r="H83" s="17">
        <v>43686</v>
      </c>
      <c r="I83" s="20">
        <v>8795.18</v>
      </c>
      <c r="J83">
        <f t="shared" si="10"/>
        <v>3.039</v>
      </c>
      <c r="K83">
        <f t="shared" si="9"/>
        <v>22.3596402823927</v>
      </c>
      <c r="L83" s="32"/>
    </row>
    <row r="84" spans="1:12">
      <c r="A84" s="17">
        <v>43216</v>
      </c>
      <c r="B84" s="26">
        <v>3.64</v>
      </c>
      <c r="C84" s="27" t="str">
        <f t="shared" si="7"/>
        <v>2018426</v>
      </c>
      <c r="D84" s="26">
        <v>3.64</v>
      </c>
      <c r="E84" s="27"/>
      <c r="F84" s="30"/>
      <c r="H84" s="17">
        <v>43693</v>
      </c>
      <c r="I84" s="20">
        <v>9060.92</v>
      </c>
      <c r="J84">
        <f t="shared" si="10"/>
        <v>3.03</v>
      </c>
      <c r="K84">
        <f t="shared" si="9"/>
        <v>23.0352206353409</v>
      </c>
      <c r="L84" s="32"/>
    </row>
    <row r="85" spans="1:12">
      <c r="A85" s="17">
        <v>43217</v>
      </c>
      <c r="B85" s="26">
        <v>3.662</v>
      </c>
      <c r="C85" s="27" t="str">
        <f t="shared" si="7"/>
        <v>2018427</v>
      </c>
      <c r="D85" s="26">
        <v>3.662</v>
      </c>
      <c r="E85" s="27"/>
      <c r="F85" s="30"/>
      <c r="H85" s="17">
        <v>43700</v>
      </c>
      <c r="I85" s="20">
        <v>9362.55</v>
      </c>
      <c r="J85">
        <f t="shared" si="10"/>
        <v>3.07</v>
      </c>
      <c r="K85">
        <f t="shared" si="9"/>
        <v>23.8020427240734</v>
      </c>
      <c r="L85" s="32"/>
    </row>
    <row r="86" spans="1:12">
      <c r="A86" s="17">
        <v>43218</v>
      </c>
      <c r="B86" s="31">
        <v>3.653</v>
      </c>
      <c r="C86" s="27" t="str">
        <f t="shared" si="7"/>
        <v>2018428</v>
      </c>
      <c r="D86" s="31">
        <v>3.653</v>
      </c>
      <c r="E86" s="27"/>
      <c r="F86" s="30"/>
      <c r="H86" s="17">
        <v>43707</v>
      </c>
      <c r="I86" s="20">
        <v>9365.68</v>
      </c>
      <c r="J86">
        <f t="shared" si="10"/>
        <v>3.068</v>
      </c>
      <c r="K86">
        <f t="shared" si="9"/>
        <v>23.81</v>
      </c>
      <c r="L86" s="32"/>
    </row>
    <row r="87" spans="1:12">
      <c r="A87" s="17">
        <v>43222</v>
      </c>
      <c r="B87" s="26">
        <v>3.68</v>
      </c>
      <c r="C87" s="27" t="str">
        <f t="shared" si="7"/>
        <v>201852</v>
      </c>
      <c r="D87" s="26">
        <v>3.68</v>
      </c>
      <c r="E87" s="27"/>
      <c r="F87" s="30"/>
      <c r="H87" s="17">
        <v>43714</v>
      </c>
      <c r="I87" s="20">
        <v>9823.42</v>
      </c>
      <c r="J87">
        <f t="shared" si="10"/>
        <v>3.023</v>
      </c>
      <c r="K87">
        <f t="shared" si="9"/>
        <v>24.8959030047934</v>
      </c>
      <c r="L87" s="32"/>
    </row>
    <row r="88" spans="1:12">
      <c r="A88" s="17">
        <v>43223</v>
      </c>
      <c r="B88" s="31">
        <v>3.672</v>
      </c>
      <c r="C88" s="27" t="str">
        <f t="shared" si="7"/>
        <v>201853</v>
      </c>
      <c r="D88" s="31">
        <v>3.672</v>
      </c>
      <c r="E88" s="27"/>
      <c r="F88" s="30"/>
      <c r="H88" s="17">
        <v>43720</v>
      </c>
      <c r="I88" s="20">
        <v>9919.8</v>
      </c>
      <c r="J88">
        <f t="shared" si="10"/>
        <v>3.094</v>
      </c>
      <c r="K88">
        <f t="shared" si="9"/>
        <v>25.1401628584495</v>
      </c>
      <c r="L88" s="32"/>
    </row>
    <row r="89" spans="1:12">
      <c r="A89" s="17">
        <v>43224</v>
      </c>
      <c r="B89" s="31">
        <v>3.657</v>
      </c>
      <c r="C89" s="27" t="str">
        <f t="shared" si="7"/>
        <v>201854</v>
      </c>
      <c r="D89" s="31">
        <v>3.657</v>
      </c>
      <c r="E89" s="27"/>
      <c r="F89" s="30"/>
      <c r="H89" s="17">
        <v>43728</v>
      </c>
      <c r="I89" s="20">
        <v>9881.25</v>
      </c>
      <c r="J89">
        <f t="shared" si="10"/>
        <v>3.118</v>
      </c>
      <c r="K89">
        <f t="shared" si="9"/>
        <v>25.0424639856705</v>
      </c>
      <c r="L89" s="32"/>
    </row>
    <row r="90" spans="1:12">
      <c r="A90" s="17">
        <v>43227</v>
      </c>
      <c r="B90" s="26">
        <v>3.658</v>
      </c>
      <c r="C90" s="27" t="str">
        <f t="shared" si="7"/>
        <v>201857</v>
      </c>
      <c r="D90" s="26">
        <v>3.658</v>
      </c>
      <c r="E90" s="27"/>
      <c r="F90" s="30"/>
      <c r="H90" s="17">
        <v>43735</v>
      </c>
      <c r="I90" s="20">
        <v>9548.96</v>
      </c>
      <c r="J90">
        <f t="shared" si="10"/>
        <v>3.158</v>
      </c>
      <c r="K90">
        <f t="shared" si="9"/>
        <v>24.2003275800742</v>
      </c>
      <c r="L90" s="32"/>
    </row>
    <row r="91" spans="1:12">
      <c r="A91" s="17">
        <v>43228</v>
      </c>
      <c r="B91" s="26">
        <v>3.697</v>
      </c>
      <c r="C91" s="27" t="str">
        <f t="shared" si="7"/>
        <v>201858</v>
      </c>
      <c r="D91" s="26">
        <v>3.697</v>
      </c>
      <c r="E91" s="27"/>
      <c r="F91" s="30"/>
      <c r="H91" s="17">
        <v>43738</v>
      </c>
      <c r="I91" s="20">
        <v>9446.24</v>
      </c>
      <c r="J91">
        <f t="shared" si="10"/>
        <v>3.155</v>
      </c>
      <c r="K91">
        <f t="shared" si="9"/>
        <v>23.94</v>
      </c>
      <c r="L91" s="32"/>
    </row>
    <row r="92" spans="1:11">
      <c r="A92" s="17">
        <v>43229</v>
      </c>
      <c r="B92" s="26">
        <v>3.715</v>
      </c>
      <c r="C92" s="27" t="str">
        <f t="shared" si="7"/>
        <v>201859</v>
      </c>
      <c r="D92" s="26">
        <v>3.715</v>
      </c>
      <c r="E92" s="27"/>
      <c r="F92" s="30"/>
      <c r="H92" s="17">
        <v>43749</v>
      </c>
      <c r="I92" s="20">
        <v>9666.58</v>
      </c>
      <c r="J92">
        <f t="shared" si="10"/>
        <v>3.163</v>
      </c>
      <c r="K92">
        <f t="shared" si="9"/>
        <v>24.3687790869643</v>
      </c>
    </row>
    <row r="93" spans="1:11">
      <c r="A93" s="17">
        <v>43230</v>
      </c>
      <c r="B93" s="26">
        <v>3.721</v>
      </c>
      <c r="C93" s="27" t="str">
        <f t="shared" si="7"/>
        <v>2018510</v>
      </c>
      <c r="D93" s="26">
        <v>3.721</v>
      </c>
      <c r="E93" s="27"/>
      <c r="F93" s="30"/>
      <c r="H93" s="17">
        <v>43756</v>
      </c>
      <c r="I93" s="20">
        <v>9533.51</v>
      </c>
      <c r="J93">
        <f t="shared" si="10"/>
        <v>3.193</v>
      </c>
      <c r="K93">
        <f t="shared" si="9"/>
        <v>24.0333188276893</v>
      </c>
    </row>
    <row r="94" spans="1:11">
      <c r="A94" s="17">
        <v>43231</v>
      </c>
      <c r="B94" s="31">
        <v>3.71</v>
      </c>
      <c r="C94" s="27" t="str">
        <f t="shared" si="7"/>
        <v>2018511</v>
      </c>
      <c r="D94" s="31">
        <v>3.71</v>
      </c>
      <c r="E94" s="27"/>
      <c r="F94" s="30"/>
      <c r="H94" s="17">
        <v>43763</v>
      </c>
      <c r="I94" s="20">
        <v>9660.44</v>
      </c>
      <c r="J94">
        <f t="shared" si="10"/>
        <v>3.255</v>
      </c>
      <c r="K94">
        <f t="shared" si="9"/>
        <v>24.3533005719576</v>
      </c>
    </row>
    <row r="95" spans="1:11">
      <c r="A95" s="17">
        <v>43234</v>
      </c>
      <c r="B95" s="26">
        <v>3.713</v>
      </c>
      <c r="C95" s="27" t="str">
        <f t="shared" si="7"/>
        <v>2018514</v>
      </c>
      <c r="D95" s="26">
        <v>3.713</v>
      </c>
      <c r="E95" s="27"/>
      <c r="F95" s="30"/>
      <c r="H95" s="17">
        <v>43770</v>
      </c>
      <c r="I95" s="20">
        <v>9802.33</v>
      </c>
      <c r="J95">
        <f t="shared" si="10"/>
        <v>3.283</v>
      </c>
      <c r="K95">
        <f t="shared" si="9"/>
        <v>24.5821390897251</v>
      </c>
    </row>
    <row r="96" spans="1:11">
      <c r="A96" s="17">
        <v>43235</v>
      </c>
      <c r="B96" s="26">
        <v>3.723</v>
      </c>
      <c r="C96" s="27" t="str">
        <f t="shared" si="7"/>
        <v>2018515</v>
      </c>
      <c r="D96" s="26">
        <v>3.723</v>
      </c>
      <c r="E96" s="27"/>
      <c r="F96" s="30"/>
      <c r="H96" s="17">
        <v>43777</v>
      </c>
      <c r="I96" s="20">
        <v>9895.34</v>
      </c>
      <c r="J96">
        <f t="shared" si="10"/>
        <v>3.29</v>
      </c>
      <c r="K96">
        <f t="shared" si="9"/>
        <v>24.8153882005727</v>
      </c>
    </row>
    <row r="97" spans="1:11">
      <c r="A97" s="17">
        <v>43236</v>
      </c>
      <c r="B97" s="31">
        <v>3.723</v>
      </c>
      <c r="C97" s="27" t="str">
        <f t="shared" si="7"/>
        <v>2018516</v>
      </c>
      <c r="D97" s="31">
        <v>3.723</v>
      </c>
      <c r="E97" s="27"/>
      <c r="F97" s="30"/>
      <c r="H97" s="17">
        <v>43784</v>
      </c>
      <c r="I97" s="20">
        <v>9647.99</v>
      </c>
      <c r="J97">
        <f t="shared" si="10"/>
        <v>3.263</v>
      </c>
      <c r="K97">
        <f t="shared" si="9"/>
        <v>24.195087506366</v>
      </c>
    </row>
    <row r="98" spans="1:11">
      <c r="A98" s="17">
        <v>43237</v>
      </c>
      <c r="B98" s="26">
        <v>3.731</v>
      </c>
      <c r="C98" s="27" t="str">
        <f t="shared" si="7"/>
        <v>2018517</v>
      </c>
      <c r="D98" s="26">
        <v>3.731</v>
      </c>
      <c r="E98" s="27"/>
      <c r="F98" s="30"/>
      <c r="H98" s="17">
        <v>43791</v>
      </c>
      <c r="I98" s="20">
        <v>9626.9</v>
      </c>
      <c r="J98">
        <f t="shared" si="10"/>
        <v>3.188</v>
      </c>
      <c r="K98">
        <f t="shared" si="9"/>
        <v>24.1421983143675</v>
      </c>
    </row>
    <row r="99" spans="1:11">
      <c r="A99" s="17">
        <v>43238</v>
      </c>
      <c r="B99" s="31">
        <v>3.722</v>
      </c>
      <c r="C99" s="27" t="str">
        <f t="shared" si="7"/>
        <v>2018518</v>
      </c>
      <c r="D99" s="31">
        <v>3.722</v>
      </c>
      <c r="E99" s="27"/>
      <c r="F99" s="30"/>
      <c r="H99" s="17">
        <v>43798</v>
      </c>
      <c r="I99" s="20">
        <v>9582.16</v>
      </c>
      <c r="J99">
        <f t="shared" si="10"/>
        <v>3.192</v>
      </c>
      <c r="K99">
        <f t="shared" si="9"/>
        <v>24.03</v>
      </c>
    </row>
    <row r="100" spans="1:11">
      <c r="A100" s="17">
        <v>43240</v>
      </c>
      <c r="B100" s="31">
        <v>3.722</v>
      </c>
      <c r="C100" s="27" t="str">
        <f t="shared" ref="C100:C163" si="11">YEAR(A100)&amp;MONTH(A100)&amp;DAY(A100)</f>
        <v>2018520</v>
      </c>
      <c r="D100" s="31">
        <v>3.722</v>
      </c>
      <c r="E100" s="27"/>
      <c r="F100" s="30"/>
      <c r="H100" s="17">
        <v>43805</v>
      </c>
      <c r="I100" s="20">
        <v>9878.62</v>
      </c>
      <c r="J100">
        <f t="shared" si="10"/>
        <v>3.212</v>
      </c>
      <c r="K100">
        <f t="shared" si="9"/>
        <v>24.7740119864623</v>
      </c>
    </row>
    <row r="101" spans="1:11">
      <c r="A101" s="17">
        <v>43241</v>
      </c>
      <c r="B101" s="31">
        <v>3.722</v>
      </c>
      <c r="C101" s="27" t="str">
        <f t="shared" si="11"/>
        <v>2018521</v>
      </c>
      <c r="D101" s="31">
        <v>3.722</v>
      </c>
      <c r="E101" s="27"/>
      <c r="F101" s="30"/>
      <c r="H101" s="17">
        <v>43812</v>
      </c>
      <c r="I101" s="20">
        <v>10004.62</v>
      </c>
      <c r="J101">
        <f t="shared" si="10"/>
        <v>3.22</v>
      </c>
      <c r="K101">
        <f t="shared" si="9"/>
        <v>25.09</v>
      </c>
    </row>
    <row r="102" spans="1:6">
      <c r="A102" s="17">
        <v>43242</v>
      </c>
      <c r="B102" s="31">
        <v>3.705</v>
      </c>
      <c r="C102" s="27" t="str">
        <f t="shared" si="11"/>
        <v>2018522</v>
      </c>
      <c r="D102" s="31">
        <v>3.705</v>
      </c>
      <c r="E102" s="27"/>
      <c r="F102" s="30"/>
    </row>
    <row r="103" spans="1:6">
      <c r="A103" s="17">
        <v>43243</v>
      </c>
      <c r="B103" s="31">
        <v>3.702</v>
      </c>
      <c r="C103" s="27" t="str">
        <f t="shared" si="11"/>
        <v>2018523</v>
      </c>
      <c r="D103" s="31">
        <v>3.702</v>
      </c>
      <c r="E103" s="27"/>
      <c r="F103" s="30"/>
    </row>
    <row r="104" spans="1:6">
      <c r="A104" s="17">
        <v>43244</v>
      </c>
      <c r="B104" s="31">
        <v>3.673</v>
      </c>
      <c r="C104" s="27" t="str">
        <f t="shared" si="11"/>
        <v>2018524</v>
      </c>
      <c r="D104" s="31">
        <v>3.673</v>
      </c>
      <c r="E104" s="27"/>
      <c r="F104" s="30"/>
    </row>
    <row r="105" spans="1:6">
      <c r="A105" s="17">
        <v>43245</v>
      </c>
      <c r="B105" s="26">
        <v>3.685</v>
      </c>
      <c r="C105" s="27" t="str">
        <f t="shared" si="11"/>
        <v>2018525</v>
      </c>
      <c r="D105" s="26">
        <v>3.685</v>
      </c>
      <c r="E105" s="27"/>
      <c r="F105" s="30"/>
    </row>
    <row r="106" spans="1:6">
      <c r="A106" s="17">
        <v>43248</v>
      </c>
      <c r="B106" s="31">
        <v>3.643</v>
      </c>
      <c r="C106" s="27" t="str">
        <f t="shared" si="11"/>
        <v>2018528</v>
      </c>
      <c r="D106" s="31">
        <v>3.643</v>
      </c>
      <c r="E106" s="27"/>
      <c r="F106" s="30"/>
    </row>
    <row r="107" spans="1:6">
      <c r="A107" s="17">
        <v>43249</v>
      </c>
      <c r="B107" s="31">
        <v>3.64</v>
      </c>
      <c r="C107" s="27" t="str">
        <f t="shared" si="11"/>
        <v>2018529</v>
      </c>
      <c r="D107" s="31">
        <v>3.64</v>
      </c>
      <c r="E107" s="27"/>
      <c r="F107" s="30"/>
    </row>
    <row r="108" spans="1:6">
      <c r="A108" s="17">
        <v>43250</v>
      </c>
      <c r="B108" s="31">
        <v>3.621</v>
      </c>
      <c r="C108" s="27" t="str">
        <f t="shared" si="11"/>
        <v>2018530</v>
      </c>
      <c r="D108" s="31">
        <v>3.621</v>
      </c>
      <c r="E108" s="27"/>
      <c r="F108" s="30"/>
    </row>
    <row r="109" spans="1:6">
      <c r="A109" s="17">
        <v>43251</v>
      </c>
      <c r="B109" s="26">
        <v>3.646</v>
      </c>
      <c r="C109" s="27" t="str">
        <f t="shared" si="11"/>
        <v>2018531</v>
      </c>
      <c r="D109" s="26">
        <v>3.646</v>
      </c>
      <c r="E109" s="27"/>
      <c r="F109" s="30"/>
    </row>
    <row r="110" spans="1:6">
      <c r="A110" s="17">
        <v>43252</v>
      </c>
      <c r="B110" s="26">
        <v>3.648</v>
      </c>
      <c r="C110" s="27" t="str">
        <f t="shared" si="11"/>
        <v>201861</v>
      </c>
      <c r="D110" s="26">
        <v>3.648</v>
      </c>
      <c r="E110" s="27"/>
      <c r="F110" s="30"/>
    </row>
    <row r="111" spans="1:6">
      <c r="A111" s="17">
        <v>43255</v>
      </c>
      <c r="B111" s="26">
        <v>3.667</v>
      </c>
      <c r="C111" s="27" t="str">
        <f t="shared" si="11"/>
        <v>201864</v>
      </c>
      <c r="D111" s="26">
        <v>3.667</v>
      </c>
      <c r="E111" s="27"/>
      <c r="F111" s="30"/>
    </row>
    <row r="112" spans="1:6">
      <c r="A112" s="17">
        <v>43256</v>
      </c>
      <c r="B112" s="26">
        <v>3.683</v>
      </c>
      <c r="C112" s="27" t="str">
        <f t="shared" si="11"/>
        <v>201865</v>
      </c>
      <c r="D112" s="26">
        <v>3.683</v>
      </c>
      <c r="E112" s="27"/>
      <c r="F112" s="30"/>
    </row>
    <row r="113" spans="1:6">
      <c r="A113" s="17">
        <v>43257</v>
      </c>
      <c r="B113" s="26">
        <v>3.693</v>
      </c>
      <c r="C113" s="27" t="str">
        <f t="shared" si="11"/>
        <v>201866</v>
      </c>
      <c r="D113" s="26">
        <v>3.693</v>
      </c>
      <c r="E113" s="27"/>
      <c r="F113" s="30"/>
    </row>
    <row r="114" spans="1:6">
      <c r="A114" s="17">
        <v>43258</v>
      </c>
      <c r="B114" s="31">
        <v>3.693</v>
      </c>
      <c r="C114" s="27" t="str">
        <f t="shared" si="11"/>
        <v>201867</v>
      </c>
      <c r="D114" s="31">
        <v>3.693</v>
      </c>
      <c r="E114" s="27"/>
      <c r="F114" s="30"/>
    </row>
    <row r="115" spans="1:6">
      <c r="A115" s="17">
        <v>43259</v>
      </c>
      <c r="B115" s="31">
        <v>3.688</v>
      </c>
      <c r="C115" s="27" t="str">
        <f t="shared" si="11"/>
        <v>201868</v>
      </c>
      <c r="D115" s="31">
        <v>3.688</v>
      </c>
      <c r="E115" s="27"/>
      <c r="F115" s="30"/>
    </row>
    <row r="116" spans="1:6">
      <c r="A116" s="17">
        <v>43262</v>
      </c>
      <c r="B116" s="31">
        <v>3.67</v>
      </c>
      <c r="C116" s="27" t="str">
        <f t="shared" si="11"/>
        <v>2018611</v>
      </c>
      <c r="D116" s="31">
        <v>3.67</v>
      </c>
      <c r="E116" s="27"/>
      <c r="F116" s="30"/>
    </row>
    <row r="117" spans="1:6">
      <c r="A117" s="17">
        <v>43263</v>
      </c>
      <c r="B117" s="26">
        <v>3.688</v>
      </c>
      <c r="C117" s="27" t="str">
        <f t="shared" si="11"/>
        <v>2018612</v>
      </c>
      <c r="D117" s="26">
        <v>3.688</v>
      </c>
      <c r="E117" s="27"/>
      <c r="F117" s="30"/>
    </row>
    <row r="118" spans="1:6">
      <c r="A118" s="17">
        <v>43264</v>
      </c>
      <c r="B118" s="26">
        <v>3.712</v>
      </c>
      <c r="C118" s="27" t="str">
        <f t="shared" si="11"/>
        <v>2018613</v>
      </c>
      <c r="D118" s="26">
        <v>3.712</v>
      </c>
      <c r="E118" s="27"/>
      <c r="F118" s="30"/>
    </row>
    <row r="119" spans="1:6">
      <c r="A119" s="17">
        <v>43265</v>
      </c>
      <c r="B119" s="31">
        <v>3.68</v>
      </c>
      <c r="C119" s="27" t="str">
        <f t="shared" si="11"/>
        <v>2018614</v>
      </c>
      <c r="D119" s="31">
        <v>3.68</v>
      </c>
      <c r="E119" s="27"/>
      <c r="F119" s="30"/>
    </row>
    <row r="120" spans="1:6">
      <c r="A120" s="17">
        <v>43266</v>
      </c>
      <c r="B120" s="31">
        <v>3.647</v>
      </c>
      <c r="C120" s="27" t="str">
        <f t="shared" si="11"/>
        <v>2018615</v>
      </c>
      <c r="D120" s="31">
        <v>3.647</v>
      </c>
      <c r="E120" s="27"/>
      <c r="F120" s="30"/>
    </row>
    <row r="121" spans="1:6">
      <c r="A121" s="17">
        <v>43270</v>
      </c>
      <c r="B121" s="31">
        <v>3.61</v>
      </c>
      <c r="C121" s="27" t="str">
        <f t="shared" si="11"/>
        <v>2018619</v>
      </c>
      <c r="D121" s="31">
        <v>3.61</v>
      </c>
      <c r="E121" s="27"/>
      <c r="F121" s="30"/>
    </row>
    <row r="122" spans="1:6">
      <c r="A122" s="17">
        <v>43271</v>
      </c>
      <c r="B122" s="26">
        <v>3.615</v>
      </c>
      <c r="C122" s="27" t="str">
        <f t="shared" si="11"/>
        <v>2018620</v>
      </c>
      <c r="D122" s="26">
        <v>3.615</v>
      </c>
      <c r="E122" s="27"/>
      <c r="F122" s="30"/>
    </row>
    <row r="123" spans="1:6">
      <c r="A123" s="17">
        <v>43272</v>
      </c>
      <c r="B123" s="31">
        <v>3.603</v>
      </c>
      <c r="C123" s="27" t="str">
        <f t="shared" si="11"/>
        <v>2018621</v>
      </c>
      <c r="D123" s="31">
        <v>3.603</v>
      </c>
      <c r="E123" s="27"/>
      <c r="F123" s="30"/>
    </row>
    <row r="124" spans="1:6">
      <c r="A124" s="17">
        <v>43273</v>
      </c>
      <c r="B124" s="31">
        <v>3.603</v>
      </c>
      <c r="C124" s="27" t="str">
        <f t="shared" si="11"/>
        <v>2018622</v>
      </c>
      <c r="D124" s="31">
        <v>3.603</v>
      </c>
      <c r="E124" s="27"/>
      <c r="F124" s="30"/>
    </row>
    <row r="125" spans="1:6">
      <c r="A125" s="17">
        <v>43276</v>
      </c>
      <c r="B125" s="26">
        <v>3.605</v>
      </c>
      <c r="C125" s="27" t="str">
        <f t="shared" si="11"/>
        <v>2018625</v>
      </c>
      <c r="D125" s="26">
        <v>3.605</v>
      </c>
      <c r="E125" s="27"/>
      <c r="F125" s="30"/>
    </row>
    <row r="126" spans="1:6">
      <c r="A126" s="17">
        <v>43277</v>
      </c>
      <c r="B126" s="31">
        <v>3.603</v>
      </c>
      <c r="C126" s="27" t="str">
        <f t="shared" si="11"/>
        <v>2018626</v>
      </c>
      <c r="D126" s="31">
        <v>3.603</v>
      </c>
      <c r="E126" s="27"/>
      <c r="F126" s="30"/>
    </row>
    <row r="127" spans="1:6">
      <c r="A127" s="17">
        <v>43278</v>
      </c>
      <c r="B127" s="31">
        <v>3.585</v>
      </c>
      <c r="C127" s="27" t="str">
        <f t="shared" si="11"/>
        <v>2018627</v>
      </c>
      <c r="D127" s="31">
        <v>3.585</v>
      </c>
      <c r="E127" s="27"/>
      <c r="F127" s="30"/>
    </row>
    <row r="128" spans="1:6">
      <c r="A128" s="17">
        <v>43279</v>
      </c>
      <c r="B128" s="31">
        <v>3.566</v>
      </c>
      <c r="C128" s="27" t="str">
        <f t="shared" si="11"/>
        <v>2018628</v>
      </c>
      <c r="D128" s="31">
        <v>3.566</v>
      </c>
      <c r="E128" s="27"/>
      <c r="F128" s="30"/>
    </row>
    <row r="129" spans="1:6">
      <c r="A129" s="17">
        <v>43280</v>
      </c>
      <c r="B129" s="31">
        <v>3.543</v>
      </c>
      <c r="C129" s="27" t="str">
        <f t="shared" si="11"/>
        <v>2018629</v>
      </c>
      <c r="D129" s="31">
        <v>3.543</v>
      </c>
      <c r="E129" s="27"/>
      <c r="F129" s="30"/>
    </row>
    <row r="130" spans="1:6">
      <c r="A130" s="17">
        <v>43283</v>
      </c>
      <c r="B130" s="31">
        <v>3.488</v>
      </c>
      <c r="C130" s="27" t="str">
        <f t="shared" si="11"/>
        <v>201872</v>
      </c>
      <c r="D130" s="31">
        <v>3.488</v>
      </c>
      <c r="E130" s="27"/>
      <c r="F130" s="30"/>
    </row>
    <row r="131" spans="1:6">
      <c r="A131" s="17">
        <v>43284</v>
      </c>
      <c r="B131" s="26">
        <v>3.511</v>
      </c>
      <c r="C131" s="27" t="str">
        <f t="shared" si="11"/>
        <v>201873</v>
      </c>
      <c r="D131" s="26">
        <v>3.511</v>
      </c>
      <c r="E131" s="27"/>
      <c r="F131" s="30"/>
    </row>
    <row r="132" spans="1:6">
      <c r="A132" s="17">
        <v>43285</v>
      </c>
      <c r="B132" s="26">
        <v>3.522</v>
      </c>
      <c r="C132" s="27" t="str">
        <f t="shared" si="11"/>
        <v>201874</v>
      </c>
      <c r="D132" s="26">
        <v>3.522</v>
      </c>
      <c r="E132" s="27"/>
      <c r="F132" s="30"/>
    </row>
    <row r="133" spans="1:6">
      <c r="A133" s="17">
        <v>43286</v>
      </c>
      <c r="B133" s="31">
        <v>3.52</v>
      </c>
      <c r="C133" s="27" t="str">
        <f t="shared" si="11"/>
        <v>201875</v>
      </c>
      <c r="D133" s="31">
        <v>3.52</v>
      </c>
      <c r="E133" s="27"/>
      <c r="F133" s="30"/>
    </row>
    <row r="134" spans="1:6">
      <c r="A134" s="17">
        <v>43287</v>
      </c>
      <c r="B134" s="26">
        <v>3.54</v>
      </c>
      <c r="C134" s="27" t="str">
        <f t="shared" si="11"/>
        <v>201876</v>
      </c>
      <c r="D134" s="26">
        <v>3.54</v>
      </c>
      <c r="E134" s="27"/>
      <c r="F134" s="30"/>
    </row>
    <row r="135" spans="1:6">
      <c r="A135" s="17">
        <v>43290</v>
      </c>
      <c r="B135" s="26">
        <v>3.548</v>
      </c>
      <c r="C135" s="27" t="str">
        <f t="shared" si="11"/>
        <v>201879</v>
      </c>
      <c r="D135" s="26">
        <v>3.548</v>
      </c>
      <c r="E135" s="27"/>
      <c r="F135" s="30"/>
    </row>
    <row r="136" spans="1:6">
      <c r="A136" s="17">
        <v>43291</v>
      </c>
      <c r="B136" s="26">
        <v>3.556</v>
      </c>
      <c r="C136" s="27" t="str">
        <f t="shared" si="11"/>
        <v>2018710</v>
      </c>
      <c r="D136" s="26">
        <v>3.556</v>
      </c>
      <c r="E136" s="27"/>
      <c r="F136" s="30"/>
    </row>
    <row r="137" spans="1:6">
      <c r="A137" s="17">
        <v>43292</v>
      </c>
      <c r="B137" s="31">
        <v>3.543</v>
      </c>
      <c r="C137" s="27" t="str">
        <f t="shared" si="11"/>
        <v>2018711</v>
      </c>
      <c r="D137" s="31">
        <v>3.543</v>
      </c>
      <c r="E137" s="27"/>
      <c r="F137" s="30"/>
    </row>
    <row r="138" spans="1:6">
      <c r="A138" s="17">
        <v>43293</v>
      </c>
      <c r="B138" s="31">
        <v>3.535</v>
      </c>
      <c r="C138" s="27" t="str">
        <f t="shared" si="11"/>
        <v>2018712</v>
      </c>
      <c r="D138" s="31">
        <v>3.535</v>
      </c>
      <c r="E138" s="27"/>
      <c r="F138" s="30"/>
    </row>
    <row r="139" spans="1:6">
      <c r="A139" s="17">
        <v>43294</v>
      </c>
      <c r="B139" s="31">
        <v>3.516</v>
      </c>
      <c r="C139" s="27" t="str">
        <f t="shared" si="11"/>
        <v>2018713</v>
      </c>
      <c r="D139" s="31">
        <v>3.516</v>
      </c>
      <c r="E139" s="27"/>
      <c r="F139" s="30"/>
    </row>
    <row r="140" spans="1:6">
      <c r="A140" s="17">
        <v>43297</v>
      </c>
      <c r="B140" s="31">
        <v>3.511</v>
      </c>
      <c r="C140" s="27" t="str">
        <f t="shared" si="11"/>
        <v>2018716</v>
      </c>
      <c r="D140" s="31">
        <v>3.511</v>
      </c>
      <c r="E140" s="27"/>
      <c r="F140" s="30"/>
    </row>
    <row r="141" spans="1:6">
      <c r="A141" s="17">
        <v>43298</v>
      </c>
      <c r="B141" s="31">
        <v>3.501</v>
      </c>
      <c r="C141" s="27" t="str">
        <f t="shared" si="11"/>
        <v>2018717</v>
      </c>
      <c r="D141" s="31">
        <v>3.501</v>
      </c>
      <c r="E141" s="27"/>
      <c r="F141" s="30"/>
    </row>
    <row r="142" spans="1:6">
      <c r="A142" s="17">
        <v>43299</v>
      </c>
      <c r="B142" s="31">
        <v>3.499</v>
      </c>
      <c r="C142" s="27" t="str">
        <f t="shared" si="11"/>
        <v>2018718</v>
      </c>
      <c r="D142" s="31">
        <v>3.499</v>
      </c>
      <c r="E142" s="27"/>
      <c r="F142" s="30"/>
    </row>
    <row r="143" spans="1:6">
      <c r="A143" s="17">
        <v>43300</v>
      </c>
      <c r="B143" s="31">
        <v>3.496</v>
      </c>
      <c r="C143" s="27" t="str">
        <f t="shared" si="11"/>
        <v>2018719</v>
      </c>
      <c r="D143" s="31">
        <v>3.496</v>
      </c>
      <c r="E143" s="27"/>
      <c r="F143" s="30"/>
    </row>
    <row r="144" spans="1:6">
      <c r="A144" s="17">
        <v>43301</v>
      </c>
      <c r="B144" s="26">
        <v>3.508</v>
      </c>
      <c r="C144" s="27" t="str">
        <f t="shared" si="11"/>
        <v>2018720</v>
      </c>
      <c r="D144" s="26">
        <v>3.508</v>
      </c>
      <c r="E144" s="27"/>
      <c r="F144" s="30"/>
    </row>
    <row r="145" spans="1:6">
      <c r="A145" s="17">
        <v>43304</v>
      </c>
      <c r="B145" s="26">
        <v>3.533</v>
      </c>
      <c r="C145" s="27" t="str">
        <f t="shared" si="11"/>
        <v>2018723</v>
      </c>
      <c r="D145" s="26">
        <v>3.533</v>
      </c>
      <c r="E145" s="27"/>
      <c r="F145" s="30"/>
    </row>
    <row r="146" spans="1:6">
      <c r="A146" s="17">
        <v>43305</v>
      </c>
      <c r="B146" s="26">
        <v>3.561</v>
      </c>
      <c r="C146" s="27" t="str">
        <f t="shared" si="11"/>
        <v>2018724</v>
      </c>
      <c r="D146" s="26">
        <v>3.561</v>
      </c>
      <c r="E146" s="27"/>
      <c r="F146" s="30"/>
    </row>
    <row r="147" spans="1:6">
      <c r="A147" s="17">
        <v>43306</v>
      </c>
      <c r="B147" s="26">
        <v>3.573</v>
      </c>
      <c r="C147" s="27" t="str">
        <f t="shared" si="11"/>
        <v>2018725</v>
      </c>
      <c r="D147" s="26">
        <v>3.573</v>
      </c>
      <c r="E147" s="27"/>
      <c r="F147" s="30"/>
    </row>
    <row r="148" spans="1:6">
      <c r="A148" s="17">
        <v>43307</v>
      </c>
      <c r="B148" s="31">
        <v>3.557</v>
      </c>
      <c r="C148" s="27" t="str">
        <f t="shared" si="11"/>
        <v>2018726</v>
      </c>
      <c r="D148" s="31">
        <v>3.557</v>
      </c>
      <c r="E148" s="27"/>
      <c r="F148" s="30"/>
    </row>
    <row r="149" spans="1:6">
      <c r="A149" s="17">
        <v>43308</v>
      </c>
      <c r="B149" s="31">
        <v>3.557</v>
      </c>
      <c r="C149" s="27" t="str">
        <f t="shared" si="11"/>
        <v>2018727</v>
      </c>
      <c r="D149" s="31">
        <v>3.557</v>
      </c>
      <c r="E149" s="27"/>
      <c r="F149" s="30"/>
    </row>
    <row r="150" spans="1:6">
      <c r="A150" s="17">
        <v>43311</v>
      </c>
      <c r="B150" s="31">
        <v>3.535</v>
      </c>
      <c r="C150" s="27" t="str">
        <f t="shared" si="11"/>
        <v>2018730</v>
      </c>
      <c r="D150" s="31">
        <v>3.535</v>
      </c>
      <c r="E150" s="27"/>
      <c r="F150" s="30"/>
    </row>
    <row r="151" spans="1:6">
      <c r="A151" s="17">
        <v>43312</v>
      </c>
      <c r="B151" s="31">
        <v>3.533</v>
      </c>
      <c r="C151" s="27" t="str">
        <f t="shared" si="11"/>
        <v>2018731</v>
      </c>
      <c r="D151" s="31">
        <v>3.533</v>
      </c>
      <c r="E151" s="27"/>
      <c r="F151" s="30"/>
    </row>
    <row r="152" spans="1:6">
      <c r="A152" s="17">
        <v>43313</v>
      </c>
      <c r="B152" s="31">
        <v>3.502</v>
      </c>
      <c r="C152" s="27" t="str">
        <f t="shared" si="11"/>
        <v>201881</v>
      </c>
      <c r="D152" s="31">
        <v>3.502</v>
      </c>
      <c r="E152" s="27"/>
      <c r="F152" s="30"/>
    </row>
    <row r="153" spans="1:6">
      <c r="A153" s="17">
        <v>43314</v>
      </c>
      <c r="B153" s="31">
        <v>3.487</v>
      </c>
      <c r="C153" s="27" t="str">
        <f t="shared" si="11"/>
        <v>201882</v>
      </c>
      <c r="D153" s="31">
        <v>3.487</v>
      </c>
      <c r="E153" s="27"/>
      <c r="F153" s="30"/>
    </row>
    <row r="154" spans="1:6">
      <c r="A154" s="17">
        <v>43315</v>
      </c>
      <c r="B154" s="26">
        <v>3.49</v>
      </c>
      <c r="C154" s="27" t="str">
        <f t="shared" si="11"/>
        <v>201883</v>
      </c>
      <c r="D154" s="26">
        <v>3.49</v>
      </c>
      <c r="E154" s="27"/>
      <c r="F154" s="30"/>
    </row>
    <row r="155" spans="1:6">
      <c r="A155" s="17">
        <v>43318</v>
      </c>
      <c r="B155" s="31">
        <v>3.472</v>
      </c>
      <c r="C155" s="27" t="str">
        <f t="shared" si="11"/>
        <v>201886</v>
      </c>
      <c r="D155" s="31">
        <v>3.472</v>
      </c>
      <c r="E155" s="27"/>
      <c r="F155" s="30"/>
    </row>
    <row r="156" spans="1:6">
      <c r="A156" s="17">
        <v>43319</v>
      </c>
      <c r="B156" s="26">
        <v>3.495</v>
      </c>
      <c r="C156" s="27" t="str">
        <f t="shared" si="11"/>
        <v>201887</v>
      </c>
      <c r="D156" s="26">
        <v>3.495</v>
      </c>
      <c r="E156" s="27"/>
      <c r="F156" s="30"/>
    </row>
    <row r="157" spans="1:6">
      <c r="A157" s="17">
        <v>43320</v>
      </c>
      <c r="B157" s="26">
        <v>3.526</v>
      </c>
      <c r="C157" s="27" t="str">
        <f t="shared" si="11"/>
        <v>201888</v>
      </c>
      <c r="D157" s="26">
        <v>3.526</v>
      </c>
      <c r="E157" s="27"/>
      <c r="F157" s="30"/>
    </row>
    <row r="158" spans="1:6">
      <c r="A158" s="17">
        <v>43321</v>
      </c>
      <c r="B158" s="26">
        <v>3.555</v>
      </c>
      <c r="C158" s="27" t="str">
        <f t="shared" si="11"/>
        <v>201889</v>
      </c>
      <c r="D158" s="26">
        <v>3.555</v>
      </c>
      <c r="E158" s="27"/>
      <c r="F158" s="30"/>
    </row>
    <row r="159" spans="1:6">
      <c r="A159" s="17">
        <v>43322</v>
      </c>
      <c r="B159" s="26">
        <v>3.574</v>
      </c>
      <c r="C159" s="27" t="str">
        <f t="shared" si="11"/>
        <v>2018810</v>
      </c>
      <c r="D159" s="26">
        <v>3.574</v>
      </c>
      <c r="E159" s="27"/>
      <c r="F159" s="30"/>
    </row>
    <row r="160" spans="1:6">
      <c r="A160" s="17">
        <v>43325</v>
      </c>
      <c r="B160" s="26">
        <v>3.596</v>
      </c>
      <c r="C160" s="27" t="str">
        <f t="shared" si="11"/>
        <v>2018813</v>
      </c>
      <c r="D160" s="26">
        <v>3.596</v>
      </c>
      <c r="E160" s="27"/>
      <c r="F160" s="30"/>
    </row>
    <row r="161" spans="1:6">
      <c r="A161" s="17">
        <v>43326</v>
      </c>
      <c r="B161" s="31">
        <v>3.577</v>
      </c>
      <c r="C161" s="27" t="str">
        <f t="shared" si="11"/>
        <v>2018814</v>
      </c>
      <c r="D161" s="31">
        <v>3.577</v>
      </c>
      <c r="E161" s="27"/>
      <c r="F161" s="30"/>
    </row>
    <row r="162" spans="1:6">
      <c r="A162" s="17">
        <v>43327</v>
      </c>
      <c r="B162" s="26">
        <v>3.589</v>
      </c>
      <c r="C162" s="27" t="str">
        <f t="shared" si="11"/>
        <v>2018815</v>
      </c>
      <c r="D162" s="26">
        <v>3.589</v>
      </c>
      <c r="E162" s="27"/>
      <c r="F162" s="30"/>
    </row>
    <row r="163" spans="1:6">
      <c r="A163" s="17">
        <v>43328</v>
      </c>
      <c r="B163" s="26">
        <v>3.614</v>
      </c>
      <c r="C163" s="27" t="str">
        <f t="shared" si="11"/>
        <v>2018816</v>
      </c>
      <c r="D163" s="26">
        <v>3.614</v>
      </c>
      <c r="E163" s="27"/>
      <c r="F163" s="30"/>
    </row>
    <row r="164" spans="1:6">
      <c r="A164" s="17">
        <v>43329</v>
      </c>
      <c r="B164" s="26">
        <v>3.656</v>
      </c>
      <c r="C164" s="27" t="str">
        <f t="shared" ref="C164:C227" si="12">YEAR(A164)&amp;MONTH(A164)&amp;DAY(A164)</f>
        <v>2018817</v>
      </c>
      <c r="D164" s="26">
        <v>3.656</v>
      </c>
      <c r="E164" s="27"/>
      <c r="F164" s="30"/>
    </row>
    <row r="165" spans="1:6">
      <c r="A165" s="17">
        <v>43332</v>
      </c>
      <c r="B165" s="26">
        <v>3.668</v>
      </c>
      <c r="C165" s="27" t="str">
        <f t="shared" si="12"/>
        <v>2018820</v>
      </c>
      <c r="D165" s="26">
        <v>3.668</v>
      </c>
      <c r="E165" s="27"/>
      <c r="F165" s="30"/>
    </row>
    <row r="166" spans="1:6">
      <c r="A166" s="17">
        <v>43333</v>
      </c>
      <c r="B166" s="26">
        <v>3.674</v>
      </c>
      <c r="C166" s="27" t="str">
        <f t="shared" si="12"/>
        <v>2018821</v>
      </c>
      <c r="D166" s="26">
        <v>3.674</v>
      </c>
      <c r="E166" s="27"/>
      <c r="F166" s="30"/>
    </row>
    <row r="167" spans="1:6">
      <c r="A167" s="17">
        <v>43334</v>
      </c>
      <c r="B167" s="31">
        <v>3.646</v>
      </c>
      <c r="C167" s="27" t="str">
        <f t="shared" si="12"/>
        <v>2018822</v>
      </c>
      <c r="D167" s="31">
        <v>3.646</v>
      </c>
      <c r="E167" s="27"/>
      <c r="F167" s="30"/>
    </row>
    <row r="168" spans="1:6">
      <c r="A168" s="17">
        <v>43335</v>
      </c>
      <c r="B168" s="31">
        <v>3.624</v>
      </c>
      <c r="C168" s="27" t="str">
        <f t="shared" si="12"/>
        <v>2018823</v>
      </c>
      <c r="D168" s="31">
        <v>3.624</v>
      </c>
      <c r="E168" s="27"/>
      <c r="F168" s="30"/>
    </row>
    <row r="169" spans="1:6">
      <c r="A169" s="17">
        <v>43336</v>
      </c>
      <c r="B169" s="26">
        <v>3.638</v>
      </c>
      <c r="C169" s="27" t="str">
        <f t="shared" si="12"/>
        <v>2018824</v>
      </c>
      <c r="D169" s="26">
        <v>3.638</v>
      </c>
      <c r="E169" s="27"/>
      <c r="F169" s="30"/>
    </row>
    <row r="170" spans="1:6">
      <c r="A170" s="17">
        <v>43339</v>
      </c>
      <c r="B170" s="26">
        <v>3.648</v>
      </c>
      <c r="C170" s="27" t="str">
        <f t="shared" si="12"/>
        <v>2018827</v>
      </c>
      <c r="D170" s="26">
        <v>3.648</v>
      </c>
      <c r="E170" s="27"/>
      <c r="F170" s="30"/>
    </row>
    <row r="171" spans="1:6">
      <c r="A171" s="17">
        <v>43340</v>
      </c>
      <c r="B171" s="31">
        <v>3.645</v>
      </c>
      <c r="C171" s="27" t="str">
        <f t="shared" si="12"/>
        <v>2018828</v>
      </c>
      <c r="D171" s="31">
        <v>3.645</v>
      </c>
      <c r="E171" s="27"/>
      <c r="F171" s="30"/>
    </row>
    <row r="172" spans="1:6">
      <c r="A172" s="17">
        <v>43341</v>
      </c>
      <c r="B172" s="31">
        <v>3.632</v>
      </c>
      <c r="C172" s="27" t="str">
        <f t="shared" si="12"/>
        <v>2018829</v>
      </c>
      <c r="D172" s="31">
        <v>3.632</v>
      </c>
      <c r="E172" s="27"/>
      <c r="F172" s="30"/>
    </row>
    <row r="173" spans="1:6">
      <c r="A173" s="17">
        <v>43342</v>
      </c>
      <c r="B173" s="26">
        <v>3.643</v>
      </c>
      <c r="C173" s="27" t="str">
        <f t="shared" si="12"/>
        <v>2018830</v>
      </c>
      <c r="D173" s="26">
        <v>3.643</v>
      </c>
      <c r="E173" s="27"/>
      <c r="F173" s="30"/>
    </row>
    <row r="174" spans="1:6">
      <c r="A174" s="17">
        <v>43343</v>
      </c>
      <c r="B174" s="31">
        <v>3.6</v>
      </c>
      <c r="C174" s="27" t="str">
        <f t="shared" si="12"/>
        <v>2018831</v>
      </c>
      <c r="D174" s="31">
        <v>3.6</v>
      </c>
      <c r="E174" s="27"/>
      <c r="F174" s="30"/>
    </row>
    <row r="175" spans="1:6">
      <c r="A175" s="17">
        <v>43346</v>
      </c>
      <c r="B175" s="26">
        <v>3.613</v>
      </c>
      <c r="C175" s="27" t="str">
        <f t="shared" si="12"/>
        <v>201893</v>
      </c>
      <c r="D175" s="26">
        <v>3.613</v>
      </c>
      <c r="E175" s="27"/>
      <c r="F175" s="30"/>
    </row>
    <row r="176" spans="1:6">
      <c r="A176" s="17">
        <v>43347</v>
      </c>
      <c r="B176" s="26">
        <v>3.629</v>
      </c>
      <c r="C176" s="27" t="str">
        <f t="shared" si="12"/>
        <v>201894</v>
      </c>
      <c r="D176" s="26">
        <v>3.629</v>
      </c>
      <c r="E176" s="27"/>
      <c r="F176" s="30"/>
    </row>
    <row r="177" spans="1:6">
      <c r="A177" s="17">
        <v>43348</v>
      </c>
      <c r="B177" s="26">
        <v>3.639</v>
      </c>
      <c r="C177" s="27" t="str">
        <f t="shared" si="12"/>
        <v>201895</v>
      </c>
      <c r="D177" s="26">
        <v>3.639</v>
      </c>
      <c r="E177" s="27"/>
      <c r="F177" s="30"/>
    </row>
    <row r="178" spans="1:6">
      <c r="A178" s="17">
        <v>43349</v>
      </c>
      <c r="B178" s="31">
        <v>3.631</v>
      </c>
      <c r="C178" s="27" t="str">
        <f t="shared" si="12"/>
        <v>201896</v>
      </c>
      <c r="D178" s="31">
        <v>3.631</v>
      </c>
      <c r="E178" s="27"/>
      <c r="F178" s="30"/>
    </row>
    <row r="179" spans="1:6">
      <c r="A179" s="17">
        <v>43350</v>
      </c>
      <c r="B179" s="26">
        <v>3.653</v>
      </c>
      <c r="C179" s="27" t="str">
        <f t="shared" si="12"/>
        <v>201897</v>
      </c>
      <c r="D179" s="26">
        <v>3.653</v>
      </c>
      <c r="E179" s="27"/>
      <c r="F179" s="30"/>
    </row>
    <row r="180" spans="1:6">
      <c r="A180" s="17">
        <v>43353</v>
      </c>
      <c r="B180" s="26">
        <v>3.67</v>
      </c>
      <c r="C180" s="27" t="str">
        <f t="shared" si="12"/>
        <v>2018910</v>
      </c>
      <c r="D180" s="26">
        <v>3.67</v>
      </c>
      <c r="E180" s="27"/>
      <c r="F180" s="30"/>
    </row>
    <row r="181" spans="1:6">
      <c r="A181" s="17">
        <v>43354</v>
      </c>
      <c r="B181" s="26">
        <v>3.688</v>
      </c>
      <c r="C181" s="27" t="str">
        <f t="shared" si="12"/>
        <v>2018911</v>
      </c>
      <c r="D181" s="26">
        <v>3.688</v>
      </c>
      <c r="E181" s="27"/>
      <c r="F181" s="30"/>
    </row>
    <row r="182" spans="1:6">
      <c r="A182" s="17">
        <v>43355</v>
      </c>
      <c r="B182" s="26">
        <v>3.696</v>
      </c>
      <c r="C182" s="27" t="str">
        <f t="shared" si="12"/>
        <v>2018912</v>
      </c>
      <c r="D182" s="26">
        <v>3.696</v>
      </c>
      <c r="E182" s="27"/>
      <c r="F182" s="30"/>
    </row>
    <row r="183" spans="1:6">
      <c r="A183" s="17">
        <v>43356</v>
      </c>
      <c r="B183" s="31">
        <v>3.683</v>
      </c>
      <c r="C183" s="27" t="str">
        <f t="shared" si="12"/>
        <v>2018913</v>
      </c>
      <c r="D183" s="31">
        <v>3.683</v>
      </c>
      <c r="E183" s="27"/>
      <c r="F183" s="30"/>
    </row>
    <row r="184" spans="1:6">
      <c r="A184" s="17">
        <v>43357</v>
      </c>
      <c r="B184" s="31">
        <v>3.675</v>
      </c>
      <c r="C184" s="27" t="str">
        <f t="shared" si="12"/>
        <v>2018914</v>
      </c>
      <c r="D184" s="31">
        <v>3.675</v>
      </c>
      <c r="E184" s="27"/>
      <c r="F184" s="30"/>
    </row>
    <row r="185" spans="1:6">
      <c r="A185" s="17">
        <v>43360</v>
      </c>
      <c r="B185" s="31">
        <v>3.663</v>
      </c>
      <c r="C185" s="27" t="str">
        <f t="shared" si="12"/>
        <v>2018917</v>
      </c>
      <c r="D185" s="31">
        <v>3.663</v>
      </c>
      <c r="E185" s="27"/>
      <c r="F185" s="30"/>
    </row>
    <row r="186" spans="1:6">
      <c r="A186" s="17">
        <v>43361</v>
      </c>
      <c r="B186" s="26">
        <v>3.667</v>
      </c>
      <c r="C186" s="27" t="str">
        <f t="shared" si="12"/>
        <v>2018918</v>
      </c>
      <c r="D186" s="26">
        <v>3.667</v>
      </c>
      <c r="E186" s="27"/>
      <c r="F186" s="30"/>
    </row>
    <row r="187" spans="1:6">
      <c r="A187" s="17">
        <v>43362</v>
      </c>
      <c r="B187" s="26">
        <v>3.689</v>
      </c>
      <c r="C187" s="27" t="str">
        <f t="shared" si="12"/>
        <v>2018919</v>
      </c>
      <c r="D187" s="26">
        <v>3.689</v>
      </c>
      <c r="E187" s="27"/>
      <c r="F187" s="30"/>
    </row>
    <row r="188" spans="1:6">
      <c r="A188" s="17">
        <v>43363</v>
      </c>
      <c r="B188" s="26">
        <v>3.694</v>
      </c>
      <c r="C188" s="27" t="str">
        <f t="shared" si="12"/>
        <v>2018920</v>
      </c>
      <c r="D188" s="26">
        <v>3.694</v>
      </c>
      <c r="E188" s="27"/>
      <c r="F188" s="30"/>
    </row>
    <row r="189" spans="1:6">
      <c r="A189" s="17">
        <v>43364</v>
      </c>
      <c r="B189" s="26">
        <v>3.713</v>
      </c>
      <c r="C189" s="27" t="str">
        <f t="shared" si="12"/>
        <v>2018921</v>
      </c>
      <c r="D189" s="26">
        <v>3.713</v>
      </c>
      <c r="E189" s="27"/>
      <c r="F189" s="30"/>
    </row>
    <row r="190" spans="1:6">
      <c r="A190" s="17">
        <v>43368</v>
      </c>
      <c r="B190" s="31">
        <v>3.696</v>
      </c>
      <c r="C190" s="27" t="str">
        <f t="shared" si="12"/>
        <v>2018925</v>
      </c>
      <c r="D190" s="31">
        <v>3.696</v>
      </c>
      <c r="E190" s="27"/>
      <c r="F190" s="30"/>
    </row>
    <row r="191" spans="1:6">
      <c r="A191" s="17">
        <v>43369</v>
      </c>
      <c r="B191" s="31">
        <v>3.681</v>
      </c>
      <c r="C191" s="27" t="str">
        <f t="shared" si="12"/>
        <v>2018926</v>
      </c>
      <c r="D191" s="31">
        <v>3.681</v>
      </c>
      <c r="E191" s="27"/>
      <c r="F191" s="30"/>
    </row>
    <row r="192" spans="1:6">
      <c r="A192" s="17">
        <v>43370</v>
      </c>
      <c r="B192" s="31">
        <v>3.662</v>
      </c>
      <c r="C192" s="27" t="str">
        <f t="shared" si="12"/>
        <v>2018927</v>
      </c>
      <c r="D192" s="31">
        <v>3.662</v>
      </c>
      <c r="E192" s="27"/>
      <c r="F192" s="30"/>
    </row>
    <row r="193" spans="1:6">
      <c r="A193" s="17">
        <v>43371</v>
      </c>
      <c r="B193" s="31">
        <v>3.653</v>
      </c>
      <c r="C193" s="27" t="str">
        <f t="shared" si="12"/>
        <v>2018928</v>
      </c>
      <c r="D193" s="31">
        <v>3.653</v>
      </c>
      <c r="E193" s="27"/>
      <c r="F193" s="30"/>
    </row>
    <row r="194" spans="1:6">
      <c r="A194" s="17">
        <v>43372</v>
      </c>
      <c r="B194" s="31">
        <v>3.645</v>
      </c>
      <c r="C194" s="27" t="str">
        <f t="shared" si="12"/>
        <v>2018929</v>
      </c>
      <c r="D194" s="31">
        <v>3.645</v>
      </c>
      <c r="E194" s="27"/>
      <c r="F194" s="30"/>
    </row>
    <row r="195" spans="1:6">
      <c r="A195" s="17">
        <v>43373</v>
      </c>
      <c r="B195" s="26">
        <v>3.655</v>
      </c>
      <c r="C195" s="27" t="str">
        <f t="shared" si="12"/>
        <v>2018930</v>
      </c>
      <c r="D195" s="26">
        <v>3.655</v>
      </c>
      <c r="E195" s="27"/>
      <c r="F195" s="30"/>
    </row>
    <row r="196" spans="1:6">
      <c r="A196" s="17">
        <v>43381</v>
      </c>
      <c r="B196" s="31">
        <v>3.627</v>
      </c>
      <c r="C196" s="27" t="str">
        <f t="shared" si="12"/>
        <v>2018108</v>
      </c>
      <c r="D196" s="31">
        <v>3.627</v>
      </c>
      <c r="E196" s="27"/>
      <c r="F196" s="30"/>
    </row>
    <row r="197" spans="1:6">
      <c r="A197" s="17">
        <v>43382</v>
      </c>
      <c r="B197" s="26">
        <v>3.648</v>
      </c>
      <c r="C197" s="27" t="str">
        <f t="shared" si="12"/>
        <v>2018109</v>
      </c>
      <c r="D197" s="26">
        <v>3.648</v>
      </c>
      <c r="E197" s="27"/>
      <c r="F197" s="30"/>
    </row>
    <row r="198" spans="1:6">
      <c r="A198" s="17">
        <v>43383</v>
      </c>
      <c r="B198" s="31">
        <v>3.628</v>
      </c>
      <c r="C198" s="27" t="str">
        <f t="shared" si="12"/>
        <v>20181010</v>
      </c>
      <c r="D198" s="31">
        <v>3.628</v>
      </c>
      <c r="E198" s="27"/>
      <c r="F198" s="30"/>
    </row>
    <row r="199" spans="1:6">
      <c r="A199" s="17">
        <v>43384</v>
      </c>
      <c r="B199" s="31">
        <v>3.62</v>
      </c>
      <c r="C199" s="27" t="str">
        <f t="shared" si="12"/>
        <v>20181011</v>
      </c>
      <c r="D199" s="31">
        <v>3.62</v>
      </c>
      <c r="E199" s="27"/>
      <c r="F199" s="30"/>
    </row>
    <row r="200" spans="1:6">
      <c r="A200" s="17">
        <v>43385</v>
      </c>
      <c r="B200" s="31">
        <v>3.605</v>
      </c>
      <c r="C200" s="27" t="str">
        <f t="shared" si="12"/>
        <v>20181012</v>
      </c>
      <c r="D200" s="31">
        <v>3.605</v>
      </c>
      <c r="E200" s="27"/>
      <c r="F200" s="30"/>
    </row>
    <row r="201" spans="1:6">
      <c r="A201" s="17">
        <v>43388</v>
      </c>
      <c r="B201" s="26">
        <v>3.617</v>
      </c>
      <c r="C201" s="27" t="str">
        <f t="shared" si="12"/>
        <v>20181015</v>
      </c>
      <c r="D201" s="26">
        <v>3.617</v>
      </c>
      <c r="E201" s="27"/>
      <c r="F201" s="30"/>
    </row>
    <row r="202" spans="1:6">
      <c r="A202" s="17">
        <v>43389</v>
      </c>
      <c r="B202" s="31">
        <v>3.607</v>
      </c>
      <c r="C202" s="27" t="str">
        <f t="shared" si="12"/>
        <v>20181016</v>
      </c>
      <c r="D202" s="31">
        <v>3.607</v>
      </c>
      <c r="E202" s="27"/>
      <c r="F202" s="30"/>
    </row>
    <row r="203" spans="1:6">
      <c r="A203" s="17">
        <v>43390</v>
      </c>
      <c r="B203" s="31">
        <v>3.596</v>
      </c>
      <c r="C203" s="27" t="str">
        <f t="shared" si="12"/>
        <v>20181017</v>
      </c>
      <c r="D203" s="31">
        <v>3.596</v>
      </c>
      <c r="E203" s="27"/>
      <c r="F203" s="30"/>
    </row>
    <row r="204" spans="1:6">
      <c r="A204" s="17">
        <v>43391</v>
      </c>
      <c r="B204" s="31">
        <v>3.578</v>
      </c>
      <c r="C204" s="27" t="str">
        <f t="shared" si="12"/>
        <v>20181018</v>
      </c>
      <c r="D204" s="31">
        <v>3.578</v>
      </c>
      <c r="E204" s="27"/>
      <c r="F204" s="30"/>
    </row>
    <row r="205" spans="1:6">
      <c r="A205" s="17">
        <v>43392</v>
      </c>
      <c r="B205" s="26">
        <v>3.583</v>
      </c>
      <c r="C205" s="27" t="str">
        <f t="shared" si="12"/>
        <v>20181019</v>
      </c>
      <c r="D205" s="26">
        <v>3.583</v>
      </c>
      <c r="E205" s="27"/>
      <c r="F205" s="30"/>
    </row>
    <row r="206" spans="1:6">
      <c r="A206" s="17">
        <v>43395</v>
      </c>
      <c r="B206" s="26">
        <v>3.593</v>
      </c>
      <c r="C206" s="27" t="str">
        <f t="shared" si="12"/>
        <v>20181022</v>
      </c>
      <c r="D206" s="26">
        <v>3.593</v>
      </c>
      <c r="E206" s="27"/>
      <c r="F206" s="30"/>
    </row>
    <row r="207" spans="1:6">
      <c r="A207" s="17">
        <v>43396</v>
      </c>
      <c r="B207" s="26">
        <v>3.601</v>
      </c>
      <c r="C207" s="27" t="str">
        <f t="shared" si="12"/>
        <v>20181023</v>
      </c>
      <c r="D207" s="26">
        <v>3.601</v>
      </c>
      <c r="E207" s="27"/>
      <c r="F207" s="30"/>
    </row>
    <row r="208" spans="1:6">
      <c r="A208" s="17">
        <v>43397</v>
      </c>
      <c r="B208" s="31">
        <v>3.57</v>
      </c>
      <c r="C208" s="27" t="str">
        <f t="shared" si="12"/>
        <v>20181024</v>
      </c>
      <c r="D208" s="31">
        <v>3.57</v>
      </c>
      <c r="E208" s="27"/>
      <c r="F208" s="30"/>
    </row>
    <row r="209" spans="1:6">
      <c r="A209" s="17">
        <v>43398</v>
      </c>
      <c r="B209" s="31">
        <v>3.567</v>
      </c>
      <c r="C209" s="27" t="str">
        <f t="shared" si="12"/>
        <v>20181025</v>
      </c>
      <c r="D209" s="31">
        <v>3.567</v>
      </c>
      <c r="E209" s="27"/>
      <c r="F209" s="30"/>
    </row>
    <row r="210" spans="1:6">
      <c r="A210" s="17">
        <v>43399</v>
      </c>
      <c r="B210" s="31">
        <v>3.552</v>
      </c>
      <c r="C210" s="27" t="str">
        <f t="shared" si="12"/>
        <v>20181026</v>
      </c>
      <c r="D210" s="31">
        <v>3.552</v>
      </c>
      <c r="E210" s="27"/>
      <c r="F210" s="30"/>
    </row>
    <row r="211" spans="1:6">
      <c r="A211" s="17">
        <v>43402</v>
      </c>
      <c r="B211" s="31">
        <v>3.54</v>
      </c>
      <c r="C211" s="27" t="str">
        <f t="shared" si="12"/>
        <v>20181029</v>
      </c>
      <c r="D211" s="31">
        <v>3.54</v>
      </c>
      <c r="E211" s="27"/>
      <c r="F211" s="30"/>
    </row>
    <row r="212" spans="1:6">
      <c r="A212" s="17">
        <v>43403</v>
      </c>
      <c r="B212" s="26">
        <v>3.544</v>
      </c>
      <c r="C212" s="27" t="str">
        <f t="shared" si="12"/>
        <v>20181030</v>
      </c>
      <c r="D212" s="26">
        <v>3.544</v>
      </c>
      <c r="E212" s="27"/>
      <c r="F212" s="30"/>
    </row>
    <row r="213" spans="1:6">
      <c r="A213" s="17">
        <v>43404</v>
      </c>
      <c r="B213" s="31">
        <v>3.533</v>
      </c>
      <c r="C213" s="27" t="str">
        <f t="shared" si="12"/>
        <v>20181031</v>
      </c>
      <c r="D213" s="31">
        <v>3.533</v>
      </c>
      <c r="E213" s="27"/>
      <c r="F213" s="30"/>
    </row>
    <row r="214" spans="1:6">
      <c r="A214" s="17">
        <v>43405</v>
      </c>
      <c r="B214" s="31">
        <v>3.522</v>
      </c>
      <c r="C214" s="27" t="str">
        <f t="shared" si="12"/>
        <v>2018111</v>
      </c>
      <c r="D214" s="31">
        <v>3.522</v>
      </c>
      <c r="E214" s="27"/>
      <c r="F214" s="30"/>
    </row>
    <row r="215" spans="1:6">
      <c r="A215" s="17">
        <v>43406</v>
      </c>
      <c r="B215" s="26">
        <v>3.551</v>
      </c>
      <c r="C215" s="27" t="str">
        <f t="shared" si="12"/>
        <v>2018112</v>
      </c>
      <c r="D215" s="26">
        <v>3.551</v>
      </c>
      <c r="E215" s="27"/>
      <c r="F215" s="30"/>
    </row>
    <row r="216" spans="1:6">
      <c r="A216" s="17">
        <v>43409</v>
      </c>
      <c r="B216" s="26">
        <v>3.558</v>
      </c>
      <c r="C216" s="27" t="str">
        <f t="shared" si="12"/>
        <v>2018115</v>
      </c>
      <c r="D216" s="26">
        <v>3.558</v>
      </c>
      <c r="E216" s="27"/>
      <c r="F216" s="30"/>
    </row>
    <row r="217" spans="1:6">
      <c r="A217" s="17">
        <v>43410</v>
      </c>
      <c r="B217" s="31">
        <v>3.542</v>
      </c>
      <c r="C217" s="27" t="str">
        <f t="shared" si="12"/>
        <v>2018116</v>
      </c>
      <c r="D217" s="31">
        <v>3.542</v>
      </c>
      <c r="E217" s="27"/>
      <c r="F217" s="30"/>
    </row>
    <row r="218" spans="1:6">
      <c r="A218" s="17">
        <v>43411</v>
      </c>
      <c r="B218" s="31">
        <v>3.521</v>
      </c>
      <c r="C218" s="27" t="str">
        <f t="shared" si="12"/>
        <v>2018117</v>
      </c>
      <c r="D218" s="31">
        <v>3.521</v>
      </c>
      <c r="E218" s="27"/>
      <c r="F218" s="30"/>
    </row>
    <row r="219" spans="1:6">
      <c r="A219" s="17">
        <v>43412</v>
      </c>
      <c r="B219" s="31">
        <v>3.51</v>
      </c>
      <c r="C219" s="27" t="str">
        <f t="shared" si="12"/>
        <v>2018118</v>
      </c>
      <c r="D219" s="31">
        <v>3.51</v>
      </c>
      <c r="E219" s="27"/>
      <c r="F219" s="30"/>
    </row>
    <row r="220" spans="1:6">
      <c r="A220" s="17">
        <v>43413</v>
      </c>
      <c r="B220" s="31">
        <v>3.5</v>
      </c>
      <c r="C220" s="27" t="str">
        <f t="shared" si="12"/>
        <v>2018119</v>
      </c>
      <c r="D220" s="31">
        <v>3.5</v>
      </c>
      <c r="E220" s="27"/>
      <c r="F220" s="30"/>
    </row>
    <row r="221" spans="1:6">
      <c r="A221" s="17">
        <v>43416</v>
      </c>
      <c r="B221" s="31">
        <v>3.496</v>
      </c>
      <c r="C221" s="27" t="str">
        <f t="shared" si="12"/>
        <v>20181112</v>
      </c>
      <c r="D221" s="31">
        <v>3.496</v>
      </c>
      <c r="E221" s="27"/>
      <c r="F221" s="30"/>
    </row>
    <row r="222" spans="1:6">
      <c r="A222" s="17">
        <v>43417</v>
      </c>
      <c r="B222" s="26">
        <v>3.502</v>
      </c>
      <c r="C222" s="27" t="str">
        <f t="shared" si="12"/>
        <v>20181113</v>
      </c>
      <c r="D222" s="26">
        <v>3.502</v>
      </c>
      <c r="E222" s="27"/>
      <c r="F222" s="30"/>
    </row>
    <row r="223" spans="1:6">
      <c r="A223" s="17">
        <v>43418</v>
      </c>
      <c r="B223" s="31">
        <v>3.457</v>
      </c>
      <c r="C223" s="27" t="str">
        <f t="shared" si="12"/>
        <v>20181114</v>
      </c>
      <c r="D223" s="31">
        <v>3.457</v>
      </c>
      <c r="E223" s="27"/>
      <c r="F223" s="30"/>
    </row>
    <row r="224" spans="1:6">
      <c r="A224" s="17">
        <v>43419</v>
      </c>
      <c r="B224" s="31">
        <v>3.427</v>
      </c>
      <c r="C224" s="27" t="str">
        <f t="shared" si="12"/>
        <v>20181115</v>
      </c>
      <c r="D224" s="31">
        <v>3.427</v>
      </c>
      <c r="E224" s="27"/>
      <c r="F224" s="30"/>
    </row>
    <row r="225" spans="1:6">
      <c r="A225" s="17">
        <v>43420</v>
      </c>
      <c r="B225" s="31">
        <v>3.366</v>
      </c>
      <c r="C225" s="27" t="str">
        <f t="shared" si="12"/>
        <v>20181116</v>
      </c>
      <c r="D225" s="31">
        <v>3.366</v>
      </c>
      <c r="E225" s="27"/>
      <c r="F225" s="30"/>
    </row>
    <row r="226" spans="1:6">
      <c r="A226" s="17">
        <v>43421</v>
      </c>
      <c r="B226" s="31">
        <v>3.364</v>
      </c>
      <c r="C226" s="27" t="str">
        <f t="shared" si="12"/>
        <v>20181117</v>
      </c>
      <c r="D226" s="31">
        <v>3.364</v>
      </c>
      <c r="E226" s="27"/>
      <c r="F226" s="30"/>
    </row>
    <row r="227" spans="1:6">
      <c r="A227" s="17">
        <v>43422</v>
      </c>
      <c r="B227" s="26">
        <v>3.365</v>
      </c>
      <c r="C227" s="27" t="str">
        <f t="shared" si="12"/>
        <v>20181118</v>
      </c>
      <c r="D227" s="26">
        <v>3.365</v>
      </c>
      <c r="E227" s="27"/>
      <c r="F227" s="30"/>
    </row>
    <row r="228" spans="1:6">
      <c r="A228" s="17">
        <v>43423</v>
      </c>
      <c r="B228" s="26">
        <v>3.383</v>
      </c>
      <c r="C228" s="27" t="str">
        <f t="shared" ref="C228:C291" si="13">YEAR(A228)&amp;MONTH(A228)&amp;DAY(A228)</f>
        <v>20181119</v>
      </c>
      <c r="D228" s="26">
        <v>3.383</v>
      </c>
      <c r="E228" s="27"/>
      <c r="F228" s="30"/>
    </row>
    <row r="229" spans="1:6">
      <c r="A229" s="17">
        <v>43424</v>
      </c>
      <c r="B229" s="26">
        <v>3.394</v>
      </c>
      <c r="C229" s="27" t="str">
        <f t="shared" si="13"/>
        <v>20181120</v>
      </c>
      <c r="D229" s="26">
        <v>3.394</v>
      </c>
      <c r="E229" s="27"/>
      <c r="F229" s="30"/>
    </row>
    <row r="230" spans="1:6">
      <c r="A230" s="17">
        <v>43425</v>
      </c>
      <c r="B230" s="26">
        <v>3.396</v>
      </c>
      <c r="C230" s="27" t="str">
        <f t="shared" si="13"/>
        <v>20181121</v>
      </c>
      <c r="D230" s="26">
        <v>3.396</v>
      </c>
      <c r="E230" s="27"/>
      <c r="F230" s="30"/>
    </row>
    <row r="231" spans="1:6">
      <c r="A231" s="17">
        <v>43426</v>
      </c>
      <c r="B231" s="26">
        <v>3.403</v>
      </c>
      <c r="C231" s="27" t="str">
        <f t="shared" si="13"/>
        <v>20181122</v>
      </c>
      <c r="D231" s="26">
        <v>3.403</v>
      </c>
      <c r="E231" s="27"/>
      <c r="F231" s="30"/>
    </row>
    <row r="232" spans="1:6">
      <c r="A232" s="17">
        <v>43427</v>
      </c>
      <c r="B232" s="26">
        <v>3.42</v>
      </c>
      <c r="C232" s="27" t="str">
        <f t="shared" si="13"/>
        <v>20181123</v>
      </c>
      <c r="D232" s="26">
        <v>3.42</v>
      </c>
      <c r="E232" s="27"/>
      <c r="F232" s="30"/>
    </row>
    <row r="233" spans="1:6">
      <c r="A233" s="17">
        <v>43430</v>
      </c>
      <c r="B233" s="26">
        <v>3.425</v>
      </c>
      <c r="C233" s="27" t="str">
        <f t="shared" si="13"/>
        <v>20181126</v>
      </c>
      <c r="D233" s="26">
        <v>3.425</v>
      </c>
      <c r="E233" s="27"/>
      <c r="F233" s="30"/>
    </row>
    <row r="234" spans="1:6">
      <c r="A234" s="17">
        <v>43431</v>
      </c>
      <c r="B234" s="26">
        <v>3.442</v>
      </c>
      <c r="C234" s="27" t="str">
        <f t="shared" si="13"/>
        <v>20181127</v>
      </c>
      <c r="D234" s="26">
        <v>3.442</v>
      </c>
      <c r="E234" s="27"/>
      <c r="F234" s="30"/>
    </row>
    <row r="235" spans="1:6">
      <c r="A235" s="17">
        <v>43432</v>
      </c>
      <c r="B235" s="31">
        <v>3.408</v>
      </c>
      <c r="C235" s="27" t="str">
        <f t="shared" si="13"/>
        <v>20181128</v>
      </c>
      <c r="D235" s="31">
        <v>3.408</v>
      </c>
      <c r="E235" s="27"/>
      <c r="F235" s="30"/>
    </row>
    <row r="236" spans="1:6">
      <c r="A236" s="17">
        <v>43433</v>
      </c>
      <c r="B236" s="31">
        <v>3.403</v>
      </c>
      <c r="C236" s="27" t="str">
        <f t="shared" si="13"/>
        <v>20181129</v>
      </c>
      <c r="D236" s="31">
        <v>3.403</v>
      </c>
      <c r="E236" s="27"/>
      <c r="F236" s="30"/>
    </row>
    <row r="237" spans="1:6">
      <c r="A237" s="17">
        <v>43434</v>
      </c>
      <c r="B237" s="31">
        <v>3.398</v>
      </c>
      <c r="C237" s="27" t="str">
        <f t="shared" si="13"/>
        <v>20181130</v>
      </c>
      <c r="D237" s="31">
        <v>3.398</v>
      </c>
      <c r="E237" s="27"/>
      <c r="F237" s="30"/>
    </row>
    <row r="238" spans="1:6">
      <c r="A238" s="17">
        <v>43435</v>
      </c>
      <c r="B238" s="26">
        <v>3.405</v>
      </c>
      <c r="C238" s="27" t="str">
        <f t="shared" si="13"/>
        <v>2018121</v>
      </c>
      <c r="D238" s="26">
        <v>3.405</v>
      </c>
      <c r="E238" s="27"/>
      <c r="F238" s="30"/>
    </row>
    <row r="239" spans="1:6">
      <c r="A239" s="17">
        <v>43436</v>
      </c>
      <c r="B239" s="31">
        <v>3.38</v>
      </c>
      <c r="C239" s="27" t="str">
        <f t="shared" si="13"/>
        <v>2018122</v>
      </c>
      <c r="D239" s="31">
        <v>3.38</v>
      </c>
      <c r="E239" s="27"/>
      <c r="F239" s="30"/>
    </row>
    <row r="240" spans="1:6">
      <c r="A240" s="17">
        <v>43437</v>
      </c>
      <c r="B240" s="26">
        <v>3.397</v>
      </c>
      <c r="C240" s="27" t="str">
        <f t="shared" si="13"/>
        <v>2018123</v>
      </c>
      <c r="D240" s="26">
        <v>3.397</v>
      </c>
      <c r="E240" s="27"/>
      <c r="F240" s="30"/>
    </row>
    <row r="241" spans="1:6">
      <c r="A241" s="17">
        <v>43438</v>
      </c>
      <c r="B241" s="31">
        <v>3.345</v>
      </c>
      <c r="C241" s="27" t="str">
        <f t="shared" si="13"/>
        <v>2018124</v>
      </c>
      <c r="D241" s="31">
        <v>3.345</v>
      </c>
      <c r="E241" s="27"/>
      <c r="F241" s="30"/>
    </row>
    <row r="242" spans="1:6">
      <c r="A242" s="17">
        <v>43439</v>
      </c>
      <c r="B242" s="31">
        <v>3.345</v>
      </c>
      <c r="C242" s="27" t="str">
        <f t="shared" si="13"/>
        <v>2018125</v>
      </c>
      <c r="D242" s="31">
        <v>3.345</v>
      </c>
      <c r="E242" s="27"/>
      <c r="F242" s="30"/>
    </row>
    <row r="243" spans="1:6">
      <c r="A243" s="17">
        <v>43440</v>
      </c>
      <c r="B243" s="31">
        <v>3.329</v>
      </c>
      <c r="C243" s="27" t="str">
        <f t="shared" si="13"/>
        <v>2018126</v>
      </c>
      <c r="D243" s="31">
        <v>3.329</v>
      </c>
      <c r="E243" s="27"/>
      <c r="F243" s="30"/>
    </row>
    <row r="244" spans="1:6">
      <c r="A244" s="17">
        <v>43441</v>
      </c>
      <c r="B244" s="31">
        <v>3.314</v>
      </c>
      <c r="C244" s="27" t="str">
        <f t="shared" si="13"/>
        <v>2018127</v>
      </c>
      <c r="D244" s="31">
        <v>3.314</v>
      </c>
      <c r="E244" s="27"/>
      <c r="F244" s="30"/>
    </row>
    <row r="245" spans="1:6">
      <c r="A245" s="17">
        <v>43442</v>
      </c>
      <c r="B245" s="26">
        <v>3.324</v>
      </c>
      <c r="C245" s="27" t="str">
        <f t="shared" si="13"/>
        <v>2018128</v>
      </c>
      <c r="D245" s="26">
        <v>3.324</v>
      </c>
      <c r="E245" s="27"/>
      <c r="F245" s="30"/>
    </row>
    <row r="246" spans="1:6">
      <c r="A246" s="17">
        <v>43444</v>
      </c>
      <c r="B246" s="31">
        <v>3.309</v>
      </c>
      <c r="C246" s="27" t="str">
        <f t="shared" si="13"/>
        <v>20181210</v>
      </c>
      <c r="D246" s="31">
        <v>3.309</v>
      </c>
      <c r="E246" s="27"/>
      <c r="F246" s="30"/>
    </row>
    <row r="247" spans="1:6">
      <c r="A247" s="17">
        <v>43445</v>
      </c>
      <c r="B247" s="31">
        <v>3.299</v>
      </c>
      <c r="C247" s="27" t="str">
        <f t="shared" si="13"/>
        <v>20181211</v>
      </c>
      <c r="D247" s="31">
        <v>3.299</v>
      </c>
      <c r="E247" s="27"/>
      <c r="F247" s="30"/>
    </row>
    <row r="248" spans="1:6">
      <c r="A248" s="17">
        <v>43446</v>
      </c>
      <c r="B248" s="31">
        <v>3.296</v>
      </c>
      <c r="C248" s="27" t="str">
        <f t="shared" si="13"/>
        <v>20181212</v>
      </c>
      <c r="D248" s="31">
        <v>3.296</v>
      </c>
      <c r="E248" s="27"/>
      <c r="F248" s="30"/>
    </row>
    <row r="249" spans="1:6">
      <c r="A249" s="17">
        <v>43447</v>
      </c>
      <c r="B249" s="26">
        <v>3.34</v>
      </c>
      <c r="C249" s="27" t="str">
        <f t="shared" si="13"/>
        <v>20181213</v>
      </c>
      <c r="D249" s="26">
        <v>3.34</v>
      </c>
      <c r="E249" s="27"/>
      <c r="F249" s="30"/>
    </row>
    <row r="250" spans="1:6">
      <c r="A250" s="17">
        <v>43448</v>
      </c>
      <c r="B250" s="26">
        <v>3.369</v>
      </c>
      <c r="C250" s="27" t="str">
        <f t="shared" si="13"/>
        <v>20181214</v>
      </c>
      <c r="D250" s="26">
        <v>3.369</v>
      </c>
      <c r="E250" s="27"/>
      <c r="F250" s="30"/>
    </row>
    <row r="251" spans="1:6">
      <c r="A251" s="17">
        <v>43451</v>
      </c>
      <c r="B251" s="33">
        <v>3.402</v>
      </c>
      <c r="C251" s="27" t="str">
        <f t="shared" si="13"/>
        <v>20181217</v>
      </c>
      <c r="D251" s="33">
        <v>3.402</v>
      </c>
      <c r="E251" s="27"/>
      <c r="F251" s="30"/>
    </row>
    <row r="252" spans="1:6">
      <c r="A252" s="17">
        <v>43452</v>
      </c>
      <c r="B252" s="26">
        <v>3.409</v>
      </c>
      <c r="C252" s="27" t="str">
        <f t="shared" si="13"/>
        <v>20181218</v>
      </c>
      <c r="D252" s="26">
        <v>3.409</v>
      </c>
      <c r="E252" s="27"/>
      <c r="F252" s="30"/>
    </row>
    <row r="253" spans="1:6">
      <c r="A253" s="17">
        <v>43453</v>
      </c>
      <c r="B253" s="31">
        <v>3.381</v>
      </c>
      <c r="C253" s="27" t="str">
        <f t="shared" si="13"/>
        <v>20181219</v>
      </c>
      <c r="D253" s="31">
        <v>3.381</v>
      </c>
      <c r="E253" s="27"/>
      <c r="F253" s="30"/>
    </row>
    <row r="254" spans="1:6">
      <c r="A254" s="17">
        <v>43454</v>
      </c>
      <c r="B254" s="31">
        <v>3.342</v>
      </c>
      <c r="C254" s="27" t="str">
        <f t="shared" si="13"/>
        <v>20181220</v>
      </c>
      <c r="D254" s="31">
        <v>3.342</v>
      </c>
      <c r="E254" s="27"/>
      <c r="F254" s="30"/>
    </row>
    <row r="255" spans="1:6">
      <c r="A255" s="17">
        <v>43455</v>
      </c>
      <c r="B255" s="26">
        <v>3.355</v>
      </c>
      <c r="C255" s="27" t="str">
        <f t="shared" si="13"/>
        <v>20181221</v>
      </c>
      <c r="D255" s="26">
        <v>3.355</v>
      </c>
      <c r="E255" s="27"/>
      <c r="F255" s="30"/>
    </row>
    <row r="256" spans="1:6">
      <c r="A256" s="17">
        <v>43458</v>
      </c>
      <c r="B256" s="26">
        <v>3.36</v>
      </c>
      <c r="C256" s="27" t="str">
        <f t="shared" si="13"/>
        <v>20181224</v>
      </c>
      <c r="D256" s="26">
        <v>3.36</v>
      </c>
      <c r="E256" s="27"/>
      <c r="F256" s="30"/>
    </row>
    <row r="257" spans="1:6">
      <c r="A257" s="17">
        <v>43459</v>
      </c>
      <c r="B257" s="31">
        <v>3.357</v>
      </c>
      <c r="C257" s="27" t="str">
        <f t="shared" si="13"/>
        <v>20181225</v>
      </c>
      <c r="D257" s="31">
        <v>3.357</v>
      </c>
      <c r="E257" s="27"/>
      <c r="F257" s="30"/>
    </row>
    <row r="258" spans="1:6">
      <c r="A258" s="17">
        <v>43460</v>
      </c>
      <c r="B258" s="31">
        <v>3.339</v>
      </c>
      <c r="C258" s="27" t="str">
        <f t="shared" si="13"/>
        <v>20181226</v>
      </c>
      <c r="D258" s="31">
        <v>3.339</v>
      </c>
      <c r="E258" s="27"/>
      <c r="F258" s="30"/>
    </row>
    <row r="259" spans="1:6">
      <c r="A259" s="17">
        <v>43461</v>
      </c>
      <c r="B259" s="31">
        <v>3.299</v>
      </c>
      <c r="C259" s="27" t="str">
        <f t="shared" si="13"/>
        <v>20181227</v>
      </c>
      <c r="D259" s="31">
        <v>3.299</v>
      </c>
      <c r="E259" s="27"/>
      <c r="F259" s="30"/>
    </row>
    <row r="260" spans="1:6">
      <c r="A260" s="17">
        <v>43462</v>
      </c>
      <c r="B260" s="31">
        <v>3.273</v>
      </c>
      <c r="C260" s="27" t="str">
        <f t="shared" si="13"/>
        <v>20181228</v>
      </c>
      <c r="D260" s="31">
        <v>3.273</v>
      </c>
      <c r="E260" s="27"/>
      <c r="F260" s="30"/>
    </row>
    <row r="261" spans="1:6">
      <c r="A261" s="17">
        <v>43463</v>
      </c>
      <c r="B261" s="31">
        <v>3.27</v>
      </c>
      <c r="C261" s="27" t="str">
        <f t="shared" si="13"/>
        <v>20181229</v>
      </c>
      <c r="D261" s="31">
        <v>3.27</v>
      </c>
      <c r="E261" s="27"/>
      <c r="F261" s="30"/>
    </row>
    <row r="262" spans="1:6">
      <c r="A262" s="17">
        <v>43467</v>
      </c>
      <c r="B262" s="31">
        <v>3.203</v>
      </c>
      <c r="C262" s="27" t="str">
        <f t="shared" si="13"/>
        <v>201912</v>
      </c>
      <c r="D262" s="31">
        <v>3.203</v>
      </c>
      <c r="E262" s="27"/>
      <c r="F262" s="30"/>
    </row>
    <row r="263" spans="1:6">
      <c r="A263" s="17">
        <v>43468</v>
      </c>
      <c r="B263" s="31">
        <v>3.191</v>
      </c>
      <c r="C263" s="27" t="str">
        <f t="shared" si="13"/>
        <v>201913</v>
      </c>
      <c r="D263" s="31">
        <v>3.191</v>
      </c>
      <c r="E263" s="27"/>
      <c r="F263" s="30"/>
    </row>
    <row r="264" spans="1:6">
      <c r="A264" s="17">
        <v>43469</v>
      </c>
      <c r="B264" s="31">
        <v>3.176</v>
      </c>
      <c r="C264" s="27" t="str">
        <f t="shared" si="13"/>
        <v>201914</v>
      </c>
      <c r="D264" s="31">
        <v>3.176</v>
      </c>
      <c r="E264" s="27"/>
      <c r="F264" s="30"/>
    </row>
    <row r="265" spans="1:6">
      <c r="A265" s="17">
        <v>43472</v>
      </c>
      <c r="B265" s="31">
        <v>3.169</v>
      </c>
      <c r="C265" s="27" t="str">
        <f t="shared" si="13"/>
        <v>201917</v>
      </c>
      <c r="D265" s="31">
        <v>3.169</v>
      </c>
      <c r="E265" s="27"/>
      <c r="F265" s="30"/>
    </row>
    <row r="266" spans="1:6">
      <c r="A266" s="17">
        <v>43473</v>
      </c>
      <c r="B266" s="31">
        <v>3.148</v>
      </c>
      <c r="C266" s="27" t="str">
        <f t="shared" si="13"/>
        <v>201918</v>
      </c>
      <c r="D266" s="31">
        <v>3.148</v>
      </c>
      <c r="E266" s="27"/>
      <c r="F266" s="30"/>
    </row>
    <row r="267" spans="1:6">
      <c r="A267" s="17">
        <v>43474</v>
      </c>
      <c r="B267" s="31">
        <v>3.13</v>
      </c>
      <c r="C267" s="27" t="str">
        <f t="shared" si="13"/>
        <v>201919</v>
      </c>
      <c r="D267" s="31">
        <v>3.13</v>
      </c>
      <c r="E267" s="27"/>
      <c r="F267" s="30"/>
    </row>
    <row r="268" spans="1:6">
      <c r="A268" s="17">
        <v>43475</v>
      </c>
      <c r="B268" s="26">
        <v>3.14</v>
      </c>
      <c r="C268" s="27" t="str">
        <f t="shared" si="13"/>
        <v>2019110</v>
      </c>
      <c r="D268" s="26">
        <v>3.14</v>
      </c>
      <c r="E268" s="27"/>
      <c r="F268" s="30"/>
    </row>
    <row r="269" spans="1:6">
      <c r="A269" s="17">
        <v>43476</v>
      </c>
      <c r="B269" s="31">
        <v>3.138</v>
      </c>
      <c r="C269" s="27" t="str">
        <f t="shared" si="13"/>
        <v>2019111</v>
      </c>
      <c r="D269" s="31">
        <v>3.138</v>
      </c>
      <c r="E269" s="27"/>
      <c r="F269" s="30"/>
    </row>
    <row r="270" spans="1:6">
      <c r="A270" s="17">
        <v>43479</v>
      </c>
      <c r="B270" s="26">
        <v>3.142</v>
      </c>
      <c r="C270" s="27" t="str">
        <f t="shared" si="13"/>
        <v>2019114</v>
      </c>
      <c r="D270" s="26">
        <v>3.142</v>
      </c>
      <c r="E270" s="27"/>
      <c r="F270" s="30"/>
    </row>
    <row r="271" spans="1:6">
      <c r="A271" s="17">
        <v>43480</v>
      </c>
      <c r="B271" s="26">
        <v>3.151</v>
      </c>
      <c r="C271" s="27" t="str">
        <f t="shared" si="13"/>
        <v>2019115</v>
      </c>
      <c r="D271" s="26">
        <v>3.151</v>
      </c>
      <c r="E271" s="27"/>
      <c r="F271" s="30"/>
    </row>
    <row r="272" spans="1:6">
      <c r="A272" s="17">
        <v>43481</v>
      </c>
      <c r="B272" s="31">
        <v>3.113</v>
      </c>
      <c r="C272" s="27" t="str">
        <f t="shared" si="13"/>
        <v>2019116</v>
      </c>
      <c r="D272" s="31">
        <v>3.113</v>
      </c>
      <c r="E272" s="27"/>
      <c r="F272" s="30"/>
    </row>
    <row r="273" spans="1:6">
      <c r="A273" s="17">
        <v>43482</v>
      </c>
      <c r="B273" s="31">
        <v>3.091</v>
      </c>
      <c r="C273" s="27" t="str">
        <f t="shared" si="13"/>
        <v>2019117</v>
      </c>
      <c r="D273" s="31">
        <v>3.091</v>
      </c>
      <c r="E273" s="27"/>
      <c r="F273" s="30"/>
    </row>
    <row r="274" spans="1:6">
      <c r="A274" s="17">
        <v>43483</v>
      </c>
      <c r="B274" s="26">
        <v>3.118</v>
      </c>
      <c r="C274" s="27" t="str">
        <f t="shared" si="13"/>
        <v>2019118</v>
      </c>
      <c r="D274" s="26">
        <v>3.118</v>
      </c>
      <c r="E274" s="27"/>
      <c r="F274" s="30"/>
    </row>
    <row r="275" spans="1:6">
      <c r="A275" s="17">
        <v>43486</v>
      </c>
      <c r="B275" s="31">
        <v>3.11</v>
      </c>
      <c r="C275" s="27" t="str">
        <f t="shared" si="13"/>
        <v>2019121</v>
      </c>
      <c r="D275" s="31">
        <v>3.11</v>
      </c>
      <c r="E275" s="27"/>
      <c r="F275" s="30"/>
    </row>
    <row r="276" spans="1:6">
      <c r="A276" s="17">
        <v>43487</v>
      </c>
      <c r="B276" s="26">
        <v>3.13</v>
      </c>
      <c r="C276" s="27" t="str">
        <f t="shared" si="13"/>
        <v>2019122</v>
      </c>
      <c r="D276" s="26">
        <v>3.13</v>
      </c>
      <c r="E276" s="27"/>
      <c r="F276" s="30"/>
    </row>
    <row r="277" spans="1:6">
      <c r="A277" s="17">
        <v>43488</v>
      </c>
      <c r="B277" s="26">
        <v>3.148</v>
      </c>
      <c r="C277" s="27" t="str">
        <f t="shared" si="13"/>
        <v>2019123</v>
      </c>
      <c r="D277" s="26">
        <v>3.148</v>
      </c>
      <c r="E277" s="27"/>
      <c r="F277" s="30"/>
    </row>
    <row r="278" spans="1:6">
      <c r="A278" s="17">
        <v>43489</v>
      </c>
      <c r="B278" s="31">
        <v>3.146</v>
      </c>
      <c r="C278" s="27" t="str">
        <f t="shared" si="13"/>
        <v>2019124</v>
      </c>
      <c r="D278" s="31">
        <v>3.146</v>
      </c>
      <c r="E278" s="27"/>
      <c r="F278" s="30"/>
    </row>
    <row r="279" spans="1:6">
      <c r="A279" s="17">
        <v>43490</v>
      </c>
      <c r="B279" s="26">
        <v>3.157</v>
      </c>
      <c r="C279" s="27" t="str">
        <f t="shared" si="13"/>
        <v>2019125</v>
      </c>
      <c r="D279" s="26">
        <v>3.157</v>
      </c>
      <c r="E279" s="27"/>
      <c r="F279" s="30"/>
    </row>
    <row r="280" spans="1:6">
      <c r="A280" s="17">
        <v>43493</v>
      </c>
      <c r="B280" s="26">
        <v>3.159</v>
      </c>
      <c r="C280" s="27" t="str">
        <f t="shared" si="13"/>
        <v>2019128</v>
      </c>
      <c r="D280" s="26">
        <v>3.159</v>
      </c>
      <c r="E280" s="27"/>
      <c r="F280" s="30"/>
    </row>
    <row r="281" spans="1:6">
      <c r="A281" s="17">
        <v>43494</v>
      </c>
      <c r="B281" s="31">
        <v>3.156</v>
      </c>
      <c r="C281" s="27" t="str">
        <f t="shared" si="13"/>
        <v>2019129</v>
      </c>
      <c r="D281" s="31">
        <v>3.156</v>
      </c>
      <c r="E281" s="27"/>
      <c r="F281" s="30"/>
    </row>
    <row r="282" spans="1:6">
      <c r="A282" s="17">
        <v>43495</v>
      </c>
      <c r="B282" s="31">
        <v>3.144</v>
      </c>
      <c r="C282" s="27" t="str">
        <f t="shared" si="13"/>
        <v>2019130</v>
      </c>
      <c r="D282" s="31">
        <v>3.144</v>
      </c>
      <c r="E282" s="27"/>
      <c r="F282" s="30"/>
    </row>
    <row r="283" spans="1:6">
      <c r="A283" s="17">
        <v>43496</v>
      </c>
      <c r="B283" s="31">
        <v>3.13</v>
      </c>
      <c r="C283" s="27" t="str">
        <f t="shared" si="13"/>
        <v>2019131</v>
      </c>
      <c r="D283" s="31">
        <v>3.13</v>
      </c>
      <c r="E283" s="27"/>
      <c r="F283" s="30"/>
    </row>
    <row r="284" spans="1:6">
      <c r="A284" s="17">
        <v>43497</v>
      </c>
      <c r="B284" s="26">
        <v>3.145</v>
      </c>
      <c r="C284" s="27" t="str">
        <f t="shared" si="13"/>
        <v>201921</v>
      </c>
      <c r="D284" s="26">
        <v>3.145</v>
      </c>
      <c r="E284" s="27"/>
      <c r="F284" s="30"/>
    </row>
    <row r="285" spans="1:6">
      <c r="A285" s="17">
        <v>43498</v>
      </c>
      <c r="B285" s="31">
        <v>3.135</v>
      </c>
      <c r="C285" s="27" t="str">
        <f t="shared" si="13"/>
        <v>201922</v>
      </c>
      <c r="D285" s="31">
        <v>3.135</v>
      </c>
      <c r="E285" s="27"/>
      <c r="F285" s="30"/>
    </row>
    <row r="286" spans="1:6">
      <c r="A286" s="17">
        <v>43499</v>
      </c>
      <c r="B286" s="26">
        <v>3.15</v>
      </c>
      <c r="C286" s="27" t="str">
        <f t="shared" si="13"/>
        <v>201923</v>
      </c>
      <c r="D286" s="26">
        <v>3.15</v>
      </c>
      <c r="E286" s="27"/>
      <c r="F286" s="30"/>
    </row>
    <row r="287" spans="1:6">
      <c r="A287" s="17">
        <v>43507</v>
      </c>
      <c r="B287" s="31">
        <v>3.09</v>
      </c>
      <c r="C287" s="27" t="str">
        <f t="shared" si="13"/>
        <v>2019211</v>
      </c>
      <c r="D287" s="31">
        <v>3.09</v>
      </c>
      <c r="E287" s="27"/>
      <c r="F287" s="30"/>
    </row>
    <row r="288" spans="1:6">
      <c r="A288" s="17">
        <v>43508</v>
      </c>
      <c r="B288" s="26">
        <v>3.093</v>
      </c>
      <c r="C288" s="27" t="str">
        <f t="shared" si="13"/>
        <v>2019212</v>
      </c>
      <c r="D288" s="26">
        <v>3.093</v>
      </c>
      <c r="E288" s="27"/>
      <c r="F288" s="30"/>
    </row>
    <row r="289" spans="1:6">
      <c r="A289" s="17">
        <v>43509</v>
      </c>
      <c r="B289" s="31">
        <v>3.093</v>
      </c>
      <c r="C289" s="27" t="str">
        <f t="shared" si="13"/>
        <v>2019213</v>
      </c>
      <c r="D289" s="31">
        <v>3.093</v>
      </c>
      <c r="E289" s="27"/>
      <c r="F289" s="30"/>
    </row>
    <row r="290" spans="1:6">
      <c r="A290" s="17">
        <v>43510</v>
      </c>
      <c r="B290" s="26">
        <v>3.095</v>
      </c>
      <c r="C290" s="27" t="str">
        <f t="shared" si="13"/>
        <v>2019214</v>
      </c>
      <c r="D290" s="26">
        <v>3.095</v>
      </c>
      <c r="E290" s="27"/>
      <c r="F290" s="30"/>
    </row>
    <row r="291" spans="1:6">
      <c r="A291" s="17">
        <v>43511</v>
      </c>
      <c r="B291" s="31">
        <v>3.09</v>
      </c>
      <c r="C291" s="27" t="str">
        <f t="shared" si="13"/>
        <v>2019215</v>
      </c>
      <c r="D291" s="31">
        <v>3.09</v>
      </c>
      <c r="E291" s="27"/>
      <c r="F291" s="30"/>
    </row>
    <row r="292" spans="1:6">
      <c r="A292" s="17">
        <v>43514</v>
      </c>
      <c r="B292" s="26">
        <v>3.115</v>
      </c>
      <c r="C292" s="27" t="str">
        <f t="shared" ref="C292:C355" si="14">YEAR(A292)&amp;MONTH(A292)&amp;DAY(A292)</f>
        <v>2019218</v>
      </c>
      <c r="D292" s="26">
        <v>3.115</v>
      </c>
      <c r="E292" s="27"/>
      <c r="F292" s="30"/>
    </row>
    <row r="293" spans="1:6">
      <c r="A293" s="17">
        <v>43515</v>
      </c>
      <c r="B293" s="26">
        <v>3.134</v>
      </c>
      <c r="C293" s="27" t="str">
        <f t="shared" si="14"/>
        <v>2019219</v>
      </c>
      <c r="D293" s="26">
        <v>3.134</v>
      </c>
      <c r="E293" s="27"/>
      <c r="F293" s="30"/>
    </row>
    <row r="294" spans="1:6">
      <c r="A294" s="17">
        <v>43516</v>
      </c>
      <c r="B294" s="26">
        <v>3.145</v>
      </c>
      <c r="C294" s="27" t="str">
        <f t="shared" si="14"/>
        <v>2019220</v>
      </c>
      <c r="D294" s="26">
        <v>3.145</v>
      </c>
      <c r="E294" s="27"/>
      <c r="F294" s="30"/>
    </row>
    <row r="295" spans="1:6">
      <c r="A295" s="17">
        <v>43517</v>
      </c>
      <c r="B295" s="31">
        <v>3.143</v>
      </c>
      <c r="C295" s="27" t="str">
        <f t="shared" si="14"/>
        <v>2019221</v>
      </c>
      <c r="D295" s="31">
        <v>3.143</v>
      </c>
      <c r="E295" s="27"/>
      <c r="F295" s="30"/>
    </row>
    <row r="296" spans="1:6">
      <c r="A296" s="17">
        <v>43518</v>
      </c>
      <c r="B296" s="26">
        <v>3.148</v>
      </c>
      <c r="C296" s="27" t="str">
        <f t="shared" si="14"/>
        <v>2019222</v>
      </c>
      <c r="D296" s="26">
        <v>3.148</v>
      </c>
      <c r="E296" s="27"/>
      <c r="F296" s="30"/>
    </row>
    <row r="297" spans="1:6">
      <c r="A297" s="17">
        <v>43521</v>
      </c>
      <c r="B297" s="26">
        <v>3.178</v>
      </c>
      <c r="C297" s="27" t="str">
        <f t="shared" si="14"/>
        <v>2019225</v>
      </c>
      <c r="D297" s="26">
        <v>3.178</v>
      </c>
      <c r="E297" s="27"/>
      <c r="F297" s="30"/>
    </row>
    <row r="298" spans="1:6">
      <c r="A298" s="17">
        <v>43522</v>
      </c>
      <c r="B298" s="26">
        <v>3.21</v>
      </c>
      <c r="C298" s="27" t="str">
        <f t="shared" si="14"/>
        <v>2019226</v>
      </c>
      <c r="D298" s="26">
        <v>3.21</v>
      </c>
      <c r="E298" s="27"/>
      <c r="F298" s="30"/>
    </row>
    <row r="299" spans="1:6">
      <c r="A299" s="17">
        <v>43523</v>
      </c>
      <c r="B299" s="31">
        <v>3.187</v>
      </c>
      <c r="C299" s="27" t="str">
        <f t="shared" si="14"/>
        <v>2019227</v>
      </c>
      <c r="D299" s="31">
        <v>3.187</v>
      </c>
      <c r="E299" s="27"/>
      <c r="F299" s="30"/>
    </row>
    <row r="300" spans="1:6">
      <c r="A300" s="17">
        <v>43524</v>
      </c>
      <c r="B300" s="26">
        <v>3.208</v>
      </c>
      <c r="C300" s="27" t="str">
        <f t="shared" si="14"/>
        <v>2019228</v>
      </c>
      <c r="D300" s="26">
        <v>3.208</v>
      </c>
      <c r="E300" s="27"/>
      <c r="F300" s="30"/>
    </row>
    <row r="301" spans="1:6">
      <c r="A301" s="17">
        <v>43525</v>
      </c>
      <c r="B301" s="31">
        <v>3.195</v>
      </c>
      <c r="C301" s="27" t="str">
        <f t="shared" si="14"/>
        <v>201931</v>
      </c>
      <c r="D301" s="31">
        <v>3.195</v>
      </c>
      <c r="E301" s="27"/>
      <c r="F301" s="30"/>
    </row>
    <row r="302" spans="1:6">
      <c r="A302" s="17">
        <v>43528</v>
      </c>
      <c r="B302" s="26">
        <v>3.213</v>
      </c>
      <c r="C302" s="27" t="str">
        <f t="shared" si="14"/>
        <v>201934</v>
      </c>
      <c r="D302" s="26">
        <v>3.213</v>
      </c>
      <c r="E302" s="27"/>
      <c r="F302" s="30"/>
    </row>
    <row r="303" spans="1:6">
      <c r="A303" s="17">
        <v>43529</v>
      </c>
      <c r="B303" s="26">
        <v>3.228</v>
      </c>
      <c r="C303" s="27" t="str">
        <f t="shared" si="14"/>
        <v>201935</v>
      </c>
      <c r="D303" s="26">
        <v>3.228</v>
      </c>
      <c r="E303" s="27"/>
      <c r="F303" s="30"/>
    </row>
    <row r="304" spans="1:6">
      <c r="A304" s="17">
        <v>43530</v>
      </c>
      <c r="B304" s="31">
        <v>3.224</v>
      </c>
      <c r="C304" s="27" t="str">
        <f t="shared" si="14"/>
        <v>201936</v>
      </c>
      <c r="D304" s="31">
        <v>3.224</v>
      </c>
      <c r="E304" s="27"/>
      <c r="F304" s="30"/>
    </row>
    <row r="305" spans="1:6">
      <c r="A305" s="17">
        <v>43531</v>
      </c>
      <c r="B305" s="31">
        <v>3.187</v>
      </c>
      <c r="C305" s="27" t="str">
        <f t="shared" si="14"/>
        <v>201937</v>
      </c>
      <c r="D305" s="31">
        <v>3.187</v>
      </c>
      <c r="E305" s="27"/>
      <c r="F305" s="30"/>
    </row>
    <row r="306" spans="1:6">
      <c r="A306" s="17">
        <v>43532</v>
      </c>
      <c r="B306" s="31">
        <v>3.159</v>
      </c>
      <c r="C306" s="27" t="str">
        <f t="shared" si="14"/>
        <v>201938</v>
      </c>
      <c r="D306" s="31">
        <v>3.159</v>
      </c>
      <c r="E306" s="27"/>
      <c r="F306" s="30"/>
    </row>
    <row r="307" spans="1:6">
      <c r="A307" s="17">
        <v>43535</v>
      </c>
      <c r="B307" s="26">
        <v>3.17</v>
      </c>
      <c r="C307" s="27" t="str">
        <f t="shared" si="14"/>
        <v>2019311</v>
      </c>
      <c r="D307" s="26">
        <v>3.17</v>
      </c>
      <c r="E307" s="27"/>
      <c r="F307" s="30"/>
    </row>
    <row r="308" spans="1:6">
      <c r="A308" s="17">
        <v>43536</v>
      </c>
      <c r="B308" s="31">
        <v>3.163</v>
      </c>
      <c r="C308" s="27" t="str">
        <f t="shared" si="14"/>
        <v>2019312</v>
      </c>
      <c r="D308" s="31">
        <v>3.163</v>
      </c>
      <c r="E308" s="27"/>
      <c r="F308" s="30"/>
    </row>
    <row r="309" spans="1:6">
      <c r="A309" s="17">
        <v>43537</v>
      </c>
      <c r="B309" s="31">
        <v>3.159</v>
      </c>
      <c r="C309" s="27" t="str">
        <f t="shared" si="14"/>
        <v>2019313</v>
      </c>
      <c r="D309" s="31">
        <v>3.159</v>
      </c>
      <c r="E309" s="27"/>
      <c r="F309" s="30"/>
    </row>
    <row r="310" spans="1:6">
      <c r="A310" s="17">
        <v>43538</v>
      </c>
      <c r="B310" s="26">
        <v>3.164</v>
      </c>
      <c r="C310" s="27" t="str">
        <f t="shared" si="14"/>
        <v>2019314</v>
      </c>
      <c r="D310" s="26">
        <v>3.164</v>
      </c>
      <c r="E310" s="27"/>
      <c r="F310" s="30"/>
    </row>
    <row r="311" spans="1:6">
      <c r="A311" s="17">
        <v>43539</v>
      </c>
      <c r="B311" s="31">
        <v>3.155</v>
      </c>
      <c r="C311" s="27" t="str">
        <f t="shared" si="14"/>
        <v>2019315</v>
      </c>
      <c r="D311" s="31">
        <v>3.155</v>
      </c>
      <c r="E311" s="27"/>
      <c r="F311" s="30"/>
    </row>
    <row r="312" spans="1:6">
      <c r="A312" s="17">
        <v>43542</v>
      </c>
      <c r="B312" s="31">
        <v>3.153</v>
      </c>
      <c r="C312" s="27" t="str">
        <f t="shared" si="14"/>
        <v>2019318</v>
      </c>
      <c r="D312" s="31">
        <v>3.153</v>
      </c>
      <c r="E312" s="27"/>
      <c r="F312" s="30"/>
    </row>
    <row r="313" spans="1:6">
      <c r="A313" s="17">
        <v>43543</v>
      </c>
      <c r="B313" s="26">
        <v>3.158</v>
      </c>
      <c r="C313" s="27" t="str">
        <f t="shared" si="14"/>
        <v>2019319</v>
      </c>
      <c r="D313" s="26">
        <v>3.158</v>
      </c>
      <c r="E313" s="27"/>
      <c r="F313" s="30"/>
    </row>
    <row r="314" spans="1:6">
      <c r="A314" s="17">
        <v>43544</v>
      </c>
      <c r="B314" s="31">
        <v>3.154</v>
      </c>
      <c r="C314" s="27" t="str">
        <f t="shared" si="14"/>
        <v>2019320</v>
      </c>
      <c r="D314" s="31">
        <v>3.154</v>
      </c>
      <c r="E314" s="27"/>
      <c r="F314" s="30"/>
    </row>
    <row r="315" spans="1:6">
      <c r="A315" s="17">
        <v>43545</v>
      </c>
      <c r="B315" s="26">
        <v>3.163</v>
      </c>
      <c r="C315" s="27" t="str">
        <f t="shared" si="14"/>
        <v>2019321</v>
      </c>
      <c r="D315" s="26">
        <v>3.163</v>
      </c>
      <c r="E315" s="27"/>
      <c r="F315" s="30"/>
    </row>
    <row r="316" spans="1:6">
      <c r="A316" s="17">
        <v>43546</v>
      </c>
      <c r="B316" s="31">
        <v>3.138</v>
      </c>
      <c r="C316" s="27" t="str">
        <f t="shared" si="14"/>
        <v>2019322</v>
      </c>
      <c r="D316" s="31">
        <v>3.138</v>
      </c>
      <c r="E316" s="27"/>
      <c r="F316" s="30"/>
    </row>
    <row r="317" spans="1:6">
      <c r="A317" s="17">
        <v>43549</v>
      </c>
      <c r="B317" s="31">
        <v>3.114</v>
      </c>
      <c r="C317" s="27" t="str">
        <f t="shared" si="14"/>
        <v>2019325</v>
      </c>
      <c r="D317" s="31">
        <v>3.114</v>
      </c>
      <c r="E317" s="27"/>
      <c r="F317" s="30"/>
    </row>
    <row r="318" spans="1:6">
      <c r="A318" s="17">
        <v>43550</v>
      </c>
      <c r="B318" s="31">
        <v>3.086</v>
      </c>
      <c r="C318" s="27" t="str">
        <f t="shared" si="14"/>
        <v>2019326</v>
      </c>
      <c r="D318" s="31">
        <v>3.086</v>
      </c>
      <c r="E318" s="27"/>
      <c r="F318" s="30"/>
    </row>
    <row r="319" spans="1:6">
      <c r="A319" s="17">
        <v>43551</v>
      </c>
      <c r="B319" s="26">
        <v>3.097</v>
      </c>
      <c r="C319" s="27" t="str">
        <f t="shared" si="14"/>
        <v>2019327</v>
      </c>
      <c r="D319" s="26">
        <v>3.097</v>
      </c>
      <c r="E319" s="27"/>
      <c r="F319" s="30"/>
    </row>
    <row r="320" spans="1:6">
      <c r="A320" s="17">
        <v>43552</v>
      </c>
      <c r="B320" s="31">
        <v>3.089</v>
      </c>
      <c r="C320" s="27" t="str">
        <f t="shared" si="14"/>
        <v>2019328</v>
      </c>
      <c r="D320" s="31">
        <v>3.089</v>
      </c>
      <c r="E320" s="27"/>
      <c r="F320" s="30"/>
    </row>
    <row r="321" spans="1:6">
      <c r="A321" s="17">
        <v>43553</v>
      </c>
      <c r="B321" s="31">
        <v>3.075</v>
      </c>
      <c r="C321" s="27" t="str">
        <f t="shared" si="14"/>
        <v>2019329</v>
      </c>
      <c r="D321" s="31">
        <v>3.075</v>
      </c>
      <c r="E321" s="27"/>
      <c r="F321" s="30"/>
    </row>
    <row r="322" spans="1:6">
      <c r="A322" s="17">
        <v>43556</v>
      </c>
      <c r="B322" s="26">
        <v>3.132</v>
      </c>
      <c r="C322" s="27" t="str">
        <f t="shared" si="14"/>
        <v>201941</v>
      </c>
      <c r="D322" s="26">
        <v>3.132</v>
      </c>
      <c r="E322" s="27"/>
      <c r="F322" s="30"/>
    </row>
    <row r="323" spans="1:6">
      <c r="A323" s="17">
        <v>43557</v>
      </c>
      <c r="B323" s="26">
        <v>3.168</v>
      </c>
      <c r="C323" s="27" t="str">
        <f t="shared" si="14"/>
        <v>201942</v>
      </c>
      <c r="D323" s="26">
        <v>3.168</v>
      </c>
      <c r="E323" s="27"/>
      <c r="F323" s="30"/>
    </row>
    <row r="324" spans="1:6">
      <c r="A324" s="17">
        <v>43558</v>
      </c>
      <c r="B324" s="26">
        <v>3.242</v>
      </c>
      <c r="C324" s="27" t="str">
        <f t="shared" si="14"/>
        <v>201943</v>
      </c>
      <c r="D324" s="26">
        <v>3.242</v>
      </c>
      <c r="E324" s="27"/>
      <c r="F324" s="30"/>
    </row>
    <row r="325" spans="1:6">
      <c r="A325" s="17">
        <v>43559</v>
      </c>
      <c r="B325" s="26">
        <v>3.268</v>
      </c>
      <c r="C325" s="27" t="str">
        <f t="shared" si="14"/>
        <v>201944</v>
      </c>
      <c r="D325" s="26">
        <v>3.268</v>
      </c>
      <c r="E325" s="27"/>
      <c r="F325" s="30"/>
    </row>
    <row r="326" spans="1:6">
      <c r="A326" s="17">
        <v>43563</v>
      </c>
      <c r="B326" s="26">
        <v>3.287</v>
      </c>
      <c r="C326" s="27" t="str">
        <f t="shared" si="14"/>
        <v>201948</v>
      </c>
      <c r="D326" s="26">
        <v>3.287</v>
      </c>
      <c r="E326" s="27"/>
      <c r="F326" s="30"/>
    </row>
    <row r="327" spans="1:6">
      <c r="A327" s="17">
        <v>43564</v>
      </c>
      <c r="B327" s="26">
        <v>3.292</v>
      </c>
      <c r="C327" s="27" t="str">
        <f t="shared" si="14"/>
        <v>201949</v>
      </c>
      <c r="D327" s="26">
        <v>3.292</v>
      </c>
      <c r="E327" s="27"/>
      <c r="F327" s="30"/>
    </row>
    <row r="328" spans="1:6">
      <c r="A328" s="17">
        <v>43565</v>
      </c>
      <c r="B328" s="26">
        <v>3.319</v>
      </c>
      <c r="C328" s="27" t="str">
        <f t="shared" si="14"/>
        <v>2019410</v>
      </c>
      <c r="D328" s="26">
        <v>3.319</v>
      </c>
      <c r="E328" s="27"/>
      <c r="F328" s="30"/>
    </row>
    <row r="329" spans="1:6">
      <c r="A329" s="17">
        <v>43566</v>
      </c>
      <c r="B329" s="31">
        <v>3.293</v>
      </c>
      <c r="C329" s="27" t="str">
        <f t="shared" si="14"/>
        <v>2019411</v>
      </c>
      <c r="D329" s="31">
        <v>3.293</v>
      </c>
      <c r="E329" s="27"/>
      <c r="F329" s="30"/>
    </row>
    <row r="330" spans="1:6">
      <c r="A330" s="17">
        <v>43567</v>
      </c>
      <c r="B330" s="26">
        <v>3.331</v>
      </c>
      <c r="C330" s="27" t="str">
        <f t="shared" si="14"/>
        <v>2019412</v>
      </c>
      <c r="D330" s="26">
        <v>3.331</v>
      </c>
      <c r="E330" s="27"/>
      <c r="F330" s="30"/>
    </row>
    <row r="331" spans="1:6">
      <c r="A331" s="17">
        <v>43570</v>
      </c>
      <c r="B331" s="26">
        <v>3.375</v>
      </c>
      <c r="C331" s="27" t="str">
        <f t="shared" si="14"/>
        <v>2019415</v>
      </c>
      <c r="D331" s="26">
        <v>3.375</v>
      </c>
      <c r="E331" s="27"/>
      <c r="F331" s="30"/>
    </row>
    <row r="332" spans="1:6">
      <c r="A332" s="17">
        <v>43571</v>
      </c>
      <c r="B332" s="26">
        <v>3.404</v>
      </c>
      <c r="C332" s="27" t="str">
        <f t="shared" si="14"/>
        <v>2019416</v>
      </c>
      <c r="D332" s="26">
        <v>3.404</v>
      </c>
      <c r="E332" s="27"/>
      <c r="F332" s="30"/>
    </row>
    <row r="333" spans="1:6">
      <c r="A333" s="17">
        <v>43572</v>
      </c>
      <c r="B333" s="26">
        <v>3.427</v>
      </c>
      <c r="C333" s="27" t="str">
        <f t="shared" si="14"/>
        <v>2019417</v>
      </c>
      <c r="D333" s="26">
        <v>3.427</v>
      </c>
      <c r="E333" s="27"/>
      <c r="F333" s="30"/>
    </row>
    <row r="334" spans="1:6">
      <c r="A334" s="17">
        <v>43573</v>
      </c>
      <c r="B334" s="31">
        <v>3.386</v>
      </c>
      <c r="C334" s="27" t="str">
        <f t="shared" si="14"/>
        <v>2019418</v>
      </c>
      <c r="D334" s="31">
        <v>3.386</v>
      </c>
      <c r="E334" s="27"/>
      <c r="F334" s="30"/>
    </row>
    <row r="335" spans="1:6">
      <c r="A335" s="17">
        <v>43574</v>
      </c>
      <c r="B335" s="26">
        <v>3.39</v>
      </c>
      <c r="C335" s="27" t="str">
        <f t="shared" si="14"/>
        <v>2019419</v>
      </c>
      <c r="D335" s="26">
        <v>3.39</v>
      </c>
      <c r="E335" s="27"/>
      <c r="F335" s="30"/>
    </row>
    <row r="336" spans="1:6">
      <c r="A336" s="17">
        <v>43577</v>
      </c>
      <c r="B336" s="26">
        <v>3.419</v>
      </c>
      <c r="C336" s="27" t="str">
        <f t="shared" si="14"/>
        <v>2019422</v>
      </c>
      <c r="D336" s="26">
        <v>3.419</v>
      </c>
      <c r="E336" s="27"/>
      <c r="F336" s="30"/>
    </row>
    <row r="337" spans="1:6">
      <c r="A337" s="17">
        <v>43578</v>
      </c>
      <c r="B337" s="26">
        <v>3.434</v>
      </c>
      <c r="C337" s="27" t="str">
        <f t="shared" si="14"/>
        <v>2019423</v>
      </c>
      <c r="D337" s="26">
        <v>3.434</v>
      </c>
      <c r="E337" s="27"/>
      <c r="F337" s="30"/>
    </row>
    <row r="338" spans="1:6">
      <c r="A338" s="17">
        <v>43579</v>
      </c>
      <c r="B338" s="26">
        <v>3.435</v>
      </c>
      <c r="C338" s="27" t="str">
        <f t="shared" si="14"/>
        <v>2019424</v>
      </c>
      <c r="D338" s="26">
        <v>3.435</v>
      </c>
      <c r="E338" s="27"/>
      <c r="F338" s="30"/>
    </row>
    <row r="339" spans="1:6">
      <c r="A339" s="17">
        <v>43580</v>
      </c>
      <c r="B339" s="31">
        <v>3.433</v>
      </c>
      <c r="C339" s="27" t="str">
        <f t="shared" si="14"/>
        <v>2019425</v>
      </c>
      <c r="D339" s="31">
        <v>3.433</v>
      </c>
      <c r="E339" s="27"/>
      <c r="F339" s="30"/>
    </row>
    <row r="340" spans="1:6">
      <c r="A340" s="17">
        <v>43581</v>
      </c>
      <c r="B340" s="31">
        <v>3.421</v>
      </c>
      <c r="C340" s="27" t="str">
        <f t="shared" si="14"/>
        <v>2019426</v>
      </c>
      <c r="D340" s="31">
        <v>3.421</v>
      </c>
      <c r="E340" s="27"/>
      <c r="F340" s="30"/>
    </row>
    <row r="341" spans="1:6">
      <c r="A341" s="17">
        <v>43583</v>
      </c>
      <c r="B341" s="31">
        <v>3.415</v>
      </c>
      <c r="C341" s="27" t="str">
        <f t="shared" si="14"/>
        <v>2019428</v>
      </c>
      <c r="D341" s="31">
        <v>3.415</v>
      </c>
      <c r="E341" s="27"/>
      <c r="F341" s="30"/>
    </row>
    <row r="342" spans="1:6">
      <c r="A342" s="17">
        <v>43584</v>
      </c>
      <c r="B342" s="26">
        <v>3.43</v>
      </c>
      <c r="C342" s="27" t="str">
        <f t="shared" si="14"/>
        <v>2019429</v>
      </c>
      <c r="D342" s="26">
        <v>3.43</v>
      </c>
      <c r="E342" s="27"/>
      <c r="F342" s="30"/>
    </row>
    <row r="343" spans="1:6">
      <c r="A343" s="17">
        <v>43585</v>
      </c>
      <c r="B343" s="31">
        <v>3.416</v>
      </c>
      <c r="C343" s="27" t="str">
        <f t="shared" si="14"/>
        <v>2019430</v>
      </c>
      <c r="D343" s="31">
        <v>3.416</v>
      </c>
      <c r="E343" s="27"/>
      <c r="F343" s="30"/>
    </row>
    <row r="344" spans="1:6">
      <c r="A344" s="17">
        <v>43590</v>
      </c>
      <c r="B344" s="31">
        <v>3.405</v>
      </c>
      <c r="C344" s="27" t="str">
        <f t="shared" si="14"/>
        <v>201955</v>
      </c>
      <c r="D344" s="31">
        <v>3.405</v>
      </c>
      <c r="E344" s="27"/>
      <c r="F344" s="30"/>
    </row>
    <row r="345" spans="1:6">
      <c r="A345" s="17">
        <v>43591</v>
      </c>
      <c r="B345" s="31">
        <v>3.378</v>
      </c>
      <c r="C345" s="27" t="str">
        <f t="shared" si="14"/>
        <v>201956</v>
      </c>
      <c r="D345" s="31">
        <v>3.378</v>
      </c>
      <c r="E345" s="27"/>
      <c r="F345" s="30"/>
    </row>
    <row r="346" spans="1:6">
      <c r="A346" s="17">
        <v>43592</v>
      </c>
      <c r="B346" s="31">
        <v>3.364</v>
      </c>
      <c r="C346" s="27" t="str">
        <f t="shared" si="14"/>
        <v>201957</v>
      </c>
      <c r="D346" s="31">
        <v>3.364</v>
      </c>
      <c r="E346" s="27"/>
      <c r="F346" s="30"/>
    </row>
    <row r="347" spans="1:6">
      <c r="A347" s="17">
        <v>43593</v>
      </c>
      <c r="B347" s="31">
        <v>3.355</v>
      </c>
      <c r="C347" s="27" t="str">
        <f t="shared" si="14"/>
        <v>201958</v>
      </c>
      <c r="D347" s="31">
        <v>3.355</v>
      </c>
      <c r="E347" s="27"/>
      <c r="F347" s="30"/>
    </row>
    <row r="348" spans="1:6">
      <c r="A348" s="17">
        <v>43594</v>
      </c>
      <c r="B348" s="31">
        <v>3.33</v>
      </c>
      <c r="C348" s="27" t="str">
        <f t="shared" si="14"/>
        <v>201959</v>
      </c>
      <c r="D348" s="31">
        <v>3.33</v>
      </c>
      <c r="E348" s="27"/>
      <c r="F348" s="30"/>
    </row>
    <row r="349" spans="1:6">
      <c r="A349" s="17">
        <v>43595</v>
      </c>
      <c r="B349" s="31">
        <v>3.314</v>
      </c>
      <c r="C349" s="27" t="str">
        <f t="shared" si="14"/>
        <v>2019510</v>
      </c>
      <c r="D349" s="31">
        <v>3.314</v>
      </c>
      <c r="E349" s="27"/>
      <c r="F349" s="30"/>
    </row>
    <row r="350" spans="1:6">
      <c r="A350" s="17">
        <v>43598</v>
      </c>
      <c r="B350" s="26">
        <v>3.315</v>
      </c>
      <c r="C350" s="27" t="str">
        <f t="shared" si="14"/>
        <v>2019513</v>
      </c>
      <c r="D350" s="26">
        <v>3.315</v>
      </c>
      <c r="E350" s="27"/>
      <c r="F350" s="30"/>
    </row>
    <row r="351" spans="1:6">
      <c r="A351" s="17">
        <v>43599</v>
      </c>
      <c r="B351" s="31">
        <v>3.296</v>
      </c>
      <c r="C351" s="27" t="str">
        <f t="shared" si="14"/>
        <v>2019514</v>
      </c>
      <c r="D351" s="31">
        <v>3.296</v>
      </c>
      <c r="E351" s="27"/>
      <c r="F351" s="30"/>
    </row>
    <row r="352" spans="1:6">
      <c r="A352" s="17">
        <v>43600</v>
      </c>
      <c r="B352" s="26">
        <v>3.32</v>
      </c>
      <c r="C352" s="27" t="str">
        <f t="shared" si="14"/>
        <v>2019515</v>
      </c>
      <c r="D352" s="26">
        <v>3.32</v>
      </c>
      <c r="E352" s="27"/>
      <c r="F352" s="30"/>
    </row>
    <row r="353" spans="1:6">
      <c r="A353" s="17">
        <v>43601</v>
      </c>
      <c r="B353" s="31">
        <v>3.289</v>
      </c>
      <c r="C353" s="27" t="str">
        <f t="shared" si="14"/>
        <v>2019516</v>
      </c>
      <c r="D353" s="31">
        <v>3.289</v>
      </c>
      <c r="E353" s="27"/>
      <c r="F353" s="30"/>
    </row>
    <row r="354" spans="1:6">
      <c r="A354" s="17">
        <v>43602</v>
      </c>
      <c r="B354" s="31">
        <v>3.283</v>
      </c>
      <c r="C354" s="27" t="str">
        <f t="shared" si="14"/>
        <v>2019517</v>
      </c>
      <c r="D354" s="31">
        <v>3.283</v>
      </c>
      <c r="E354" s="27"/>
      <c r="F354" s="30"/>
    </row>
    <row r="355" spans="1:6">
      <c r="A355" s="17">
        <v>43605</v>
      </c>
      <c r="B355" s="26">
        <v>3.298</v>
      </c>
      <c r="C355" s="27" t="str">
        <f t="shared" si="14"/>
        <v>2019520</v>
      </c>
      <c r="D355" s="26">
        <v>3.298</v>
      </c>
      <c r="E355" s="27"/>
      <c r="F355" s="30"/>
    </row>
    <row r="356" spans="1:6">
      <c r="A356" s="17">
        <v>43606</v>
      </c>
      <c r="B356" s="26">
        <v>3.308</v>
      </c>
      <c r="C356" s="27" t="str">
        <f t="shared" ref="C356:C419" si="15">YEAR(A356)&amp;MONTH(A356)&amp;DAY(A356)</f>
        <v>2019521</v>
      </c>
      <c r="D356" s="26">
        <v>3.308</v>
      </c>
      <c r="E356" s="27"/>
      <c r="F356" s="30"/>
    </row>
    <row r="357" spans="1:6">
      <c r="A357" s="17">
        <v>43607</v>
      </c>
      <c r="B357" s="26">
        <v>3.317</v>
      </c>
      <c r="C357" s="27" t="str">
        <f t="shared" si="15"/>
        <v>2019522</v>
      </c>
      <c r="D357" s="26">
        <v>3.317</v>
      </c>
      <c r="E357" s="27"/>
      <c r="F357" s="30"/>
    </row>
    <row r="358" spans="1:6">
      <c r="A358" s="17">
        <v>43608</v>
      </c>
      <c r="B358" s="26">
        <v>3.339</v>
      </c>
      <c r="C358" s="27" t="str">
        <f t="shared" si="15"/>
        <v>2019523</v>
      </c>
      <c r="D358" s="26">
        <v>3.339</v>
      </c>
      <c r="E358" s="27"/>
      <c r="F358" s="30"/>
    </row>
    <row r="359" spans="1:6">
      <c r="A359" s="17">
        <v>43609</v>
      </c>
      <c r="B359" s="31">
        <v>3.333</v>
      </c>
      <c r="C359" s="27" t="str">
        <f t="shared" si="15"/>
        <v>2019524</v>
      </c>
      <c r="D359" s="31">
        <v>3.333</v>
      </c>
      <c r="E359" s="27"/>
      <c r="F359" s="30"/>
    </row>
    <row r="360" spans="1:6">
      <c r="A360" s="17">
        <v>43612</v>
      </c>
      <c r="B360" s="26">
        <v>3.35</v>
      </c>
      <c r="C360" s="27" t="str">
        <f t="shared" si="15"/>
        <v>2019527</v>
      </c>
      <c r="D360" s="26">
        <v>3.35</v>
      </c>
      <c r="E360" s="27"/>
      <c r="F360" s="30"/>
    </row>
    <row r="361" spans="1:6">
      <c r="A361" s="17">
        <v>43613</v>
      </c>
      <c r="B361" s="26">
        <v>3.358</v>
      </c>
      <c r="C361" s="27" t="str">
        <f t="shared" si="15"/>
        <v>2019528</v>
      </c>
      <c r="D361" s="26">
        <v>3.358</v>
      </c>
      <c r="E361" s="27"/>
      <c r="F361" s="30"/>
    </row>
    <row r="362" spans="1:6">
      <c r="A362" s="17">
        <v>43614</v>
      </c>
      <c r="B362" s="31">
        <v>3.328</v>
      </c>
      <c r="C362" s="27" t="str">
        <f t="shared" si="15"/>
        <v>2019529</v>
      </c>
      <c r="D362" s="31">
        <v>3.328</v>
      </c>
      <c r="E362" s="27"/>
      <c r="F362" s="30"/>
    </row>
    <row r="363" spans="1:6">
      <c r="A363" s="17">
        <v>43615</v>
      </c>
      <c r="B363" s="31">
        <v>3.323</v>
      </c>
      <c r="C363" s="27" t="str">
        <f t="shared" si="15"/>
        <v>2019530</v>
      </c>
      <c r="D363" s="31">
        <v>3.323</v>
      </c>
      <c r="E363" s="27"/>
      <c r="F363" s="30"/>
    </row>
    <row r="364" spans="1:6">
      <c r="A364" s="17">
        <v>43616</v>
      </c>
      <c r="B364" s="31">
        <v>3.297</v>
      </c>
      <c r="C364" s="27" t="str">
        <f t="shared" si="15"/>
        <v>2019531</v>
      </c>
      <c r="D364" s="31">
        <v>3.297</v>
      </c>
      <c r="E364" s="27"/>
      <c r="F364" s="30"/>
    </row>
    <row r="365" spans="1:6">
      <c r="A365" s="17">
        <v>43619</v>
      </c>
      <c r="B365" s="31">
        <v>3.288</v>
      </c>
      <c r="C365" s="27" t="str">
        <f t="shared" si="15"/>
        <v>201963</v>
      </c>
      <c r="D365" s="31">
        <v>3.288</v>
      </c>
      <c r="E365" s="27"/>
      <c r="F365" s="30"/>
    </row>
    <row r="366" spans="1:6">
      <c r="A366" s="17">
        <v>43620</v>
      </c>
      <c r="B366" s="31">
        <v>3.259</v>
      </c>
      <c r="C366" s="27" t="str">
        <f t="shared" si="15"/>
        <v>201964</v>
      </c>
      <c r="D366" s="31">
        <v>3.259</v>
      </c>
      <c r="E366" s="27"/>
      <c r="F366" s="30"/>
    </row>
    <row r="367" spans="1:6">
      <c r="A367" s="17">
        <v>43621</v>
      </c>
      <c r="B367" s="31">
        <v>3.247</v>
      </c>
      <c r="C367" s="27" t="str">
        <f t="shared" si="15"/>
        <v>201965</v>
      </c>
      <c r="D367" s="31">
        <v>3.247</v>
      </c>
      <c r="E367" s="27"/>
      <c r="F367" s="30"/>
    </row>
    <row r="368" spans="1:6">
      <c r="A368" s="17">
        <v>43622</v>
      </c>
      <c r="B368" s="26">
        <v>3.263</v>
      </c>
      <c r="C368" s="27" t="str">
        <f t="shared" si="15"/>
        <v>201966</v>
      </c>
      <c r="D368" s="26">
        <v>3.263</v>
      </c>
      <c r="E368" s="27"/>
      <c r="F368" s="30"/>
    </row>
    <row r="369" spans="1:6">
      <c r="A369" s="17">
        <v>43626</v>
      </c>
      <c r="B369" s="26">
        <v>3.273</v>
      </c>
      <c r="C369" s="27" t="str">
        <f t="shared" si="15"/>
        <v>2019610</v>
      </c>
      <c r="D369" s="26">
        <v>3.273</v>
      </c>
      <c r="E369" s="27"/>
      <c r="F369" s="30"/>
    </row>
    <row r="370" spans="1:6">
      <c r="A370" s="17">
        <v>43627</v>
      </c>
      <c r="B370" s="26">
        <v>3.286</v>
      </c>
      <c r="C370" s="27" t="str">
        <f t="shared" si="15"/>
        <v>2019611</v>
      </c>
      <c r="D370" s="26">
        <v>3.286</v>
      </c>
      <c r="E370" s="27"/>
      <c r="F370" s="30"/>
    </row>
    <row r="371" spans="1:6">
      <c r="A371" s="17">
        <v>43628</v>
      </c>
      <c r="B371" s="26">
        <v>3.302</v>
      </c>
      <c r="C371" s="27" t="str">
        <f t="shared" si="15"/>
        <v>2019612</v>
      </c>
      <c r="D371" s="26">
        <v>3.302</v>
      </c>
      <c r="E371" s="27"/>
      <c r="F371" s="30"/>
    </row>
    <row r="372" spans="1:6">
      <c r="A372" s="17">
        <v>43629</v>
      </c>
      <c r="B372" s="31">
        <v>3.29</v>
      </c>
      <c r="C372" s="27" t="str">
        <f t="shared" si="15"/>
        <v>2019613</v>
      </c>
      <c r="D372" s="31">
        <v>3.29</v>
      </c>
      <c r="E372" s="27"/>
      <c r="F372" s="30"/>
    </row>
    <row r="373" spans="1:6">
      <c r="A373" s="17">
        <v>43630</v>
      </c>
      <c r="B373" s="31">
        <v>3.279</v>
      </c>
      <c r="C373" s="27" t="str">
        <f t="shared" si="15"/>
        <v>2019614</v>
      </c>
      <c r="D373" s="31">
        <v>3.279</v>
      </c>
      <c r="E373" s="27"/>
      <c r="F373" s="30"/>
    </row>
    <row r="374" spans="1:6">
      <c r="A374" s="17">
        <v>43633</v>
      </c>
      <c r="B374" s="31">
        <v>3.267</v>
      </c>
      <c r="C374" s="27" t="str">
        <f t="shared" si="15"/>
        <v>2019617</v>
      </c>
      <c r="D374" s="31">
        <v>3.267</v>
      </c>
      <c r="E374" s="27"/>
      <c r="F374" s="30"/>
    </row>
    <row r="375" spans="1:6">
      <c r="A375" s="17">
        <v>43634</v>
      </c>
      <c r="B375" s="31">
        <v>3.259</v>
      </c>
      <c r="C375" s="27" t="str">
        <f t="shared" si="15"/>
        <v>2019618</v>
      </c>
      <c r="D375" s="31">
        <v>3.259</v>
      </c>
      <c r="E375" s="27"/>
      <c r="F375" s="30"/>
    </row>
    <row r="376" spans="1:6">
      <c r="A376" s="17">
        <v>43635</v>
      </c>
      <c r="B376" s="31">
        <v>3.255</v>
      </c>
      <c r="C376" s="27" t="str">
        <f t="shared" si="15"/>
        <v>2019619</v>
      </c>
      <c r="D376" s="31">
        <v>3.255</v>
      </c>
      <c r="E376" s="27"/>
      <c r="F376" s="30"/>
    </row>
    <row r="377" spans="1:6">
      <c r="A377" s="17">
        <v>43636</v>
      </c>
      <c r="B377" s="26">
        <v>3.277</v>
      </c>
      <c r="C377" s="27" t="str">
        <f t="shared" si="15"/>
        <v>2019620</v>
      </c>
      <c r="D377" s="26">
        <v>3.277</v>
      </c>
      <c r="E377" s="27"/>
      <c r="F377" s="30"/>
    </row>
    <row r="378" spans="1:6">
      <c r="A378" s="17">
        <v>43637</v>
      </c>
      <c r="B378" s="31">
        <v>3.25</v>
      </c>
      <c r="C378" s="27" t="str">
        <f t="shared" si="15"/>
        <v>2019621</v>
      </c>
      <c r="D378" s="31">
        <v>3.25</v>
      </c>
      <c r="E378" s="27"/>
      <c r="F378" s="30"/>
    </row>
    <row r="379" spans="1:6">
      <c r="A379" s="17">
        <v>43640</v>
      </c>
      <c r="B379" s="26">
        <v>3.266</v>
      </c>
      <c r="C379" s="27" t="str">
        <f t="shared" si="15"/>
        <v>2019624</v>
      </c>
      <c r="D379" s="26">
        <v>3.266</v>
      </c>
      <c r="E379" s="27"/>
      <c r="F379" s="30"/>
    </row>
    <row r="380" spans="1:6">
      <c r="A380" s="17">
        <v>43641</v>
      </c>
      <c r="B380" s="26">
        <v>3.271</v>
      </c>
      <c r="C380" s="27" t="str">
        <f t="shared" si="15"/>
        <v>2019625</v>
      </c>
      <c r="D380" s="26">
        <v>3.271</v>
      </c>
      <c r="E380" s="27"/>
      <c r="F380" s="30"/>
    </row>
    <row r="381" spans="1:6">
      <c r="A381" s="17">
        <v>43642</v>
      </c>
      <c r="B381" s="26">
        <v>3.278</v>
      </c>
      <c r="C381" s="27" t="str">
        <f t="shared" si="15"/>
        <v>2019626</v>
      </c>
      <c r="D381" s="26">
        <v>3.278</v>
      </c>
      <c r="E381" s="27"/>
      <c r="F381" s="30"/>
    </row>
    <row r="382" spans="1:6">
      <c r="A382" s="17">
        <v>43643</v>
      </c>
      <c r="B382" s="26">
        <v>3.282</v>
      </c>
      <c r="C382" s="27" t="str">
        <f t="shared" si="15"/>
        <v>2019627</v>
      </c>
      <c r="D382" s="26">
        <v>3.282</v>
      </c>
      <c r="E382" s="27"/>
      <c r="F382" s="30"/>
    </row>
    <row r="383" spans="1:6">
      <c r="A383" s="17">
        <v>43644</v>
      </c>
      <c r="B383" s="31">
        <v>3.279</v>
      </c>
      <c r="C383" s="27" t="str">
        <f t="shared" si="15"/>
        <v>2019628</v>
      </c>
      <c r="D383" s="31">
        <v>3.279</v>
      </c>
      <c r="E383" s="27"/>
      <c r="F383" s="30"/>
    </row>
    <row r="384" spans="1:6">
      <c r="A384" s="17">
        <v>43647</v>
      </c>
      <c r="B384" s="31">
        <v>3.262</v>
      </c>
      <c r="C384" s="27" t="str">
        <f t="shared" si="15"/>
        <v>201971</v>
      </c>
      <c r="D384" s="31">
        <v>3.262</v>
      </c>
      <c r="E384" s="27"/>
      <c r="F384" s="30"/>
    </row>
    <row r="385" spans="1:6">
      <c r="A385" s="17">
        <v>43648</v>
      </c>
      <c r="B385" s="31">
        <v>3.229</v>
      </c>
      <c r="C385" s="27" t="str">
        <f t="shared" si="15"/>
        <v>201972</v>
      </c>
      <c r="D385" s="31">
        <v>3.229</v>
      </c>
      <c r="E385" s="27"/>
      <c r="F385" s="30"/>
    </row>
    <row r="386" spans="1:6">
      <c r="A386" s="17">
        <v>43649</v>
      </c>
      <c r="B386" s="31">
        <v>3.193</v>
      </c>
      <c r="C386" s="27" t="str">
        <f t="shared" si="15"/>
        <v>201973</v>
      </c>
      <c r="D386" s="31">
        <v>3.193</v>
      </c>
      <c r="E386" s="27"/>
      <c r="F386" s="30"/>
    </row>
    <row r="387" spans="1:6">
      <c r="A387" s="17">
        <v>43650</v>
      </c>
      <c r="B387" s="31">
        <v>3.176</v>
      </c>
      <c r="C387" s="27" t="str">
        <f t="shared" si="15"/>
        <v>201974</v>
      </c>
      <c r="D387" s="31">
        <v>3.176</v>
      </c>
      <c r="E387" s="27"/>
      <c r="F387" s="30"/>
    </row>
    <row r="388" spans="1:6">
      <c r="A388" s="17">
        <v>43651</v>
      </c>
      <c r="B388" s="26">
        <v>3.188</v>
      </c>
      <c r="C388" s="27" t="str">
        <f t="shared" si="15"/>
        <v>201975</v>
      </c>
      <c r="D388" s="26">
        <v>3.188</v>
      </c>
      <c r="E388" s="27"/>
      <c r="F388" s="30"/>
    </row>
    <row r="389" spans="1:6">
      <c r="A389" s="17">
        <v>43654</v>
      </c>
      <c r="B389" s="26">
        <v>3.195</v>
      </c>
      <c r="C389" s="27" t="str">
        <f t="shared" si="15"/>
        <v>201978</v>
      </c>
      <c r="D389" s="26">
        <v>3.195</v>
      </c>
      <c r="E389" s="27"/>
      <c r="F389" s="30"/>
    </row>
    <row r="390" spans="1:6">
      <c r="A390" s="17">
        <v>43655</v>
      </c>
      <c r="B390" s="31">
        <v>3.192</v>
      </c>
      <c r="C390" s="27" t="str">
        <f t="shared" si="15"/>
        <v>201979</v>
      </c>
      <c r="D390" s="31">
        <v>3.192</v>
      </c>
      <c r="E390" s="27"/>
      <c r="F390" s="30"/>
    </row>
    <row r="391" spans="1:6">
      <c r="A391" s="17">
        <v>43656</v>
      </c>
      <c r="B391" s="31">
        <v>3.187</v>
      </c>
      <c r="C391" s="27" t="str">
        <f t="shared" si="15"/>
        <v>2019710</v>
      </c>
      <c r="D391" s="31">
        <v>3.187</v>
      </c>
      <c r="E391" s="27"/>
      <c r="F391" s="30"/>
    </row>
    <row r="392" spans="1:6">
      <c r="A392" s="17">
        <v>43657</v>
      </c>
      <c r="B392" s="31">
        <v>3.178</v>
      </c>
      <c r="C392" s="27" t="str">
        <f t="shared" si="15"/>
        <v>2019711</v>
      </c>
      <c r="D392" s="31">
        <v>3.178</v>
      </c>
      <c r="E392" s="27"/>
      <c r="F392" s="30"/>
    </row>
    <row r="393" spans="1:6">
      <c r="A393" s="17">
        <v>43658</v>
      </c>
      <c r="B393" s="26">
        <v>3.189</v>
      </c>
      <c r="C393" s="27" t="str">
        <f t="shared" si="15"/>
        <v>2019712</v>
      </c>
      <c r="D393" s="26">
        <v>3.189</v>
      </c>
      <c r="E393" s="27"/>
      <c r="F393" s="30"/>
    </row>
    <row r="394" spans="1:6">
      <c r="A394" s="17">
        <v>43661</v>
      </c>
      <c r="B394" s="31">
        <v>3.187</v>
      </c>
      <c r="C394" s="27" t="str">
        <f t="shared" si="15"/>
        <v>2019715</v>
      </c>
      <c r="D394" s="31">
        <v>3.187</v>
      </c>
      <c r="E394" s="27"/>
      <c r="F394" s="30"/>
    </row>
    <row r="395" spans="1:6">
      <c r="A395" s="17">
        <v>43662</v>
      </c>
      <c r="B395" s="26">
        <v>3.188</v>
      </c>
      <c r="C395" s="27" t="str">
        <f t="shared" si="15"/>
        <v>2019716</v>
      </c>
      <c r="D395" s="26">
        <v>3.188</v>
      </c>
      <c r="E395" s="27"/>
      <c r="F395" s="30"/>
    </row>
    <row r="396" spans="1:6">
      <c r="A396" s="17">
        <v>43663</v>
      </c>
      <c r="B396" s="26">
        <v>3.194</v>
      </c>
      <c r="C396" s="27" t="str">
        <f t="shared" si="15"/>
        <v>2019717</v>
      </c>
      <c r="D396" s="26">
        <v>3.194</v>
      </c>
      <c r="E396" s="27"/>
      <c r="F396" s="30"/>
    </row>
    <row r="397" spans="1:6">
      <c r="A397" s="17">
        <v>43664</v>
      </c>
      <c r="B397" s="31">
        <v>3.191</v>
      </c>
      <c r="C397" s="27" t="str">
        <f t="shared" si="15"/>
        <v>2019718</v>
      </c>
      <c r="D397" s="31">
        <v>3.191</v>
      </c>
      <c r="E397" s="27"/>
      <c r="F397" s="30"/>
    </row>
    <row r="398" spans="1:6">
      <c r="A398" s="17">
        <v>43665</v>
      </c>
      <c r="B398" s="31">
        <v>3.173</v>
      </c>
      <c r="C398" s="27" t="str">
        <f t="shared" si="15"/>
        <v>2019719</v>
      </c>
      <c r="D398" s="31">
        <v>3.173</v>
      </c>
      <c r="E398" s="27"/>
      <c r="F398" s="30"/>
    </row>
    <row r="399" spans="1:6">
      <c r="A399" s="17">
        <v>43668</v>
      </c>
      <c r="B399" s="31">
        <v>3.157</v>
      </c>
      <c r="C399" s="27" t="str">
        <f t="shared" si="15"/>
        <v>2019722</v>
      </c>
      <c r="D399" s="31">
        <v>3.157</v>
      </c>
      <c r="E399" s="27"/>
      <c r="F399" s="30"/>
    </row>
    <row r="400" spans="1:6">
      <c r="A400" s="17">
        <v>43669</v>
      </c>
      <c r="B400" s="26">
        <v>3.162</v>
      </c>
      <c r="C400" s="27" t="str">
        <f t="shared" si="15"/>
        <v>2019723</v>
      </c>
      <c r="D400" s="26">
        <v>3.162</v>
      </c>
      <c r="E400" s="27"/>
      <c r="F400" s="30"/>
    </row>
    <row r="401" spans="1:6">
      <c r="A401" s="17">
        <v>43670</v>
      </c>
      <c r="B401" s="26">
        <v>3.178</v>
      </c>
      <c r="C401" s="27" t="str">
        <f t="shared" si="15"/>
        <v>2019724</v>
      </c>
      <c r="D401" s="26">
        <v>3.178</v>
      </c>
      <c r="E401" s="27"/>
      <c r="F401" s="30"/>
    </row>
    <row r="402" spans="1:6">
      <c r="A402" s="17">
        <v>43671</v>
      </c>
      <c r="B402" s="26">
        <v>3.182</v>
      </c>
      <c r="C402" s="27" t="str">
        <f t="shared" si="15"/>
        <v>2019725</v>
      </c>
      <c r="D402" s="26">
        <v>3.182</v>
      </c>
      <c r="E402" s="27"/>
      <c r="F402" s="30"/>
    </row>
    <row r="403" spans="1:6">
      <c r="A403" s="17">
        <v>43672</v>
      </c>
      <c r="B403" s="31">
        <v>3.175</v>
      </c>
      <c r="C403" s="27" t="str">
        <f t="shared" si="15"/>
        <v>2019726</v>
      </c>
      <c r="D403" s="31">
        <v>3.175</v>
      </c>
      <c r="E403" s="27"/>
      <c r="F403" s="30"/>
    </row>
    <row r="404" spans="1:6">
      <c r="A404" s="17">
        <v>43675</v>
      </c>
      <c r="B404" s="26">
        <v>3.205</v>
      </c>
      <c r="C404" s="27" t="str">
        <f t="shared" si="15"/>
        <v>2019729</v>
      </c>
      <c r="D404" s="26">
        <v>3.205</v>
      </c>
      <c r="E404" s="27"/>
      <c r="F404" s="30"/>
    </row>
    <row r="405" spans="1:6">
      <c r="A405" s="17">
        <v>43676</v>
      </c>
      <c r="B405" s="31">
        <v>3.196</v>
      </c>
      <c r="C405" s="27" t="str">
        <f t="shared" si="15"/>
        <v>2019730</v>
      </c>
      <c r="D405" s="31">
        <v>3.196</v>
      </c>
      <c r="E405" s="27"/>
      <c r="F405" s="30"/>
    </row>
    <row r="406" spans="1:6">
      <c r="A406" s="17">
        <v>43677</v>
      </c>
      <c r="B406" s="31">
        <v>3.183</v>
      </c>
      <c r="C406" s="27" t="str">
        <f t="shared" si="15"/>
        <v>2019731</v>
      </c>
      <c r="D406" s="31">
        <v>3.183</v>
      </c>
      <c r="E406" s="27"/>
      <c r="F406" s="30"/>
    </row>
    <row r="407" spans="1:6">
      <c r="A407" s="17">
        <v>43678</v>
      </c>
      <c r="B407" s="31">
        <v>3.168</v>
      </c>
      <c r="C407" s="27" t="str">
        <f t="shared" si="15"/>
        <v>201981</v>
      </c>
      <c r="D407" s="31">
        <v>3.168</v>
      </c>
      <c r="E407" s="27"/>
      <c r="F407" s="30"/>
    </row>
    <row r="408" spans="1:6">
      <c r="A408" s="17">
        <v>43679</v>
      </c>
      <c r="B408" s="31">
        <v>3.139</v>
      </c>
      <c r="C408" s="27" t="str">
        <f t="shared" si="15"/>
        <v>201982</v>
      </c>
      <c r="D408" s="31">
        <v>3.139</v>
      </c>
      <c r="E408" s="27"/>
      <c r="F408" s="30"/>
    </row>
    <row r="409" spans="1:6">
      <c r="A409" s="17">
        <v>43680</v>
      </c>
      <c r="B409" s="31">
        <v>3.1</v>
      </c>
      <c r="C409" s="27" t="str">
        <f t="shared" si="15"/>
        <v>201983</v>
      </c>
      <c r="D409" s="31">
        <v>3.1</v>
      </c>
      <c r="E409" s="27"/>
      <c r="F409" s="30"/>
    </row>
    <row r="410" spans="1:6">
      <c r="A410" s="17">
        <v>43682</v>
      </c>
      <c r="B410" s="31">
        <v>3.066</v>
      </c>
      <c r="C410" s="27" t="str">
        <f t="shared" si="15"/>
        <v>201985</v>
      </c>
      <c r="D410" s="31">
        <v>3.066</v>
      </c>
      <c r="E410" s="27"/>
      <c r="F410" s="30"/>
    </row>
    <row r="411" spans="1:6">
      <c r="A411" s="17">
        <v>43683</v>
      </c>
      <c r="B411" s="26">
        <v>3.078</v>
      </c>
      <c r="C411" s="27" t="str">
        <f t="shared" si="15"/>
        <v>201986</v>
      </c>
      <c r="D411" s="26">
        <v>3.078</v>
      </c>
      <c r="E411" s="27"/>
      <c r="F411" s="30"/>
    </row>
    <row r="412" spans="1:6">
      <c r="A412" s="17">
        <v>43684</v>
      </c>
      <c r="B412" s="31">
        <v>3.073</v>
      </c>
      <c r="C412" s="27" t="str">
        <f t="shared" si="15"/>
        <v>201987</v>
      </c>
      <c r="D412" s="31">
        <v>3.073</v>
      </c>
      <c r="E412" s="27"/>
      <c r="F412" s="30"/>
    </row>
    <row r="413" spans="1:6">
      <c r="A413" s="17">
        <v>43685</v>
      </c>
      <c r="B413" s="31">
        <v>3.051</v>
      </c>
      <c r="C413" s="27" t="str">
        <f t="shared" si="15"/>
        <v>201988</v>
      </c>
      <c r="D413" s="31">
        <v>3.051</v>
      </c>
      <c r="E413" s="27"/>
      <c r="F413" s="30"/>
    </row>
    <row r="414" spans="1:6">
      <c r="A414" s="17">
        <v>43686</v>
      </c>
      <c r="B414" s="31">
        <v>3.039</v>
      </c>
      <c r="C414" s="27" t="str">
        <f t="shared" si="15"/>
        <v>201989</v>
      </c>
      <c r="D414" s="31">
        <v>3.039</v>
      </c>
      <c r="E414" s="27"/>
      <c r="F414" s="30"/>
    </row>
    <row r="415" spans="1:6">
      <c r="A415" s="17">
        <v>43689</v>
      </c>
      <c r="B415" s="26">
        <v>3.047</v>
      </c>
      <c r="C415" s="27" t="str">
        <f t="shared" si="15"/>
        <v>2019812</v>
      </c>
      <c r="D415" s="26">
        <v>3.047</v>
      </c>
      <c r="E415" s="27"/>
      <c r="F415" s="30"/>
    </row>
    <row r="416" spans="1:6">
      <c r="A416" s="17">
        <v>43690</v>
      </c>
      <c r="B416" s="31">
        <v>3.023</v>
      </c>
      <c r="C416" s="27" t="str">
        <f t="shared" si="15"/>
        <v>2019813</v>
      </c>
      <c r="D416" s="31">
        <v>3.023</v>
      </c>
      <c r="E416" s="27"/>
      <c r="F416" s="30"/>
    </row>
    <row r="417" spans="1:6">
      <c r="A417" s="17">
        <v>43691</v>
      </c>
      <c r="B417" s="26">
        <v>3.028</v>
      </c>
      <c r="C417" s="27" t="str">
        <f t="shared" si="15"/>
        <v>2019814</v>
      </c>
      <c r="D417" s="26">
        <v>3.028</v>
      </c>
      <c r="E417" s="27"/>
      <c r="F417" s="30"/>
    </row>
    <row r="418" spans="1:6">
      <c r="A418" s="17">
        <v>43692</v>
      </c>
      <c r="B418" s="31">
        <v>3.027</v>
      </c>
      <c r="C418" s="27" t="str">
        <f t="shared" si="15"/>
        <v>2019815</v>
      </c>
      <c r="D418" s="31">
        <v>3.027</v>
      </c>
      <c r="E418" s="27"/>
      <c r="F418" s="30"/>
    </row>
    <row r="419" spans="1:6">
      <c r="A419" s="17">
        <v>43693</v>
      </c>
      <c r="B419" s="26">
        <v>3.03</v>
      </c>
      <c r="C419" s="27" t="str">
        <f t="shared" si="15"/>
        <v>2019816</v>
      </c>
      <c r="D419" s="26">
        <v>3.03</v>
      </c>
      <c r="E419" s="27"/>
      <c r="F419" s="30"/>
    </row>
    <row r="420" spans="1:6">
      <c r="A420" s="17">
        <v>43696</v>
      </c>
      <c r="B420" s="26">
        <v>3.041</v>
      </c>
      <c r="C420" s="27" t="str">
        <f t="shared" ref="C420:C483" si="16">YEAR(A420)&amp;MONTH(A420)&amp;DAY(A420)</f>
        <v>2019819</v>
      </c>
      <c r="D420" s="26">
        <v>3.041</v>
      </c>
      <c r="E420" s="27"/>
      <c r="F420" s="30"/>
    </row>
    <row r="421" spans="1:6">
      <c r="A421" s="17">
        <v>43697</v>
      </c>
      <c r="B421" s="31">
        <v>3.038</v>
      </c>
      <c r="C421" s="27" t="str">
        <f t="shared" si="16"/>
        <v>2019820</v>
      </c>
      <c r="D421" s="31">
        <v>3.038</v>
      </c>
      <c r="E421" s="27"/>
      <c r="F421" s="30"/>
    </row>
    <row r="422" spans="1:6">
      <c r="A422" s="17">
        <v>43698</v>
      </c>
      <c r="B422" s="26">
        <v>3.062</v>
      </c>
      <c r="C422" s="27" t="str">
        <f t="shared" si="16"/>
        <v>2019821</v>
      </c>
      <c r="D422" s="26">
        <v>3.062</v>
      </c>
      <c r="E422" s="27"/>
      <c r="F422" s="30"/>
    </row>
    <row r="423" spans="1:6">
      <c r="A423" s="17">
        <v>43699</v>
      </c>
      <c r="B423" s="26">
        <v>3.077</v>
      </c>
      <c r="C423" s="27" t="str">
        <f t="shared" si="16"/>
        <v>2019822</v>
      </c>
      <c r="D423" s="26">
        <v>3.077</v>
      </c>
      <c r="E423" s="27"/>
      <c r="F423" s="30"/>
    </row>
    <row r="424" spans="1:6">
      <c r="A424" s="17">
        <v>43700</v>
      </c>
      <c r="B424" s="31">
        <v>3.07</v>
      </c>
      <c r="C424" s="27" t="str">
        <f t="shared" si="16"/>
        <v>2019823</v>
      </c>
      <c r="D424" s="31">
        <v>3.07</v>
      </c>
      <c r="E424" s="27"/>
      <c r="F424" s="30"/>
    </row>
    <row r="425" spans="1:6">
      <c r="A425" s="17">
        <v>43703</v>
      </c>
      <c r="B425" s="26">
        <v>3.081</v>
      </c>
      <c r="C425" s="27" t="str">
        <f t="shared" si="16"/>
        <v>2019826</v>
      </c>
      <c r="D425" s="26">
        <v>3.081</v>
      </c>
      <c r="E425" s="27"/>
      <c r="F425" s="30"/>
    </row>
    <row r="426" spans="1:6">
      <c r="A426" s="17">
        <v>43704</v>
      </c>
      <c r="B426" s="31">
        <v>3.075</v>
      </c>
      <c r="C426" s="27" t="str">
        <f t="shared" si="16"/>
        <v>2019827</v>
      </c>
      <c r="D426" s="31">
        <v>3.075</v>
      </c>
      <c r="E426" s="27"/>
      <c r="F426" s="30"/>
    </row>
    <row r="427" spans="1:6">
      <c r="A427" s="17">
        <v>43705</v>
      </c>
      <c r="B427" s="31">
        <v>3.07</v>
      </c>
      <c r="C427" s="27" t="str">
        <f t="shared" si="16"/>
        <v>2019828</v>
      </c>
      <c r="D427" s="31">
        <v>3.07</v>
      </c>
      <c r="E427" s="27"/>
      <c r="F427" s="30"/>
    </row>
    <row r="428" spans="1:6">
      <c r="A428" s="17">
        <v>43706</v>
      </c>
      <c r="B428" s="31">
        <v>3.049</v>
      </c>
      <c r="C428" s="27" t="str">
        <f t="shared" si="16"/>
        <v>2019829</v>
      </c>
      <c r="D428" s="31">
        <v>3.049</v>
      </c>
      <c r="E428" s="27"/>
      <c r="F428" s="30"/>
    </row>
    <row r="429" spans="1:6">
      <c r="A429" s="17">
        <v>43707</v>
      </c>
      <c r="B429" s="26">
        <v>3.068</v>
      </c>
      <c r="C429" s="27" t="str">
        <f t="shared" si="16"/>
        <v>2019830</v>
      </c>
      <c r="D429" s="26">
        <v>3.068</v>
      </c>
      <c r="E429" s="27"/>
      <c r="F429" s="30"/>
    </row>
    <row r="430" spans="1:6">
      <c r="A430" s="17">
        <v>43710</v>
      </c>
      <c r="B430" s="26">
        <v>3.078</v>
      </c>
      <c r="C430" s="27" t="str">
        <f t="shared" si="16"/>
        <v>201992</v>
      </c>
      <c r="D430" s="26">
        <v>3.078</v>
      </c>
      <c r="E430" s="27"/>
      <c r="F430" s="30"/>
    </row>
    <row r="431" spans="1:6">
      <c r="A431" s="17">
        <v>43711</v>
      </c>
      <c r="B431" s="31">
        <v>3.077</v>
      </c>
      <c r="C431" s="27" t="str">
        <f t="shared" si="16"/>
        <v>201993</v>
      </c>
      <c r="D431" s="31">
        <v>3.077</v>
      </c>
      <c r="E431" s="27"/>
      <c r="F431" s="30"/>
    </row>
    <row r="432" spans="1:6">
      <c r="A432" s="17">
        <v>43712</v>
      </c>
      <c r="B432" s="26">
        <v>3.081</v>
      </c>
      <c r="C432" s="27" t="str">
        <f t="shared" si="16"/>
        <v>201994</v>
      </c>
      <c r="D432" s="26">
        <v>3.081</v>
      </c>
      <c r="E432" s="27"/>
      <c r="F432" s="30"/>
    </row>
    <row r="433" spans="1:6">
      <c r="A433" s="17">
        <v>43713</v>
      </c>
      <c r="B433" s="31">
        <v>3.047</v>
      </c>
      <c r="C433" s="27" t="str">
        <f t="shared" si="16"/>
        <v>201995</v>
      </c>
      <c r="D433" s="31">
        <v>3.047</v>
      </c>
      <c r="E433" s="27"/>
      <c r="F433" s="30"/>
    </row>
    <row r="434" spans="1:6">
      <c r="A434" s="17">
        <v>43714</v>
      </c>
      <c r="B434" s="31">
        <v>3.023</v>
      </c>
      <c r="C434" s="27" t="str">
        <f t="shared" si="16"/>
        <v>201996</v>
      </c>
      <c r="D434" s="31">
        <v>3.023</v>
      </c>
      <c r="E434" s="27"/>
      <c r="F434" s="30"/>
    </row>
    <row r="435" spans="1:6">
      <c r="A435" s="17">
        <v>43717</v>
      </c>
      <c r="B435" s="26">
        <v>3.037</v>
      </c>
      <c r="C435" s="27" t="str">
        <f t="shared" si="16"/>
        <v>201999</v>
      </c>
      <c r="D435" s="26">
        <v>3.037</v>
      </c>
      <c r="E435" s="27"/>
      <c r="F435" s="30"/>
    </row>
    <row r="436" spans="1:6">
      <c r="A436" s="17">
        <v>43718</v>
      </c>
      <c r="B436" s="26">
        <v>3.052</v>
      </c>
      <c r="C436" s="27" t="str">
        <f t="shared" si="16"/>
        <v>2019910</v>
      </c>
      <c r="D436" s="26">
        <v>3.052</v>
      </c>
      <c r="E436" s="27"/>
      <c r="F436" s="30"/>
    </row>
    <row r="437" spans="1:6">
      <c r="A437" s="17">
        <v>43719</v>
      </c>
      <c r="B437" s="26">
        <v>3.06</v>
      </c>
      <c r="C437" s="27" t="str">
        <f t="shared" si="16"/>
        <v>2019911</v>
      </c>
      <c r="D437" s="26">
        <v>3.06</v>
      </c>
      <c r="E437" s="27"/>
      <c r="F437" s="30"/>
    </row>
    <row r="438" spans="1:6">
      <c r="A438" s="17">
        <v>43720</v>
      </c>
      <c r="B438" s="26">
        <v>3.094</v>
      </c>
      <c r="C438" s="27" t="str">
        <f t="shared" si="16"/>
        <v>2019912</v>
      </c>
      <c r="D438" s="26">
        <v>3.094</v>
      </c>
      <c r="E438" s="27"/>
      <c r="F438" s="30"/>
    </row>
    <row r="439" spans="1:6">
      <c r="A439" s="17">
        <v>43724</v>
      </c>
      <c r="B439" s="26">
        <v>3.108</v>
      </c>
      <c r="C439" s="27" t="str">
        <f t="shared" si="16"/>
        <v>2019916</v>
      </c>
      <c r="D439" s="26">
        <v>3.108</v>
      </c>
      <c r="E439" s="27"/>
      <c r="F439" s="30"/>
    </row>
    <row r="440" spans="1:6">
      <c r="A440" s="17">
        <v>43725</v>
      </c>
      <c r="B440" s="26">
        <v>3.117</v>
      </c>
      <c r="C440" s="27" t="str">
        <f t="shared" si="16"/>
        <v>2019917</v>
      </c>
      <c r="D440" s="26">
        <v>3.117</v>
      </c>
      <c r="E440" s="27"/>
      <c r="F440" s="30"/>
    </row>
    <row r="441" spans="1:6">
      <c r="A441" s="17">
        <v>43726</v>
      </c>
      <c r="B441" s="26">
        <v>3.136</v>
      </c>
      <c r="C441" s="27" t="str">
        <f t="shared" si="16"/>
        <v>2019918</v>
      </c>
      <c r="D441" s="26">
        <v>3.136</v>
      </c>
      <c r="E441" s="27"/>
      <c r="F441" s="30"/>
    </row>
    <row r="442" spans="1:6">
      <c r="A442" s="17">
        <v>43727</v>
      </c>
      <c r="B442" s="26">
        <v>3.137</v>
      </c>
      <c r="C442" s="27" t="str">
        <f t="shared" si="16"/>
        <v>2019919</v>
      </c>
      <c r="D442" s="26">
        <v>3.137</v>
      </c>
      <c r="E442" s="27"/>
      <c r="F442" s="30"/>
    </row>
    <row r="443" spans="1:6">
      <c r="A443" s="17">
        <v>43728</v>
      </c>
      <c r="B443" s="31">
        <v>3.118</v>
      </c>
      <c r="C443" s="27" t="str">
        <f t="shared" si="16"/>
        <v>2019920</v>
      </c>
      <c r="D443" s="31">
        <v>3.118</v>
      </c>
      <c r="E443" s="27"/>
      <c r="F443" s="30"/>
    </row>
    <row r="444" spans="1:6">
      <c r="A444" s="17">
        <v>43729</v>
      </c>
      <c r="B444" s="31">
        <v>3.118</v>
      </c>
      <c r="C444" s="27" t="str">
        <f t="shared" si="16"/>
        <v>2019921</v>
      </c>
      <c r="D444" s="31">
        <v>3.118</v>
      </c>
      <c r="E444" s="27"/>
      <c r="F444" s="30"/>
    </row>
    <row r="445" spans="1:6">
      <c r="A445" s="17">
        <v>43731</v>
      </c>
      <c r="B445" s="31">
        <v>3.112</v>
      </c>
      <c r="C445" s="27" t="str">
        <f t="shared" si="16"/>
        <v>2019923</v>
      </c>
      <c r="D445" s="31">
        <v>3.112</v>
      </c>
      <c r="E445" s="27"/>
      <c r="F445" s="30"/>
    </row>
    <row r="446" spans="1:6">
      <c r="A446" s="17">
        <v>43732</v>
      </c>
      <c r="B446" s="26">
        <v>3.127</v>
      </c>
      <c r="C446" s="27" t="str">
        <f t="shared" si="16"/>
        <v>2019924</v>
      </c>
      <c r="D446" s="26">
        <v>3.127</v>
      </c>
      <c r="E446" s="27"/>
      <c r="F446" s="30"/>
    </row>
    <row r="447" spans="1:6">
      <c r="A447" s="17">
        <v>43733</v>
      </c>
      <c r="B447" s="26">
        <v>3.141</v>
      </c>
      <c r="C447" s="27" t="str">
        <f t="shared" si="16"/>
        <v>2019925</v>
      </c>
      <c r="D447" s="26">
        <v>3.141</v>
      </c>
      <c r="E447" s="27"/>
      <c r="F447" s="30"/>
    </row>
    <row r="448" spans="1:6">
      <c r="A448" s="17">
        <v>43734</v>
      </c>
      <c r="B448" s="26">
        <v>3.145</v>
      </c>
      <c r="C448" s="27" t="str">
        <f t="shared" si="16"/>
        <v>2019926</v>
      </c>
      <c r="D448" s="26">
        <v>3.145</v>
      </c>
      <c r="E448" s="27"/>
      <c r="F448" s="30"/>
    </row>
    <row r="449" spans="1:6">
      <c r="A449" s="17">
        <v>43735</v>
      </c>
      <c r="B449" s="26">
        <v>3.158</v>
      </c>
      <c r="C449" s="27" t="str">
        <f t="shared" si="16"/>
        <v>2019927</v>
      </c>
      <c r="D449" s="26">
        <v>3.158</v>
      </c>
      <c r="E449" s="27"/>
      <c r="F449" s="30"/>
    </row>
    <row r="450" spans="1:6">
      <c r="A450" s="17">
        <v>43737</v>
      </c>
      <c r="B450" s="26">
        <v>3.163</v>
      </c>
      <c r="C450" s="27" t="str">
        <f t="shared" si="16"/>
        <v>2019929</v>
      </c>
      <c r="D450" s="26">
        <v>3.163</v>
      </c>
      <c r="E450" s="27"/>
      <c r="F450" s="30"/>
    </row>
    <row r="451" spans="1:6">
      <c r="A451" s="17">
        <v>43738</v>
      </c>
      <c r="B451" s="31">
        <v>3.155</v>
      </c>
      <c r="C451" s="27" t="str">
        <f t="shared" si="16"/>
        <v>2019930</v>
      </c>
      <c r="D451" s="31">
        <v>3.155</v>
      </c>
      <c r="E451" s="27"/>
      <c r="F451" s="30"/>
    </row>
    <row r="452" spans="1:6">
      <c r="A452" s="17">
        <v>43746</v>
      </c>
      <c r="B452" s="31">
        <v>3.139</v>
      </c>
      <c r="C452" s="27" t="str">
        <f t="shared" si="16"/>
        <v>2019108</v>
      </c>
      <c r="D452" s="31">
        <v>3.139</v>
      </c>
      <c r="E452" s="27"/>
      <c r="F452" s="30"/>
    </row>
    <row r="453" spans="1:6">
      <c r="A453" s="17">
        <v>43747</v>
      </c>
      <c r="B453" s="31">
        <v>3.119</v>
      </c>
      <c r="C453" s="27" t="str">
        <f t="shared" si="16"/>
        <v>2019109</v>
      </c>
      <c r="D453" s="31">
        <v>3.119</v>
      </c>
      <c r="E453" s="27"/>
      <c r="F453" s="30"/>
    </row>
    <row r="454" spans="1:6">
      <c r="A454" s="17">
        <v>43748</v>
      </c>
      <c r="B454" s="26">
        <v>3.141</v>
      </c>
      <c r="C454" s="27" t="str">
        <f t="shared" si="16"/>
        <v>20191010</v>
      </c>
      <c r="D454" s="26">
        <v>3.141</v>
      </c>
      <c r="E454" s="27"/>
      <c r="F454" s="30"/>
    </row>
    <row r="455" spans="1:6">
      <c r="A455" s="17">
        <v>43749</v>
      </c>
      <c r="B455" s="26">
        <v>3.163</v>
      </c>
      <c r="C455" s="27" t="str">
        <f t="shared" si="16"/>
        <v>20191011</v>
      </c>
      <c r="D455" s="26">
        <v>3.163</v>
      </c>
      <c r="E455" s="27"/>
      <c r="F455" s="30"/>
    </row>
    <row r="456" spans="1:6">
      <c r="A456" s="17">
        <v>43750</v>
      </c>
      <c r="B456" s="26">
        <v>3.173</v>
      </c>
      <c r="C456" s="27" t="str">
        <f t="shared" si="16"/>
        <v>20191012</v>
      </c>
      <c r="D456" s="26">
        <v>3.173</v>
      </c>
      <c r="E456" s="27"/>
      <c r="F456" s="30"/>
    </row>
    <row r="457" spans="1:6">
      <c r="A457" s="17">
        <v>43752</v>
      </c>
      <c r="B457" s="26">
        <v>3.194</v>
      </c>
      <c r="C457" s="27" t="str">
        <f t="shared" si="16"/>
        <v>20191014</v>
      </c>
      <c r="D457" s="26">
        <v>3.194</v>
      </c>
      <c r="E457" s="27"/>
      <c r="F457" s="30"/>
    </row>
    <row r="458" spans="1:6">
      <c r="A458" s="17">
        <v>43753</v>
      </c>
      <c r="B458" s="31">
        <v>3.181</v>
      </c>
      <c r="C458" s="27" t="str">
        <f t="shared" si="16"/>
        <v>20191015</v>
      </c>
      <c r="D458" s="31">
        <v>3.181</v>
      </c>
      <c r="E458" s="27"/>
      <c r="F458" s="30"/>
    </row>
    <row r="459" spans="1:6">
      <c r="A459" s="17">
        <v>43754</v>
      </c>
      <c r="B459" s="26">
        <v>3.189</v>
      </c>
      <c r="C459" s="27" t="str">
        <f t="shared" si="16"/>
        <v>20191016</v>
      </c>
      <c r="D459" s="26">
        <v>3.189</v>
      </c>
      <c r="E459" s="27"/>
      <c r="F459" s="30"/>
    </row>
    <row r="460" spans="1:6">
      <c r="A460" s="17">
        <v>43755</v>
      </c>
      <c r="B460" s="31">
        <v>3.189</v>
      </c>
      <c r="C460" s="27" t="str">
        <f t="shared" si="16"/>
        <v>20191017</v>
      </c>
      <c r="D460" s="31">
        <v>3.189</v>
      </c>
      <c r="E460" s="27"/>
      <c r="F460" s="30"/>
    </row>
    <row r="461" spans="1:6">
      <c r="A461" s="17">
        <v>43756</v>
      </c>
      <c r="B461" s="26">
        <v>3.193</v>
      </c>
      <c r="C461" s="27" t="str">
        <f t="shared" si="16"/>
        <v>20191018</v>
      </c>
      <c r="D461" s="26">
        <v>3.193</v>
      </c>
      <c r="E461" s="27"/>
      <c r="F461" s="30"/>
    </row>
    <row r="462" spans="1:6">
      <c r="A462" s="17">
        <v>43759</v>
      </c>
      <c r="B462" s="26">
        <v>3.215</v>
      </c>
      <c r="C462" s="27" t="str">
        <f t="shared" si="16"/>
        <v>20191021</v>
      </c>
      <c r="D462" s="26">
        <v>3.215</v>
      </c>
      <c r="E462" s="27"/>
      <c r="F462" s="30"/>
    </row>
    <row r="463" spans="1:6">
      <c r="A463" s="17">
        <v>43760</v>
      </c>
      <c r="B463" s="26">
        <v>3.233</v>
      </c>
      <c r="C463" s="27" t="str">
        <f t="shared" si="16"/>
        <v>20191022</v>
      </c>
      <c r="D463" s="26">
        <v>3.233</v>
      </c>
      <c r="E463" s="27"/>
      <c r="F463" s="30"/>
    </row>
    <row r="464" spans="1:6">
      <c r="A464" s="17">
        <v>43761</v>
      </c>
      <c r="B464" s="26">
        <v>3.234</v>
      </c>
      <c r="C464" s="27" t="str">
        <f t="shared" si="16"/>
        <v>20191023</v>
      </c>
      <c r="D464" s="26">
        <v>3.234</v>
      </c>
      <c r="E464" s="27"/>
      <c r="F464" s="30"/>
    </row>
    <row r="465" spans="1:6">
      <c r="A465" s="17">
        <v>43762</v>
      </c>
      <c r="B465" s="31">
        <v>3.234</v>
      </c>
      <c r="C465" s="27" t="str">
        <f t="shared" si="16"/>
        <v>20191024</v>
      </c>
      <c r="D465" s="31">
        <v>3.234</v>
      </c>
      <c r="E465" s="27"/>
      <c r="F465" s="30"/>
    </row>
    <row r="466" spans="1:6">
      <c r="A466" s="17">
        <v>43763</v>
      </c>
      <c r="B466" s="26">
        <v>3.255</v>
      </c>
      <c r="C466" s="27" t="str">
        <f t="shared" si="16"/>
        <v>20191025</v>
      </c>
      <c r="D466" s="26">
        <v>3.255</v>
      </c>
      <c r="E466" s="27"/>
      <c r="F466" s="30"/>
    </row>
    <row r="467" spans="1:6">
      <c r="A467" s="17">
        <v>43766</v>
      </c>
      <c r="B467" s="26">
        <v>3.287</v>
      </c>
      <c r="C467" s="27" t="str">
        <f t="shared" si="16"/>
        <v>20191028</v>
      </c>
      <c r="D467" s="26">
        <v>3.287</v>
      </c>
      <c r="E467" s="27"/>
      <c r="F467" s="30"/>
    </row>
    <row r="468" spans="1:6">
      <c r="A468" s="17">
        <v>43767</v>
      </c>
      <c r="B468" s="26">
        <v>3.317</v>
      </c>
      <c r="C468" s="27" t="str">
        <f t="shared" si="16"/>
        <v>20191029</v>
      </c>
      <c r="D468" s="26">
        <v>3.317</v>
      </c>
      <c r="E468" s="27"/>
      <c r="F468" s="30"/>
    </row>
    <row r="469" spans="1:6">
      <c r="A469" s="17">
        <v>43768</v>
      </c>
      <c r="B469" s="26">
        <v>3.325</v>
      </c>
      <c r="C469" s="27" t="str">
        <f t="shared" si="16"/>
        <v>20191030</v>
      </c>
      <c r="D469" s="26">
        <v>3.325</v>
      </c>
      <c r="E469" s="27"/>
      <c r="F469" s="30"/>
    </row>
    <row r="470" spans="1:6">
      <c r="A470" s="17">
        <v>43769</v>
      </c>
      <c r="B470" s="31">
        <v>3.281</v>
      </c>
      <c r="C470" s="27" t="str">
        <f t="shared" si="16"/>
        <v>20191031</v>
      </c>
      <c r="D470" s="31">
        <v>3.281</v>
      </c>
      <c r="E470" s="27"/>
      <c r="F470" s="30"/>
    </row>
    <row r="471" spans="1:6">
      <c r="A471" s="17">
        <v>43770</v>
      </c>
      <c r="B471" s="26">
        <v>3.283</v>
      </c>
      <c r="C471" s="27" t="str">
        <f t="shared" si="16"/>
        <v>2019111</v>
      </c>
      <c r="D471" s="26">
        <v>3.283</v>
      </c>
      <c r="E471" s="27"/>
      <c r="F471" s="30"/>
    </row>
    <row r="472" spans="1:6">
      <c r="A472" s="17">
        <v>43773</v>
      </c>
      <c r="B472" s="26">
        <v>3.299</v>
      </c>
      <c r="C472" s="27" t="str">
        <f t="shared" si="16"/>
        <v>2019114</v>
      </c>
      <c r="D472" s="26">
        <v>3.299</v>
      </c>
      <c r="E472" s="27"/>
      <c r="F472" s="30"/>
    </row>
    <row r="473" spans="1:6">
      <c r="A473" s="17">
        <v>43774</v>
      </c>
      <c r="B473" s="31">
        <v>3.283</v>
      </c>
      <c r="C473" s="27" t="str">
        <f t="shared" si="16"/>
        <v>2019115</v>
      </c>
      <c r="D473" s="31">
        <v>3.283</v>
      </c>
      <c r="E473" s="27"/>
      <c r="F473" s="30"/>
    </row>
    <row r="474" spans="1:6">
      <c r="A474" s="17">
        <v>43775</v>
      </c>
      <c r="B474" s="31">
        <v>3.269</v>
      </c>
      <c r="C474" s="27" t="str">
        <f t="shared" si="16"/>
        <v>2019116</v>
      </c>
      <c r="D474" s="31">
        <v>3.269</v>
      </c>
      <c r="E474" s="27"/>
      <c r="F474" s="30"/>
    </row>
    <row r="475" spans="1:6">
      <c r="A475" s="17">
        <v>43776</v>
      </c>
      <c r="B475" s="26">
        <v>3.278</v>
      </c>
      <c r="C475" s="27" t="str">
        <f t="shared" si="16"/>
        <v>2019117</v>
      </c>
      <c r="D475" s="26">
        <v>3.278</v>
      </c>
      <c r="E475" s="27"/>
      <c r="F475" s="30"/>
    </row>
    <row r="476" spans="1:6">
      <c r="A476" s="17">
        <v>43777</v>
      </c>
      <c r="B476" s="26">
        <v>3.29</v>
      </c>
      <c r="C476" s="27" t="str">
        <f t="shared" si="16"/>
        <v>2019118</v>
      </c>
      <c r="D476" s="26">
        <v>3.29</v>
      </c>
      <c r="E476" s="27"/>
      <c r="F476" s="30"/>
    </row>
    <row r="477" spans="1:6">
      <c r="A477" s="17">
        <v>43780</v>
      </c>
      <c r="B477" s="31">
        <v>3.254</v>
      </c>
      <c r="C477" s="27" t="str">
        <f t="shared" si="16"/>
        <v>20191111</v>
      </c>
      <c r="D477" s="31">
        <v>3.254</v>
      </c>
      <c r="E477" s="27"/>
      <c r="F477" s="30"/>
    </row>
    <row r="478" spans="1:6">
      <c r="A478" s="17">
        <v>43781</v>
      </c>
      <c r="B478" s="26">
        <v>3.257</v>
      </c>
      <c r="C478" s="27" t="str">
        <f t="shared" si="16"/>
        <v>20191112</v>
      </c>
      <c r="D478" s="26">
        <v>3.257</v>
      </c>
      <c r="E478" s="27"/>
      <c r="F478" s="30"/>
    </row>
    <row r="479" spans="1:6">
      <c r="A479" s="17">
        <v>43782</v>
      </c>
      <c r="B479" s="26">
        <v>3.261</v>
      </c>
      <c r="C479" s="27" t="str">
        <f t="shared" si="16"/>
        <v>20191113</v>
      </c>
      <c r="D479" s="26">
        <v>3.261</v>
      </c>
      <c r="E479" s="27"/>
      <c r="F479" s="30"/>
    </row>
    <row r="480" spans="1:6">
      <c r="A480" s="17">
        <v>43783</v>
      </c>
      <c r="B480" s="26">
        <v>3.265</v>
      </c>
      <c r="C480" s="27" t="str">
        <f t="shared" si="16"/>
        <v>20191114</v>
      </c>
      <c r="D480" s="26">
        <v>3.265</v>
      </c>
      <c r="E480" s="27"/>
      <c r="F480" s="30"/>
    </row>
    <row r="481" spans="1:6">
      <c r="A481" s="17">
        <v>43784</v>
      </c>
      <c r="B481" s="31">
        <v>3.263</v>
      </c>
      <c r="C481" s="27" t="str">
        <f t="shared" si="16"/>
        <v>20191115</v>
      </c>
      <c r="D481" s="31">
        <v>3.263</v>
      </c>
      <c r="E481" s="27"/>
      <c r="F481" s="30"/>
    </row>
    <row r="482" spans="1:6">
      <c r="A482" s="17">
        <v>43787</v>
      </c>
      <c r="B482" s="31">
        <v>3.223</v>
      </c>
      <c r="C482" s="27" t="str">
        <f t="shared" si="16"/>
        <v>20191118</v>
      </c>
      <c r="D482" s="31">
        <v>3.223</v>
      </c>
      <c r="E482" s="27"/>
      <c r="F482" s="30"/>
    </row>
    <row r="483" spans="1:6">
      <c r="A483" s="17">
        <v>43788</v>
      </c>
      <c r="B483" s="26">
        <v>3.231</v>
      </c>
      <c r="C483" s="27" t="str">
        <f t="shared" si="16"/>
        <v>20191119</v>
      </c>
      <c r="D483" s="26">
        <v>3.231</v>
      </c>
      <c r="E483" s="27"/>
      <c r="F483" s="30"/>
    </row>
    <row r="484" spans="1:6">
      <c r="A484" s="17">
        <v>43789</v>
      </c>
      <c r="B484" s="31">
        <v>3.199</v>
      </c>
      <c r="C484" s="27" t="str">
        <f t="shared" ref="C484:C547" si="17">YEAR(A484)&amp;MONTH(A484)&amp;DAY(A484)</f>
        <v>20191120</v>
      </c>
      <c r="D484" s="31">
        <v>3.199</v>
      </c>
      <c r="E484" s="27"/>
      <c r="F484" s="30"/>
    </row>
    <row r="485" spans="1:6">
      <c r="A485" s="17">
        <v>43790</v>
      </c>
      <c r="B485" s="31">
        <v>3.173</v>
      </c>
      <c r="C485" s="27" t="str">
        <f t="shared" si="17"/>
        <v>20191121</v>
      </c>
      <c r="D485" s="31">
        <v>3.173</v>
      </c>
      <c r="E485" s="27"/>
      <c r="F485" s="30"/>
    </row>
    <row r="486" spans="1:6">
      <c r="A486" s="17">
        <v>43791</v>
      </c>
      <c r="B486" s="26">
        <v>3.188</v>
      </c>
      <c r="C486" s="27" t="str">
        <f t="shared" si="17"/>
        <v>20191122</v>
      </c>
      <c r="D486" s="26">
        <v>3.188</v>
      </c>
      <c r="E486" s="27"/>
      <c r="F486" s="30"/>
    </row>
    <row r="487" spans="1:6">
      <c r="A487" s="17">
        <v>43794</v>
      </c>
      <c r="B487" s="26">
        <v>3.204</v>
      </c>
      <c r="C487" s="27" t="str">
        <f t="shared" si="17"/>
        <v>20191125</v>
      </c>
      <c r="D487" s="26">
        <v>3.204</v>
      </c>
      <c r="E487" s="27"/>
      <c r="F487" s="30"/>
    </row>
    <row r="488" spans="1:6">
      <c r="A488" s="17">
        <v>43795</v>
      </c>
      <c r="B488" s="26">
        <v>3.208</v>
      </c>
      <c r="C488" s="27" t="str">
        <f t="shared" si="17"/>
        <v>20191126</v>
      </c>
      <c r="D488" s="26">
        <v>3.208</v>
      </c>
      <c r="E488" s="27"/>
      <c r="F488" s="30"/>
    </row>
    <row r="489" spans="1:6">
      <c r="A489" s="17">
        <v>43796</v>
      </c>
      <c r="B489" s="31">
        <v>3.206</v>
      </c>
      <c r="C489" s="27" t="str">
        <f t="shared" si="17"/>
        <v>20191127</v>
      </c>
      <c r="D489" s="31">
        <v>3.206</v>
      </c>
      <c r="E489" s="27"/>
      <c r="F489" s="30"/>
    </row>
    <row r="490" spans="1:6">
      <c r="A490" s="17">
        <v>43797</v>
      </c>
      <c r="B490" s="31">
        <v>3.201</v>
      </c>
      <c r="C490" s="27" t="str">
        <f t="shared" si="17"/>
        <v>20191128</v>
      </c>
      <c r="D490" s="31">
        <v>3.201</v>
      </c>
      <c r="E490" s="27"/>
      <c r="F490" s="30"/>
    </row>
    <row r="491" spans="1:6">
      <c r="A491" s="17">
        <v>43798</v>
      </c>
      <c r="B491" s="31">
        <v>3.192</v>
      </c>
      <c r="C491" s="27" t="str">
        <f t="shared" si="17"/>
        <v>20191129</v>
      </c>
      <c r="D491" s="31">
        <v>3.192</v>
      </c>
      <c r="E491" s="27"/>
      <c r="F491" s="30"/>
    </row>
    <row r="492" spans="1:6">
      <c r="A492" s="17">
        <v>43801</v>
      </c>
      <c r="B492" s="26">
        <v>3.216</v>
      </c>
      <c r="C492" s="27" t="str">
        <f t="shared" si="17"/>
        <v>2019122</v>
      </c>
      <c r="D492" s="26">
        <v>3.216</v>
      </c>
      <c r="E492" s="27"/>
      <c r="F492" s="30"/>
    </row>
    <row r="493" spans="1:6">
      <c r="A493" s="17">
        <v>43802</v>
      </c>
      <c r="B493" s="26">
        <v>3.243</v>
      </c>
      <c r="C493" s="27" t="str">
        <f t="shared" si="17"/>
        <v>2019123</v>
      </c>
      <c r="D493" s="26">
        <v>3.243</v>
      </c>
      <c r="E493" s="27"/>
      <c r="F493" s="30"/>
    </row>
    <row r="494" spans="1:6">
      <c r="A494" s="17">
        <v>43803</v>
      </c>
      <c r="B494" s="31">
        <v>3.198</v>
      </c>
      <c r="C494" s="27" t="str">
        <f t="shared" si="17"/>
        <v>2019124</v>
      </c>
      <c r="D494" s="31">
        <v>3.198</v>
      </c>
      <c r="E494" s="27"/>
      <c r="F494" s="30"/>
    </row>
    <row r="495" spans="1:6">
      <c r="A495" s="17">
        <v>43804</v>
      </c>
      <c r="B495" s="26">
        <v>3.207</v>
      </c>
      <c r="C495" s="27" t="str">
        <f t="shared" si="17"/>
        <v>2019125</v>
      </c>
      <c r="D495" s="26">
        <v>3.207</v>
      </c>
      <c r="E495" s="27"/>
      <c r="F495" s="30"/>
    </row>
    <row r="496" spans="1:6">
      <c r="A496" s="17">
        <v>43805</v>
      </c>
      <c r="B496" s="26">
        <v>3.212</v>
      </c>
      <c r="C496" s="27" t="str">
        <f t="shared" si="17"/>
        <v>2019126</v>
      </c>
      <c r="D496" s="26">
        <v>3.212</v>
      </c>
      <c r="E496" s="27"/>
      <c r="F496" s="30"/>
    </row>
    <row r="497" spans="1:6">
      <c r="A497" s="17">
        <v>43808</v>
      </c>
      <c r="B497" s="31">
        <v>3.208</v>
      </c>
      <c r="C497" s="27" t="str">
        <f t="shared" si="17"/>
        <v>2019129</v>
      </c>
      <c r="D497" s="31">
        <v>3.208</v>
      </c>
      <c r="E497" s="27"/>
      <c r="F497" s="30"/>
    </row>
    <row r="498" spans="1:6">
      <c r="A498" s="17">
        <v>43809</v>
      </c>
      <c r="B498" s="26">
        <v>3.223</v>
      </c>
      <c r="C498" s="27" t="str">
        <f t="shared" si="17"/>
        <v>20191210</v>
      </c>
      <c r="D498" s="26">
        <v>3.223</v>
      </c>
      <c r="E498" s="27"/>
      <c r="F498" s="30"/>
    </row>
    <row r="499" spans="1:6">
      <c r="A499" s="17">
        <v>43810</v>
      </c>
      <c r="B499" s="31">
        <v>3.208</v>
      </c>
      <c r="C499" s="27" t="str">
        <f t="shared" si="17"/>
        <v>20191211</v>
      </c>
      <c r="D499" s="31">
        <v>3.208</v>
      </c>
      <c r="E499" s="27"/>
      <c r="F499" s="30"/>
    </row>
    <row r="500" spans="1:6">
      <c r="A500" s="17">
        <v>43811</v>
      </c>
      <c r="B500" s="31">
        <v>3.194</v>
      </c>
      <c r="C500" s="27" t="str">
        <f t="shared" si="17"/>
        <v>20191212</v>
      </c>
      <c r="D500" s="31">
        <v>3.194</v>
      </c>
      <c r="E500" s="27"/>
      <c r="F500" s="30"/>
    </row>
    <row r="501" spans="1:4">
      <c r="A501" s="17">
        <v>43812</v>
      </c>
      <c r="B501" s="33">
        <v>3.22</v>
      </c>
      <c r="C501" s="27" t="str">
        <f t="shared" si="17"/>
        <v>20191213</v>
      </c>
      <c r="D501" s="33">
        <v>3.22</v>
      </c>
    </row>
    <row r="502" spans="3:3">
      <c r="C502" s="27" t="str">
        <f t="shared" si="17"/>
        <v>190010</v>
      </c>
    </row>
    <row r="503" spans="3:3">
      <c r="C503" s="27" t="str">
        <f t="shared" si="17"/>
        <v>190010</v>
      </c>
    </row>
    <row r="504" spans="3:3">
      <c r="C504" s="27" t="str">
        <f t="shared" si="17"/>
        <v>190010</v>
      </c>
    </row>
    <row r="505" spans="3:3">
      <c r="C505" s="27" t="str">
        <f t="shared" si="17"/>
        <v>190010</v>
      </c>
    </row>
    <row r="506" spans="3:3">
      <c r="C506" s="27" t="str">
        <f t="shared" si="17"/>
        <v>190010</v>
      </c>
    </row>
    <row r="507" spans="3:3">
      <c r="C507" s="27" t="str">
        <f t="shared" si="17"/>
        <v>190010</v>
      </c>
    </row>
    <row r="508" spans="3:3">
      <c r="C508" s="27" t="str">
        <f t="shared" si="17"/>
        <v>190010</v>
      </c>
    </row>
    <row r="509" spans="3:3">
      <c r="C509" s="27" t="str">
        <f t="shared" si="17"/>
        <v>190010</v>
      </c>
    </row>
    <row r="510" spans="3:3">
      <c r="C510" s="27" t="str">
        <f t="shared" si="17"/>
        <v>190010</v>
      </c>
    </row>
    <row r="511" spans="3:3">
      <c r="C511" s="27" t="str">
        <f t="shared" si="17"/>
        <v>190010</v>
      </c>
    </row>
    <row r="512" spans="3:3">
      <c r="C512" s="27" t="str">
        <f t="shared" si="17"/>
        <v>190010</v>
      </c>
    </row>
    <row r="513" spans="3:3">
      <c r="C513" s="27" t="str">
        <f t="shared" si="17"/>
        <v>190010</v>
      </c>
    </row>
    <row r="514" spans="3:3">
      <c r="C514" s="27" t="str">
        <f t="shared" si="17"/>
        <v>190010</v>
      </c>
    </row>
    <row r="515" spans="3:3">
      <c r="C515" s="27" t="str">
        <f t="shared" si="17"/>
        <v>190010</v>
      </c>
    </row>
    <row r="516" spans="3:3">
      <c r="C516" s="27" t="str">
        <f t="shared" si="17"/>
        <v>190010</v>
      </c>
    </row>
    <row r="517" spans="3:3">
      <c r="C517" s="27" t="str">
        <f t="shared" si="17"/>
        <v>190010</v>
      </c>
    </row>
    <row r="518" spans="3:3">
      <c r="C518" s="27" t="str">
        <f t="shared" si="17"/>
        <v>190010</v>
      </c>
    </row>
    <row r="519" spans="3:3">
      <c r="C519" s="27" t="str">
        <f t="shared" si="17"/>
        <v>190010</v>
      </c>
    </row>
    <row r="520" spans="3:3">
      <c r="C520" s="27" t="str">
        <f t="shared" si="17"/>
        <v>190010</v>
      </c>
    </row>
    <row r="521" spans="3:3">
      <c r="C521" s="27" t="str">
        <f t="shared" si="17"/>
        <v>190010</v>
      </c>
    </row>
    <row r="522" spans="3:3">
      <c r="C522" s="27" t="str">
        <f t="shared" si="17"/>
        <v>190010</v>
      </c>
    </row>
    <row r="523" spans="3:3">
      <c r="C523" s="27" t="str">
        <f t="shared" si="17"/>
        <v>190010</v>
      </c>
    </row>
    <row r="524" spans="3:3">
      <c r="C524" s="27" t="str">
        <f t="shared" si="17"/>
        <v>190010</v>
      </c>
    </row>
    <row r="525" spans="3:3">
      <c r="C525" s="27" t="str">
        <f t="shared" si="17"/>
        <v>190010</v>
      </c>
    </row>
    <row r="526" spans="3:3">
      <c r="C526" s="27" t="str">
        <f t="shared" si="17"/>
        <v>190010</v>
      </c>
    </row>
    <row r="527" spans="3:3">
      <c r="C527" s="27" t="str">
        <f t="shared" si="17"/>
        <v>190010</v>
      </c>
    </row>
    <row r="528" spans="3:3">
      <c r="C528" s="27" t="str">
        <f t="shared" si="17"/>
        <v>190010</v>
      </c>
    </row>
    <row r="529" spans="3:3">
      <c r="C529" s="27" t="str">
        <f t="shared" si="17"/>
        <v>190010</v>
      </c>
    </row>
    <row r="530" spans="3:3">
      <c r="C530" s="27" t="str">
        <f t="shared" si="17"/>
        <v>190010</v>
      </c>
    </row>
    <row r="531" spans="3:3">
      <c r="C531" s="27" t="str">
        <f t="shared" si="17"/>
        <v>190010</v>
      </c>
    </row>
    <row r="532" spans="3:3">
      <c r="C532" s="27" t="str">
        <f t="shared" si="17"/>
        <v>190010</v>
      </c>
    </row>
    <row r="533" spans="3:3">
      <c r="C533" s="27" t="str">
        <f t="shared" si="17"/>
        <v>190010</v>
      </c>
    </row>
    <row r="534" spans="3:3">
      <c r="C534" s="27" t="str">
        <f t="shared" si="17"/>
        <v>190010</v>
      </c>
    </row>
    <row r="535" spans="3:3">
      <c r="C535" s="27" t="str">
        <f t="shared" si="17"/>
        <v>190010</v>
      </c>
    </row>
    <row r="536" spans="3:3">
      <c r="C536" s="27" t="str">
        <f t="shared" si="17"/>
        <v>190010</v>
      </c>
    </row>
    <row r="537" spans="3:3">
      <c r="C537" s="27" t="str">
        <f t="shared" si="17"/>
        <v>190010</v>
      </c>
    </row>
    <row r="538" spans="3:3">
      <c r="C538" s="27" t="str">
        <f t="shared" si="17"/>
        <v>190010</v>
      </c>
    </row>
    <row r="539" spans="3:3">
      <c r="C539" s="27" t="str">
        <f t="shared" si="17"/>
        <v>190010</v>
      </c>
    </row>
    <row r="540" spans="3:3">
      <c r="C540" s="27" t="str">
        <f t="shared" si="17"/>
        <v>190010</v>
      </c>
    </row>
    <row r="541" spans="3:3">
      <c r="C541" s="27" t="str">
        <f t="shared" si="17"/>
        <v>190010</v>
      </c>
    </row>
    <row r="542" spans="3:3">
      <c r="C542" s="27" t="str">
        <f t="shared" si="17"/>
        <v>190010</v>
      </c>
    </row>
    <row r="543" spans="3:3">
      <c r="C543" s="27" t="str">
        <f t="shared" si="17"/>
        <v>190010</v>
      </c>
    </row>
    <row r="544" spans="3:3">
      <c r="C544" s="27" t="str">
        <f t="shared" si="17"/>
        <v>190010</v>
      </c>
    </row>
    <row r="545" spans="3:3">
      <c r="C545" s="27" t="str">
        <f t="shared" si="17"/>
        <v>190010</v>
      </c>
    </row>
    <row r="546" spans="3:3">
      <c r="C546" s="27" t="str">
        <f t="shared" si="17"/>
        <v>190010</v>
      </c>
    </row>
    <row r="547" spans="3:3">
      <c r="C547" s="27" t="str">
        <f t="shared" si="17"/>
        <v>190010</v>
      </c>
    </row>
    <row r="548" spans="3:3">
      <c r="C548" s="27" t="str">
        <f t="shared" ref="C548:C580" si="18">YEAR(A548)&amp;MONTH(A548)&amp;DAY(A548)</f>
        <v>190010</v>
      </c>
    </row>
    <row r="549" spans="3:3">
      <c r="C549" s="27" t="str">
        <f t="shared" si="18"/>
        <v>190010</v>
      </c>
    </row>
    <row r="550" spans="3:3">
      <c r="C550" s="27" t="str">
        <f t="shared" si="18"/>
        <v>190010</v>
      </c>
    </row>
    <row r="551" spans="3:3">
      <c r="C551" s="27" t="str">
        <f t="shared" si="18"/>
        <v>190010</v>
      </c>
    </row>
    <row r="552" spans="3:3">
      <c r="C552" s="27" t="str">
        <f t="shared" si="18"/>
        <v>190010</v>
      </c>
    </row>
    <row r="553" spans="3:3">
      <c r="C553" s="27" t="str">
        <f t="shared" si="18"/>
        <v>190010</v>
      </c>
    </row>
    <row r="554" spans="3:3">
      <c r="C554" s="27" t="str">
        <f t="shared" si="18"/>
        <v>190010</v>
      </c>
    </row>
    <row r="555" spans="3:3">
      <c r="C555" s="27" t="str">
        <f t="shared" si="18"/>
        <v>190010</v>
      </c>
    </row>
    <row r="556" spans="3:3">
      <c r="C556" s="27" t="str">
        <f t="shared" si="18"/>
        <v>190010</v>
      </c>
    </row>
    <row r="557" spans="3:3">
      <c r="C557" s="27" t="str">
        <f t="shared" si="18"/>
        <v>190010</v>
      </c>
    </row>
    <row r="558" spans="3:3">
      <c r="C558" s="27" t="str">
        <f t="shared" si="18"/>
        <v>190010</v>
      </c>
    </row>
    <row r="559" spans="3:3">
      <c r="C559" s="27" t="str">
        <f t="shared" si="18"/>
        <v>190010</v>
      </c>
    </row>
    <row r="560" spans="3:3">
      <c r="C560" s="27" t="str">
        <f t="shared" si="18"/>
        <v>190010</v>
      </c>
    </row>
    <row r="561" spans="3:3">
      <c r="C561" s="27" t="str">
        <f t="shared" si="18"/>
        <v>190010</v>
      </c>
    </row>
    <row r="562" spans="3:3">
      <c r="C562" s="27" t="str">
        <f t="shared" si="18"/>
        <v>190010</v>
      </c>
    </row>
    <row r="563" spans="3:3">
      <c r="C563" s="27" t="str">
        <f t="shared" si="18"/>
        <v>190010</v>
      </c>
    </row>
    <row r="564" spans="3:3">
      <c r="C564" s="27" t="str">
        <f t="shared" si="18"/>
        <v>190010</v>
      </c>
    </row>
    <row r="565" spans="3:3">
      <c r="C565" s="27" t="str">
        <f t="shared" si="18"/>
        <v>190010</v>
      </c>
    </row>
    <row r="566" spans="3:3">
      <c r="C566" s="27" t="str">
        <f t="shared" si="18"/>
        <v>190010</v>
      </c>
    </row>
    <row r="567" spans="3:3">
      <c r="C567" s="27" t="str">
        <f t="shared" si="18"/>
        <v>190010</v>
      </c>
    </row>
    <row r="568" spans="3:3">
      <c r="C568" s="27" t="str">
        <f t="shared" si="18"/>
        <v>190010</v>
      </c>
    </row>
    <row r="569" spans="3:3">
      <c r="C569" s="27" t="str">
        <f t="shared" si="18"/>
        <v>190010</v>
      </c>
    </row>
    <row r="570" spans="3:3">
      <c r="C570" s="27" t="str">
        <f t="shared" si="18"/>
        <v>190010</v>
      </c>
    </row>
    <row r="571" spans="3:3">
      <c r="C571" s="27" t="str">
        <f t="shared" si="18"/>
        <v>190010</v>
      </c>
    </row>
    <row r="572" spans="3:3">
      <c r="C572" s="27" t="str">
        <f t="shared" si="18"/>
        <v>190010</v>
      </c>
    </row>
    <row r="573" spans="3:3">
      <c r="C573" s="27" t="str">
        <f t="shared" si="18"/>
        <v>190010</v>
      </c>
    </row>
    <row r="574" spans="3:3">
      <c r="C574" s="27" t="str">
        <f t="shared" si="18"/>
        <v>190010</v>
      </c>
    </row>
    <row r="575" spans="3:3">
      <c r="C575" s="27" t="str">
        <f t="shared" si="18"/>
        <v>190010</v>
      </c>
    </row>
    <row r="576" spans="3:3">
      <c r="C576" s="27" t="str">
        <f t="shared" si="18"/>
        <v>190010</v>
      </c>
    </row>
    <row r="577" spans="3:3">
      <c r="C577" s="27" t="str">
        <f t="shared" si="18"/>
        <v>190010</v>
      </c>
    </row>
    <row r="578" spans="3:3">
      <c r="C578" s="27" t="str">
        <f t="shared" si="18"/>
        <v>190010</v>
      </c>
    </row>
    <row r="579" spans="3:3">
      <c r="C579" s="27" t="str">
        <f t="shared" si="18"/>
        <v>190010</v>
      </c>
    </row>
    <row r="580" spans="3:3">
      <c r="C580" s="27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8"/>
  <sheetViews>
    <sheetView tabSelected="1" workbookViewId="0">
      <selection activeCell="N16" sqref="N1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6" t="s">
        <v>6</v>
      </c>
      <c r="I1" t="s">
        <v>14</v>
      </c>
    </row>
    <row r="2" spans="1:8">
      <c r="A2" s="17">
        <v>43105</v>
      </c>
      <c r="B2">
        <v>3.935</v>
      </c>
      <c r="C2">
        <v>36.611216181826</v>
      </c>
      <c r="D2" s="18">
        <f t="shared" ref="D2:D7" si="0">1/C2*100</f>
        <v>2.73140339024412</v>
      </c>
      <c r="E2" s="18">
        <f>D2-B2</f>
        <v>-1.20359660975588</v>
      </c>
      <c r="F2" t="e">
        <f>E2-#REF!</f>
        <v>#REF!</v>
      </c>
      <c r="G2" s="19"/>
      <c r="H2">
        <v>11342.85</v>
      </c>
    </row>
    <row r="3" spans="1:8">
      <c r="A3" s="17">
        <v>43112</v>
      </c>
      <c r="B3">
        <v>3.967</v>
      </c>
      <c r="C3">
        <v>36.9957633014567</v>
      </c>
      <c r="D3" s="18">
        <f t="shared" si="0"/>
        <v>2.70301221210545</v>
      </c>
      <c r="E3" s="18">
        <f t="shared" ref="E2:E7" si="1">D3-B3</f>
        <v>-1.26398778789455</v>
      </c>
      <c r="F3" t="e">
        <f>E3-#REF!</f>
        <v>#REF!</v>
      </c>
      <c r="G3" s="19"/>
      <c r="H3">
        <v>11461.99</v>
      </c>
    </row>
    <row r="4" spans="1:8">
      <c r="A4" s="17">
        <v>43119</v>
      </c>
      <c r="B4">
        <v>4.06</v>
      </c>
      <c r="C4">
        <v>36.4608703296152</v>
      </c>
      <c r="D4" s="18">
        <f t="shared" si="0"/>
        <v>2.74266629117669</v>
      </c>
      <c r="E4" s="18">
        <f t="shared" si="1"/>
        <v>-1.31733370882331</v>
      </c>
      <c r="F4" t="e">
        <f>E4-#REF!</f>
        <v>#REF!</v>
      </c>
      <c r="G4" s="19"/>
      <c r="H4">
        <v>11296.27</v>
      </c>
    </row>
    <row r="5" spans="1:8">
      <c r="A5" s="17">
        <v>43126</v>
      </c>
      <c r="B5">
        <v>3.952</v>
      </c>
      <c r="C5">
        <v>37.3050729411596</v>
      </c>
      <c r="D5" s="18">
        <f t="shared" si="0"/>
        <v>2.68060057563023</v>
      </c>
      <c r="E5" s="18">
        <f t="shared" si="1"/>
        <v>-1.27139942436977</v>
      </c>
      <c r="F5" t="e">
        <f>E5-#REF!</f>
        <v>#REF!</v>
      </c>
      <c r="G5" s="19"/>
      <c r="H5">
        <v>11557.82</v>
      </c>
    </row>
    <row r="6" spans="1:8">
      <c r="A6" s="17">
        <v>43133</v>
      </c>
      <c r="B6">
        <v>3.925</v>
      </c>
      <c r="C6">
        <v>34.8072230076842</v>
      </c>
      <c r="D6" s="18">
        <f t="shared" si="0"/>
        <v>2.87296691200914</v>
      </c>
      <c r="E6" s="18">
        <f t="shared" si="1"/>
        <v>-1.05203308799086</v>
      </c>
      <c r="F6" t="e">
        <f>E6-E1</f>
        <v>#VALUE!</v>
      </c>
      <c r="G6" s="19"/>
      <c r="H6">
        <v>10925.16</v>
      </c>
    </row>
    <row r="7" spans="1:9">
      <c r="A7" s="17">
        <v>43140</v>
      </c>
      <c r="B7">
        <v>3.902</v>
      </c>
      <c r="C7">
        <v>31.8636105064952</v>
      </c>
      <c r="D7" s="18">
        <f t="shared" si="0"/>
        <v>3.13837629855586</v>
      </c>
      <c r="E7" s="18">
        <f t="shared" si="1"/>
        <v>-0.763623701444143</v>
      </c>
      <c r="F7" s="18">
        <f>E7-E2</f>
        <v>0.439972908311735</v>
      </c>
      <c r="G7" s="16">
        <f>F7+G6</f>
        <v>0.439972908311735</v>
      </c>
      <c r="H7">
        <v>10001.23</v>
      </c>
      <c r="I7">
        <v>0.37483572630632</v>
      </c>
    </row>
    <row r="8" spans="1:9">
      <c r="A8" s="17">
        <v>43145</v>
      </c>
      <c r="B8">
        <v>3.9</v>
      </c>
      <c r="C8">
        <v>33.2357437114048</v>
      </c>
      <c r="D8" s="18">
        <f t="shared" ref="D8:D48" si="2">1/C8*100</f>
        <v>3.00880885556008</v>
      </c>
      <c r="E8" s="18">
        <f t="shared" ref="E8:E48" si="3">D8-B8</f>
        <v>-0.891191144439916</v>
      </c>
      <c r="F8" s="18">
        <f t="shared" ref="F8:F37" si="4">E8-E3</f>
        <v>0.372796643454635</v>
      </c>
      <c r="G8" s="16">
        <f t="shared" ref="G8:G13" si="5">F8+G7</f>
        <v>0.81276955176637</v>
      </c>
      <c r="H8">
        <v>10431.91</v>
      </c>
      <c r="I8">
        <v>0.6679368649602</v>
      </c>
    </row>
    <row r="9" spans="1:9">
      <c r="A9" s="17">
        <v>43154</v>
      </c>
      <c r="B9">
        <v>3.895</v>
      </c>
      <c r="C9">
        <v>33.9713202748614</v>
      </c>
      <c r="D9" s="18">
        <f t="shared" si="2"/>
        <v>2.94365951016627</v>
      </c>
      <c r="E9" s="18">
        <f t="shared" si="3"/>
        <v>-0.951340489833731</v>
      </c>
      <c r="F9" s="18">
        <f t="shared" si="4"/>
        <v>0.365993218989577</v>
      </c>
      <c r="G9" s="16">
        <f t="shared" si="5"/>
        <v>1.17876277075595</v>
      </c>
      <c r="H9">
        <v>10662.79</v>
      </c>
      <c r="I9">
        <v>0.938578666163572</v>
      </c>
    </row>
    <row r="10" spans="1:9">
      <c r="A10" s="17">
        <v>43161</v>
      </c>
      <c r="B10">
        <v>3.866</v>
      </c>
      <c r="C10">
        <v>32.9023886109235</v>
      </c>
      <c r="D10" s="18">
        <f t="shared" si="2"/>
        <v>3.03929301858651</v>
      </c>
      <c r="E10" s="18">
        <f t="shared" si="3"/>
        <v>-0.826706981413494</v>
      </c>
      <c r="F10" s="18">
        <f t="shared" si="4"/>
        <v>0.44469244295628</v>
      </c>
      <c r="G10" s="16">
        <f t="shared" si="5"/>
        <v>1.62345521371223</v>
      </c>
      <c r="H10">
        <v>10856.25</v>
      </c>
      <c r="I10">
        <v>1.18558232423859</v>
      </c>
    </row>
    <row r="11" spans="1:9">
      <c r="A11" s="17">
        <v>43168</v>
      </c>
      <c r="B11">
        <v>3.85</v>
      </c>
      <c r="C11">
        <v>33.9287764453024</v>
      </c>
      <c r="D11" s="18">
        <f t="shared" si="2"/>
        <v>2.94735061139659</v>
      </c>
      <c r="E11" s="18">
        <f t="shared" si="3"/>
        <v>-0.902649388603414</v>
      </c>
      <c r="F11" s="18">
        <f t="shared" si="4"/>
        <v>0.149383699387444</v>
      </c>
      <c r="G11" s="16">
        <f t="shared" si="5"/>
        <v>1.77283891309967</v>
      </c>
      <c r="H11">
        <v>11194.91</v>
      </c>
      <c r="I11">
        <v>1.12201570888003</v>
      </c>
    </row>
    <row r="12" spans="1:9">
      <c r="A12" s="17">
        <v>43175</v>
      </c>
      <c r="B12">
        <v>3.858</v>
      </c>
      <c r="C12">
        <v>33.4929874335935</v>
      </c>
      <c r="D12" s="18">
        <f t="shared" si="2"/>
        <v>2.98569962438465</v>
      </c>
      <c r="E12" s="18">
        <f t="shared" si="3"/>
        <v>-0.872300375615345</v>
      </c>
      <c r="F12" s="18">
        <f t="shared" si="4"/>
        <v>-0.108676674171202</v>
      </c>
      <c r="G12" s="16">
        <f t="shared" si="5"/>
        <v>1.66416223892847</v>
      </c>
      <c r="H12">
        <v>11051.12</v>
      </c>
      <c r="I12">
        <v>0.892461754605702</v>
      </c>
    </row>
    <row r="13" spans="1:9">
      <c r="A13" s="17">
        <v>43182</v>
      </c>
      <c r="B13">
        <v>3.762</v>
      </c>
      <c r="C13">
        <v>31.6408159423517</v>
      </c>
      <c r="D13" s="18">
        <f t="shared" si="2"/>
        <v>3.16047475457637</v>
      </c>
      <c r="E13" s="18">
        <f t="shared" si="3"/>
        <v>-0.60152524542363</v>
      </c>
      <c r="F13" s="18">
        <f t="shared" si="4"/>
        <v>0.289665899016286</v>
      </c>
      <c r="G13" s="16">
        <f t="shared" si="5"/>
        <v>1.95382813794475</v>
      </c>
      <c r="H13">
        <v>10439.99</v>
      </c>
      <c r="I13">
        <v>0.992568265147249</v>
      </c>
    </row>
    <row r="14" spans="1:9">
      <c r="A14" s="17">
        <v>43189</v>
      </c>
      <c r="B14">
        <v>3.778</v>
      </c>
      <c r="C14">
        <v>32.939969692676</v>
      </c>
      <c r="D14" s="18">
        <f t="shared" si="2"/>
        <v>3.03582550114593</v>
      </c>
      <c r="E14" s="18">
        <f t="shared" si="3"/>
        <v>-0.742174498854066</v>
      </c>
      <c r="F14" s="18">
        <f t="shared" si="4"/>
        <v>0.209165990979665</v>
      </c>
      <c r="G14" s="16">
        <f t="shared" ref="G14:G46" si="6">F14+G13</f>
        <v>2.16299412892442</v>
      </c>
      <c r="H14">
        <v>10868.65</v>
      </c>
      <c r="I14">
        <v>0.859013408806357</v>
      </c>
    </row>
    <row r="15" spans="1:9">
      <c r="A15" s="17">
        <v>43194</v>
      </c>
      <c r="B15">
        <v>3.745</v>
      </c>
      <c r="C15">
        <v>28.945519062964</v>
      </c>
      <c r="D15" s="18">
        <f t="shared" si="2"/>
        <v>3.45476616890076</v>
      </c>
      <c r="E15" s="18">
        <f t="shared" si="3"/>
        <v>-0.290233831099242</v>
      </c>
      <c r="F15" s="18">
        <f t="shared" si="4"/>
        <v>0.536473150314252</v>
      </c>
      <c r="G15" s="16">
        <f t="shared" si="6"/>
        <v>2.69946727923867</v>
      </c>
      <c r="H15">
        <v>10684.56</v>
      </c>
      <c r="I15">
        <v>1.0215209512429</v>
      </c>
    </row>
    <row r="16" spans="1:9">
      <c r="A16" s="17">
        <v>43203</v>
      </c>
      <c r="B16">
        <v>3.74</v>
      </c>
      <c r="C16">
        <v>28.9521834437991</v>
      </c>
      <c r="D16" s="18">
        <f t="shared" si="2"/>
        <v>3.45397093086663</v>
      </c>
      <c r="E16" s="18">
        <f t="shared" si="3"/>
        <v>-0.286029069133371</v>
      </c>
      <c r="F16" s="18">
        <f t="shared" si="4"/>
        <v>0.616620319470043</v>
      </c>
      <c r="G16" s="16">
        <f t="shared" si="6"/>
        <v>3.31608759870871</v>
      </c>
      <c r="H16">
        <v>10687.02</v>
      </c>
      <c r="I16">
        <v>1.31120112340175</v>
      </c>
    </row>
    <row r="17" spans="1:9">
      <c r="A17" s="17">
        <v>43210</v>
      </c>
      <c r="B17">
        <v>3.54</v>
      </c>
      <c r="C17">
        <v>28.1987562267119</v>
      </c>
      <c r="D17" s="18">
        <f t="shared" si="2"/>
        <v>3.54625569993306</v>
      </c>
      <c r="E17" s="18">
        <f t="shared" si="3"/>
        <v>0.0062556999330643</v>
      </c>
      <c r="F17" s="18">
        <f t="shared" si="4"/>
        <v>0.878556075548409</v>
      </c>
      <c r="G17" s="16">
        <f t="shared" si="6"/>
        <v>4.19464367425712</v>
      </c>
      <c r="H17">
        <v>10408.91</v>
      </c>
      <c r="I17">
        <v>1.82353668463481</v>
      </c>
    </row>
    <row r="18" spans="1:9">
      <c r="A18" s="17">
        <v>43217</v>
      </c>
      <c r="B18">
        <v>3.662</v>
      </c>
      <c r="C18">
        <v>27.97</v>
      </c>
      <c r="D18" s="18">
        <f t="shared" si="2"/>
        <v>3.57525920629246</v>
      </c>
      <c r="E18" s="18">
        <f t="shared" si="3"/>
        <v>-0.0867407937075431</v>
      </c>
      <c r="F18" s="18">
        <f t="shared" si="4"/>
        <v>0.514784451716087</v>
      </c>
      <c r="G18" s="16">
        <f t="shared" si="6"/>
        <v>4.70942812597321</v>
      </c>
      <c r="H18">
        <v>10324.47</v>
      </c>
      <c r="I18">
        <v>1.94102968606188</v>
      </c>
    </row>
    <row r="19" spans="1:9">
      <c r="A19" s="17">
        <v>43224</v>
      </c>
      <c r="B19">
        <v>3.657</v>
      </c>
      <c r="C19">
        <v>27.9396004071591</v>
      </c>
      <c r="D19" s="18">
        <f t="shared" si="2"/>
        <v>3.57914925563418</v>
      </c>
      <c r="E19" s="18">
        <f t="shared" si="3"/>
        <v>-0.0778507443658158</v>
      </c>
      <c r="F19" s="18">
        <f t="shared" si="4"/>
        <v>0.66432375448825</v>
      </c>
      <c r="G19" s="16">
        <f t="shared" si="6"/>
        <v>5.37375188046146</v>
      </c>
      <c r="H19">
        <v>10426.19</v>
      </c>
      <c r="I19">
        <v>2.28195812118182</v>
      </c>
    </row>
    <row r="20" spans="1:9">
      <c r="A20" s="17">
        <v>43231</v>
      </c>
      <c r="B20">
        <v>3.71</v>
      </c>
      <c r="C20">
        <v>28.4972835340476</v>
      </c>
      <c r="D20" s="18">
        <f t="shared" si="2"/>
        <v>3.50910639887915</v>
      </c>
      <c r="E20" s="18">
        <f t="shared" si="3"/>
        <v>-0.200893601120847</v>
      </c>
      <c r="F20" s="18">
        <f t="shared" si="4"/>
        <v>0.0893402299783954</v>
      </c>
      <c r="G20" s="16">
        <f t="shared" si="6"/>
        <v>5.46309211043986</v>
      </c>
      <c r="H20">
        <v>10634.3</v>
      </c>
      <c r="I20">
        <v>2.28761203269225</v>
      </c>
    </row>
    <row r="21" spans="1:9">
      <c r="A21" s="17">
        <v>43238</v>
      </c>
      <c r="B21">
        <v>3.722</v>
      </c>
      <c r="C21">
        <v>28.5997036441321</v>
      </c>
      <c r="D21" s="18">
        <f t="shared" si="2"/>
        <v>3.49653972797433</v>
      </c>
      <c r="E21" s="18">
        <f t="shared" si="3"/>
        <v>-0.225460272025672</v>
      </c>
      <c r="F21" s="18">
        <f t="shared" si="4"/>
        <v>0.0605687971076989</v>
      </c>
      <c r="G21" s="16">
        <f t="shared" si="6"/>
        <v>5.52366090754756</v>
      </c>
      <c r="H21">
        <v>10672.52</v>
      </c>
      <c r="I21">
        <v>2.25544433117406</v>
      </c>
    </row>
    <row r="22" spans="1:9">
      <c r="A22" s="17">
        <v>43245</v>
      </c>
      <c r="B22">
        <v>3.685</v>
      </c>
      <c r="C22">
        <v>27.9986353371738</v>
      </c>
      <c r="D22" s="18">
        <f t="shared" si="2"/>
        <v>3.57160264404852</v>
      </c>
      <c r="E22" s="18">
        <f t="shared" si="3"/>
        <v>-0.113397355951485</v>
      </c>
      <c r="F22" s="18">
        <f t="shared" si="4"/>
        <v>-0.119653055884549</v>
      </c>
      <c r="G22" s="16">
        <f t="shared" si="6"/>
        <v>5.40400785166301</v>
      </c>
      <c r="H22">
        <v>10448.22</v>
      </c>
      <c r="I22">
        <v>2.04427538768325</v>
      </c>
    </row>
    <row r="23" spans="1:9">
      <c r="A23" s="17">
        <v>43252</v>
      </c>
      <c r="B23">
        <v>3.648</v>
      </c>
      <c r="C23">
        <v>27.2462615731363</v>
      </c>
      <c r="D23" s="18">
        <f t="shared" si="2"/>
        <v>3.6702282891755</v>
      </c>
      <c r="E23" s="18">
        <f t="shared" si="3"/>
        <v>0.0222282891754984</v>
      </c>
      <c r="F23" s="18">
        <f t="shared" si="4"/>
        <v>0.108969082883041</v>
      </c>
      <c r="G23" s="16">
        <f t="shared" si="6"/>
        <v>5.51297693454605</v>
      </c>
      <c r="H23">
        <v>10169.35</v>
      </c>
      <c r="I23">
        <v>2.16541769682723</v>
      </c>
    </row>
    <row r="24" spans="1:9">
      <c r="A24" s="17">
        <v>43259</v>
      </c>
      <c r="B24">
        <v>3.688</v>
      </c>
      <c r="C24">
        <v>27.3431701544222</v>
      </c>
      <c r="D24" s="18">
        <f t="shared" si="2"/>
        <v>3.65722041135845</v>
      </c>
      <c r="E24" s="18">
        <f t="shared" si="3"/>
        <v>-0.0307795886415527</v>
      </c>
      <c r="F24" s="18">
        <f t="shared" si="4"/>
        <v>0.0470711557242631</v>
      </c>
      <c r="G24" s="16">
        <f t="shared" si="6"/>
        <v>5.56004809027031</v>
      </c>
      <c r="H24">
        <v>10205.52</v>
      </c>
      <c r="I24">
        <v>2.28487990840945</v>
      </c>
    </row>
    <row r="25" spans="1:9">
      <c r="A25" s="17">
        <v>43266</v>
      </c>
      <c r="B25">
        <v>3.647</v>
      </c>
      <c r="C25">
        <v>26.6401609577503</v>
      </c>
      <c r="D25" s="18">
        <f t="shared" si="2"/>
        <v>3.75373107386978</v>
      </c>
      <c r="E25" s="18">
        <f t="shared" si="3"/>
        <v>0.106731073869784</v>
      </c>
      <c r="F25" s="18">
        <f t="shared" si="4"/>
        <v>0.307624674990631</v>
      </c>
      <c r="G25" s="16">
        <f t="shared" si="6"/>
        <v>5.86767276526094</v>
      </c>
      <c r="H25">
        <v>9943.13</v>
      </c>
      <c r="I25">
        <v>2.64809539978438</v>
      </c>
    </row>
    <row r="26" spans="1:9">
      <c r="A26" s="17">
        <v>43273</v>
      </c>
      <c r="B26">
        <v>3.603</v>
      </c>
      <c r="C26">
        <v>25.2116368391425</v>
      </c>
      <c r="D26" s="18">
        <f t="shared" si="2"/>
        <v>3.96642235639157</v>
      </c>
      <c r="E26" s="18">
        <f t="shared" si="3"/>
        <v>0.36342235639157</v>
      </c>
      <c r="F26" s="18">
        <f t="shared" si="4"/>
        <v>0.588882628417243</v>
      </c>
      <c r="G26" s="16">
        <f t="shared" si="6"/>
        <v>6.45655539367818</v>
      </c>
      <c r="H26">
        <v>9409.95</v>
      </c>
      <c r="I26">
        <v>3.24557124330821</v>
      </c>
    </row>
    <row r="27" spans="1:9">
      <c r="A27" s="17">
        <v>43280</v>
      </c>
      <c r="B27">
        <v>3.543</v>
      </c>
      <c r="C27">
        <v>25.1299732074699</v>
      </c>
      <c r="D27" s="18">
        <f t="shared" si="2"/>
        <v>3.97931184304943</v>
      </c>
      <c r="E27" s="18">
        <f t="shared" si="3"/>
        <v>0.436311843049432</v>
      </c>
      <c r="F27" s="18">
        <f t="shared" si="4"/>
        <v>0.549709199000917</v>
      </c>
      <c r="G27" s="16">
        <f t="shared" si="6"/>
        <v>7.0062645926791</v>
      </c>
      <c r="H27">
        <v>9379.47</v>
      </c>
      <c r="I27">
        <v>3.70759065779004</v>
      </c>
    </row>
    <row r="28" spans="1:9">
      <c r="A28" s="17">
        <v>43287</v>
      </c>
      <c r="B28">
        <v>3.54</v>
      </c>
      <c r="C28">
        <v>23.9414872564763</v>
      </c>
      <c r="D28" s="18">
        <f t="shared" si="2"/>
        <v>4.17684995625947</v>
      </c>
      <c r="E28" s="18">
        <f t="shared" si="3"/>
        <v>0.636849956259474</v>
      </c>
      <c r="F28" s="18">
        <f t="shared" si="4"/>
        <v>0.614621667083976</v>
      </c>
      <c r="G28" s="16">
        <f t="shared" si="6"/>
        <v>7.62088625976308</v>
      </c>
      <c r="H28">
        <v>8911.34</v>
      </c>
      <c r="I28">
        <v>4.11946584772962</v>
      </c>
    </row>
    <row r="29" spans="1:9">
      <c r="A29" s="17">
        <v>43294</v>
      </c>
      <c r="B29">
        <v>3.516</v>
      </c>
      <c r="C29">
        <v>25.0581319303873</v>
      </c>
      <c r="D29" s="18">
        <f t="shared" si="2"/>
        <v>3.99072046862092</v>
      </c>
      <c r="E29" s="18">
        <f t="shared" si="3"/>
        <v>0.474720468620924</v>
      </c>
      <c r="F29" s="18">
        <f t="shared" si="4"/>
        <v>0.505500057262477</v>
      </c>
      <c r="G29" s="16">
        <f t="shared" si="6"/>
        <v>8.12638631702555</v>
      </c>
      <c r="H29">
        <v>9326.97</v>
      </c>
      <c r="I29">
        <v>4.44886865874846</v>
      </c>
    </row>
    <row r="30" spans="1:9">
      <c r="A30" s="17">
        <v>43301</v>
      </c>
      <c r="B30">
        <v>3.508</v>
      </c>
      <c r="C30">
        <v>24.855318114172</v>
      </c>
      <c r="D30" s="18">
        <f t="shared" si="2"/>
        <v>4.02328385179596</v>
      </c>
      <c r="E30" s="18">
        <f t="shared" si="3"/>
        <v>0.515283851795962</v>
      </c>
      <c r="F30" s="18">
        <f t="shared" si="4"/>
        <v>0.408552777926178</v>
      </c>
      <c r="G30" s="16">
        <f t="shared" si="6"/>
        <v>8.53493909495173</v>
      </c>
      <c r="H30">
        <v>9251.48</v>
      </c>
      <c r="I30">
        <v>4.64122855941601</v>
      </c>
    </row>
    <row r="31" spans="1:9">
      <c r="A31" s="17">
        <v>43308</v>
      </c>
      <c r="B31">
        <v>3.557</v>
      </c>
      <c r="C31">
        <v>24.9747388868673</v>
      </c>
      <c r="D31" s="18">
        <f t="shared" si="2"/>
        <v>4.00404586622461</v>
      </c>
      <c r="E31" s="18">
        <f t="shared" si="3"/>
        <v>0.447045866224606</v>
      </c>
      <c r="F31" s="18">
        <f t="shared" si="4"/>
        <v>0.0836235098330351</v>
      </c>
      <c r="G31" s="16">
        <f t="shared" si="6"/>
        <v>8.61856260478477</v>
      </c>
      <c r="H31">
        <v>9295.93</v>
      </c>
      <c r="I31">
        <v>4.59343387027257</v>
      </c>
    </row>
    <row r="32" spans="1:9">
      <c r="A32" s="17">
        <v>43315</v>
      </c>
      <c r="B32">
        <v>3.49</v>
      </c>
      <c r="C32">
        <v>23.0765858481573</v>
      </c>
      <c r="D32" s="18">
        <f t="shared" si="2"/>
        <v>4.33339665832696</v>
      </c>
      <c r="E32" s="18">
        <f t="shared" si="3"/>
        <v>0.84339665832696</v>
      </c>
      <c r="F32" s="18">
        <f t="shared" si="4"/>
        <v>0.407084815277528</v>
      </c>
      <c r="G32" s="16">
        <f t="shared" si="6"/>
        <v>9.0256474200623</v>
      </c>
      <c r="H32">
        <v>8602.12</v>
      </c>
      <c r="I32">
        <v>4.90907941365855</v>
      </c>
    </row>
    <row r="33" spans="1:9">
      <c r="A33" s="17">
        <v>43322</v>
      </c>
      <c r="B33">
        <v>3.574</v>
      </c>
      <c r="C33">
        <v>23.6436202479012</v>
      </c>
      <c r="D33" s="18">
        <f t="shared" si="2"/>
        <v>4.22947073889316</v>
      </c>
      <c r="E33" s="18">
        <f t="shared" si="3"/>
        <v>0.655470738893165</v>
      </c>
      <c r="F33" s="18">
        <f t="shared" si="4"/>
        <v>0.0186207826336906</v>
      </c>
      <c r="G33" s="16">
        <f t="shared" si="6"/>
        <v>9.04426820269599</v>
      </c>
      <c r="H33">
        <v>8813.49</v>
      </c>
      <c r="I33">
        <v>4.95011794222682</v>
      </c>
    </row>
    <row r="34" spans="1:9">
      <c r="A34" s="17">
        <v>43329</v>
      </c>
      <c r="B34">
        <v>3.656</v>
      </c>
      <c r="C34">
        <v>22.4191188912134</v>
      </c>
      <c r="D34" s="18">
        <f t="shared" si="2"/>
        <v>4.46047859798775</v>
      </c>
      <c r="E34" s="18">
        <f t="shared" si="3"/>
        <v>0.804478597987746</v>
      </c>
      <c r="F34" s="18">
        <f t="shared" si="4"/>
        <v>0.329758129366821</v>
      </c>
      <c r="G34" s="16">
        <f t="shared" si="6"/>
        <v>9.37402633206281</v>
      </c>
      <c r="H34">
        <v>8357.04</v>
      </c>
      <c r="I34">
        <v>5.2084545540853</v>
      </c>
    </row>
    <row r="35" spans="1:9">
      <c r="A35" s="17">
        <v>43336</v>
      </c>
      <c r="B35">
        <v>3.638</v>
      </c>
      <c r="C35">
        <v>22.7616949088474</v>
      </c>
      <c r="D35" s="18">
        <f t="shared" si="2"/>
        <v>4.39334594372102</v>
      </c>
      <c r="E35" s="18">
        <f t="shared" si="3"/>
        <v>0.755345943721024</v>
      </c>
      <c r="F35" s="18">
        <f t="shared" si="4"/>
        <v>0.240062091925062</v>
      </c>
      <c r="G35" s="16">
        <f t="shared" si="6"/>
        <v>9.61408842398787</v>
      </c>
      <c r="H35">
        <v>8484.74</v>
      </c>
      <c r="I35">
        <v>5.42334286226516</v>
      </c>
    </row>
    <row r="36" spans="1:9">
      <c r="A36" s="17">
        <v>43343</v>
      </c>
      <c r="B36">
        <v>3.6</v>
      </c>
      <c r="C36">
        <v>22.71</v>
      </c>
      <c r="D36" s="18">
        <f t="shared" si="2"/>
        <v>4.40334654337296</v>
      </c>
      <c r="E36" s="18">
        <f t="shared" si="3"/>
        <v>0.803346543372963</v>
      </c>
      <c r="F36" s="18">
        <f t="shared" si="4"/>
        <v>0.356300677148357</v>
      </c>
      <c r="G36" s="16">
        <f t="shared" si="6"/>
        <v>9.97038910113623</v>
      </c>
      <c r="H36">
        <v>8465.47</v>
      </c>
      <c r="I36">
        <v>5.73175866150239</v>
      </c>
    </row>
    <row r="37" spans="1:9">
      <c r="A37" s="17">
        <v>43350</v>
      </c>
      <c r="B37">
        <v>3.653</v>
      </c>
      <c r="C37">
        <v>22.3287685764585</v>
      </c>
      <c r="D37" s="18">
        <f t="shared" si="2"/>
        <v>4.47852731589646</v>
      </c>
      <c r="E37" s="18">
        <f t="shared" si="3"/>
        <v>0.825527315896458</v>
      </c>
      <c r="F37" s="18">
        <f t="shared" si="4"/>
        <v>-0.0178693424305023</v>
      </c>
      <c r="G37" s="16">
        <f t="shared" si="6"/>
        <v>9.95251975870572</v>
      </c>
      <c r="H37">
        <v>8322.36</v>
      </c>
      <c r="I37">
        <v>5.71146169950269</v>
      </c>
    </row>
    <row r="38" spans="1:9">
      <c r="A38" s="17">
        <v>43357</v>
      </c>
      <c r="B38">
        <v>3.675</v>
      </c>
      <c r="C38">
        <v>21.7694198252846</v>
      </c>
      <c r="D38" s="18">
        <f t="shared" si="2"/>
        <v>4.59359968260857</v>
      </c>
      <c r="E38" s="18">
        <f t="shared" si="3"/>
        <v>0.918599682608573</v>
      </c>
      <c r="F38" s="18">
        <f t="shared" ref="F38:F66" si="7">E38-E33</f>
        <v>0.263128943715408</v>
      </c>
      <c r="G38" s="16">
        <f t="shared" si="6"/>
        <v>10.2156487024211</v>
      </c>
      <c r="H38">
        <v>8113.88</v>
      </c>
      <c r="I38">
        <v>5.96549371291322</v>
      </c>
    </row>
    <row r="39" spans="1:9">
      <c r="A39" s="17">
        <v>43364</v>
      </c>
      <c r="B39">
        <v>3.713</v>
      </c>
      <c r="C39">
        <v>22.5617053501391</v>
      </c>
      <c r="D39" s="18">
        <f t="shared" si="2"/>
        <v>4.43228906893705</v>
      </c>
      <c r="E39" s="18">
        <f t="shared" si="3"/>
        <v>0.719289068937048</v>
      </c>
      <c r="F39" s="18">
        <f t="shared" si="7"/>
        <v>-0.0851895290506977</v>
      </c>
      <c r="G39" s="16">
        <f t="shared" si="6"/>
        <v>10.1304591733704</v>
      </c>
      <c r="H39">
        <v>8409.18</v>
      </c>
      <c r="I39">
        <v>5.97721776161873</v>
      </c>
    </row>
    <row r="40" spans="1:9">
      <c r="A40" s="17">
        <v>43371</v>
      </c>
      <c r="B40">
        <v>3.653</v>
      </c>
      <c r="C40">
        <v>22.54</v>
      </c>
      <c r="D40" s="18">
        <f t="shared" si="2"/>
        <v>4.43655723158829</v>
      </c>
      <c r="E40" s="18">
        <f t="shared" si="3"/>
        <v>0.783557231588288</v>
      </c>
      <c r="F40" s="18">
        <f t="shared" si="7"/>
        <v>0.0282112878672636</v>
      </c>
      <c r="G40" s="16">
        <f t="shared" si="6"/>
        <v>10.1586704612377</v>
      </c>
      <c r="H40">
        <v>8401.09</v>
      </c>
      <c r="I40">
        <v>6.06729100779539</v>
      </c>
    </row>
    <row r="41" spans="1:9">
      <c r="A41" s="17">
        <v>43385</v>
      </c>
      <c r="B41">
        <v>3.605</v>
      </c>
      <c r="C41">
        <v>20.5753924116945</v>
      </c>
      <c r="D41" s="18">
        <f t="shared" si="2"/>
        <v>4.8601746202013</v>
      </c>
      <c r="E41" s="18">
        <f t="shared" si="3"/>
        <v>1.2551746202013</v>
      </c>
      <c r="F41" s="18">
        <f t="shared" si="7"/>
        <v>0.451828076828335</v>
      </c>
      <c r="G41" s="16">
        <f t="shared" si="6"/>
        <v>10.610498538066</v>
      </c>
      <c r="H41">
        <v>7558.28</v>
      </c>
      <c r="I41">
        <v>6.42874364025783</v>
      </c>
    </row>
    <row r="42" spans="1:9">
      <c r="A42" s="17">
        <v>43392</v>
      </c>
      <c r="B42">
        <v>3.583</v>
      </c>
      <c r="C42">
        <v>20.1111429499267</v>
      </c>
      <c r="D42" s="18">
        <f t="shared" si="2"/>
        <v>4.97236781862587</v>
      </c>
      <c r="E42" s="18">
        <f t="shared" si="3"/>
        <v>1.38936781862587</v>
      </c>
      <c r="F42" s="18">
        <f t="shared" si="7"/>
        <v>0.563840502729408</v>
      </c>
      <c r="G42" s="16">
        <f t="shared" si="6"/>
        <v>11.1743390407954</v>
      </c>
      <c r="H42">
        <v>7387.74</v>
      </c>
      <c r="I42">
        <v>6.88423696179931</v>
      </c>
    </row>
    <row r="43" spans="1:9">
      <c r="A43" s="17">
        <v>43399</v>
      </c>
      <c r="B43">
        <v>3.552</v>
      </c>
      <c r="C43">
        <v>20.4295896605963</v>
      </c>
      <c r="D43" s="18">
        <f t="shared" si="2"/>
        <v>4.89486091797896</v>
      </c>
      <c r="E43" s="18">
        <f t="shared" si="3"/>
        <v>1.34286091797896</v>
      </c>
      <c r="F43" s="18">
        <f t="shared" si="7"/>
        <v>0.424261235370387</v>
      </c>
      <c r="G43" s="16">
        <f t="shared" si="6"/>
        <v>11.5986002761658</v>
      </c>
      <c r="H43">
        <v>7504.72</v>
      </c>
      <c r="I43">
        <v>7.20562904651081</v>
      </c>
    </row>
    <row r="44" spans="1:9">
      <c r="A44" s="17">
        <v>43406</v>
      </c>
      <c r="B44">
        <v>3.551</v>
      </c>
      <c r="C44">
        <v>21.5591130927198</v>
      </c>
      <c r="D44" s="18">
        <f t="shared" si="2"/>
        <v>4.63840973280894</v>
      </c>
      <c r="E44" s="18">
        <f t="shared" si="3"/>
        <v>1.08740973280894</v>
      </c>
      <c r="F44" s="18">
        <f t="shared" si="7"/>
        <v>0.368120663871893</v>
      </c>
      <c r="G44" s="16">
        <f t="shared" si="6"/>
        <v>11.9667209400377</v>
      </c>
      <c r="H44">
        <v>7867.54</v>
      </c>
      <c r="I44">
        <v>7.43068150713228</v>
      </c>
    </row>
    <row r="45" spans="1:9">
      <c r="A45" s="17">
        <v>43413</v>
      </c>
      <c r="B45">
        <v>3.5</v>
      </c>
      <c r="C45">
        <v>20.9590233345266</v>
      </c>
      <c r="D45" s="18">
        <f t="shared" si="2"/>
        <v>4.77121468896244</v>
      </c>
      <c r="E45" s="18">
        <f t="shared" si="3"/>
        <v>1.27121468896244</v>
      </c>
      <c r="F45" s="18">
        <f t="shared" si="7"/>
        <v>0.48765745737415</v>
      </c>
      <c r="G45" s="16">
        <f t="shared" si="6"/>
        <v>12.4543783974119</v>
      </c>
      <c r="H45">
        <v>7648.55</v>
      </c>
      <c r="I45">
        <v>7.71502530096081</v>
      </c>
    </row>
    <row r="46" spans="1:9">
      <c r="A46" s="17">
        <v>43420</v>
      </c>
      <c r="B46">
        <v>3.366</v>
      </c>
      <c r="C46">
        <v>22.0927789240733</v>
      </c>
      <c r="D46" s="18">
        <f t="shared" si="2"/>
        <v>4.52636584757726</v>
      </c>
      <c r="E46" s="18">
        <f t="shared" si="3"/>
        <v>1.16036584757726</v>
      </c>
      <c r="F46" s="18">
        <f t="shared" si="7"/>
        <v>-0.094808772624039</v>
      </c>
      <c r="G46" s="16">
        <f t="shared" si="6"/>
        <v>12.3595696247878</v>
      </c>
      <c r="H46">
        <v>8062.29</v>
      </c>
      <c r="I46">
        <v>7.5834261742555</v>
      </c>
    </row>
    <row r="47" spans="1:9">
      <c r="A47" s="17">
        <v>43427</v>
      </c>
      <c r="B47">
        <v>3.42</v>
      </c>
      <c r="C47">
        <v>20.9265512415791</v>
      </c>
      <c r="D47" s="18">
        <f t="shared" si="2"/>
        <v>4.77861826564663</v>
      </c>
      <c r="E47" s="18">
        <f t="shared" si="3"/>
        <v>1.35861826564663</v>
      </c>
      <c r="F47" s="18">
        <f t="shared" si="7"/>
        <v>-0.0307495529792314</v>
      </c>
      <c r="G47" s="16">
        <f t="shared" ref="G47:G75" si="8">F47+G46</f>
        <v>12.3288200718086</v>
      </c>
      <c r="H47">
        <v>7636.7</v>
      </c>
      <c r="I47">
        <v>7.56462089656508</v>
      </c>
    </row>
    <row r="48" spans="1:9">
      <c r="A48" s="17">
        <v>43434</v>
      </c>
      <c r="B48">
        <v>3.398</v>
      </c>
      <c r="C48">
        <v>21.05</v>
      </c>
      <c r="D48" s="18">
        <f t="shared" si="2"/>
        <v>4.75059382422803</v>
      </c>
      <c r="E48" s="18">
        <f t="shared" si="3"/>
        <v>1.35259382422803</v>
      </c>
      <c r="F48" s="18">
        <f t="shared" si="7"/>
        <v>0.00973290624906831</v>
      </c>
      <c r="G48" s="16">
        <f t="shared" si="8"/>
        <v>12.3385529780577</v>
      </c>
      <c r="H48">
        <v>7681.75</v>
      </c>
      <c r="I48">
        <v>7.52057338746246</v>
      </c>
    </row>
    <row r="49" spans="1:9">
      <c r="A49" s="17">
        <v>43441</v>
      </c>
      <c r="B49">
        <v>3.314</v>
      </c>
      <c r="C49">
        <v>21.3649567183579</v>
      </c>
      <c r="D49" s="18">
        <f t="shared" ref="D49:D80" si="9">1/C49*100</f>
        <v>4.68056178714722</v>
      </c>
      <c r="E49" s="18">
        <f t="shared" ref="E49:E80" si="10">D49-B49</f>
        <v>1.36656178714722</v>
      </c>
      <c r="F49" s="18">
        <f t="shared" si="7"/>
        <v>0.279152054338277</v>
      </c>
      <c r="G49" s="16">
        <f t="shared" si="8"/>
        <v>12.6177050323959</v>
      </c>
      <c r="H49">
        <v>7733.89</v>
      </c>
      <c r="I49">
        <v>7.7597963637095</v>
      </c>
    </row>
    <row r="50" spans="1:9">
      <c r="A50" s="17">
        <v>43448</v>
      </c>
      <c r="B50">
        <v>3.369</v>
      </c>
      <c r="C50">
        <v>21.0769925647015</v>
      </c>
      <c r="D50" s="18">
        <f t="shared" si="9"/>
        <v>4.74450990543472</v>
      </c>
      <c r="E50" s="18">
        <f t="shared" si="10"/>
        <v>1.37550990543472</v>
      </c>
      <c r="F50" s="18">
        <f t="shared" si="7"/>
        <v>0.10429521647228</v>
      </c>
      <c r="G50" s="16">
        <f t="shared" si="8"/>
        <v>12.7220002488682</v>
      </c>
      <c r="H50">
        <v>7629.65</v>
      </c>
      <c r="I50">
        <v>7.9074428197666</v>
      </c>
    </row>
    <row r="51" spans="1:9">
      <c r="A51" s="17">
        <v>43455</v>
      </c>
      <c r="B51">
        <v>3.355</v>
      </c>
      <c r="C51">
        <v>20.2702012074936</v>
      </c>
      <c r="D51" s="18">
        <f t="shared" si="9"/>
        <v>4.93335014173572</v>
      </c>
      <c r="E51" s="18">
        <f t="shared" si="10"/>
        <v>1.57835014173572</v>
      </c>
      <c r="F51" s="18">
        <f t="shared" si="7"/>
        <v>0.417984294158459</v>
      </c>
      <c r="G51" s="16">
        <f t="shared" si="8"/>
        <v>13.1399845430267</v>
      </c>
      <c r="H51">
        <v>7337.6</v>
      </c>
      <c r="I51">
        <v>8.25486865695528</v>
      </c>
    </row>
    <row r="52" spans="1:9">
      <c r="A52" s="17">
        <v>43462</v>
      </c>
      <c r="B52">
        <v>3.273</v>
      </c>
      <c r="C52">
        <v>20</v>
      </c>
      <c r="D52" s="18">
        <f t="shared" si="9"/>
        <v>5</v>
      </c>
      <c r="E52" s="18">
        <f t="shared" si="10"/>
        <v>1.727</v>
      </c>
      <c r="F52" s="18">
        <f t="shared" si="7"/>
        <v>0.368381734353366</v>
      </c>
      <c r="G52" s="16">
        <f t="shared" si="8"/>
        <v>13.5083662773801</v>
      </c>
      <c r="H52">
        <v>7239.79</v>
      </c>
      <c r="I52">
        <v>8.55268450128466</v>
      </c>
    </row>
    <row r="53" spans="1:9">
      <c r="A53" s="17">
        <v>43469</v>
      </c>
      <c r="B53">
        <v>3.176</v>
      </c>
      <c r="C53">
        <v>19.7237158420263</v>
      </c>
      <c r="D53" s="18">
        <f t="shared" si="9"/>
        <v>5.07003856681635</v>
      </c>
      <c r="E53" s="18">
        <f t="shared" si="10"/>
        <v>1.89403856681635</v>
      </c>
      <c r="F53" s="18">
        <f t="shared" si="7"/>
        <v>0.541444742588322</v>
      </c>
      <c r="G53" s="16">
        <f t="shared" si="8"/>
        <v>14.0498110199684</v>
      </c>
      <c r="H53">
        <v>7284.84</v>
      </c>
      <c r="I53">
        <v>8.99065750479703</v>
      </c>
    </row>
    <row r="54" spans="1:9">
      <c r="A54" s="17">
        <v>43476</v>
      </c>
      <c r="B54">
        <v>3.138</v>
      </c>
      <c r="C54">
        <v>20.2358939167453</v>
      </c>
      <c r="D54" s="18">
        <f t="shared" si="9"/>
        <v>4.94171398661313</v>
      </c>
      <c r="E54" s="18">
        <f t="shared" si="10"/>
        <v>1.80371398661313</v>
      </c>
      <c r="F54" s="18">
        <f t="shared" si="7"/>
        <v>0.437152199465915</v>
      </c>
      <c r="G54" s="16">
        <f t="shared" si="8"/>
        <v>14.4869632194343</v>
      </c>
      <c r="H54">
        <v>7474.01</v>
      </c>
      <c r="I54">
        <v>9.38120965999007</v>
      </c>
    </row>
    <row r="55" spans="1:9">
      <c r="A55" s="17">
        <v>43483</v>
      </c>
      <c r="B55">
        <v>3.118</v>
      </c>
      <c r="C55">
        <v>20.5266254368771</v>
      </c>
      <c r="D55" s="18">
        <f t="shared" si="9"/>
        <v>4.87172137999581</v>
      </c>
      <c r="E55" s="18">
        <f t="shared" si="10"/>
        <v>1.75372137999581</v>
      </c>
      <c r="F55" s="18">
        <f t="shared" si="7"/>
        <v>0.37821147456109</v>
      </c>
      <c r="G55" s="16">
        <f t="shared" si="8"/>
        <v>14.8651746939954</v>
      </c>
      <c r="H55">
        <v>7581.39</v>
      </c>
      <c r="I55">
        <v>9.74120472644231</v>
      </c>
    </row>
    <row r="56" spans="1:9">
      <c r="A56" s="17">
        <v>43490</v>
      </c>
      <c r="B56">
        <v>3.157</v>
      </c>
      <c r="C56">
        <v>20.5646929091536</v>
      </c>
      <c r="D56" s="18">
        <f t="shared" si="9"/>
        <v>4.86270329645859</v>
      </c>
      <c r="E56" s="18">
        <f t="shared" si="10"/>
        <v>1.70570329645859</v>
      </c>
      <c r="F56" s="18">
        <f t="shared" si="7"/>
        <v>0.127353154722877</v>
      </c>
      <c r="G56" s="16">
        <f t="shared" si="8"/>
        <v>14.9925278487183</v>
      </c>
      <c r="H56">
        <v>7595.45</v>
      </c>
      <c r="I56">
        <v>9.94596955078243</v>
      </c>
    </row>
    <row r="57" spans="1:9">
      <c r="A57" s="17">
        <v>43497</v>
      </c>
      <c r="B57">
        <v>3.145</v>
      </c>
      <c r="C57">
        <v>20.894652637919</v>
      </c>
      <c r="D57" s="18">
        <f t="shared" si="9"/>
        <v>4.78591349341328</v>
      </c>
      <c r="E57" s="18">
        <f t="shared" si="10"/>
        <v>1.64091349341328</v>
      </c>
      <c r="F57" s="18">
        <f t="shared" si="7"/>
        <v>-0.0860865065867227</v>
      </c>
      <c r="G57" s="16">
        <f t="shared" si="8"/>
        <v>14.9064413421315</v>
      </c>
      <c r="H57">
        <v>7684</v>
      </c>
      <c r="I57">
        <v>10.0437265208757</v>
      </c>
    </row>
    <row r="58" spans="1:9">
      <c r="A58" s="17">
        <v>43511</v>
      </c>
      <c r="B58">
        <v>3.09</v>
      </c>
      <c r="C58">
        <v>22.0955513162746</v>
      </c>
      <c r="D58" s="18">
        <f t="shared" si="9"/>
        <v>4.52579791147119</v>
      </c>
      <c r="E58" s="18">
        <f t="shared" si="10"/>
        <v>1.43579791147119</v>
      </c>
      <c r="F58" s="18">
        <f t="shared" si="7"/>
        <v>-0.458240655345163</v>
      </c>
      <c r="G58" s="16">
        <f t="shared" si="8"/>
        <v>14.4482006867864</v>
      </c>
      <c r="H58">
        <v>8125.63</v>
      </c>
      <c r="I58">
        <v>9.85168920848099</v>
      </c>
    </row>
    <row r="59" spans="1:9">
      <c r="A59" s="17">
        <v>43518</v>
      </c>
      <c r="B59">
        <v>3.148</v>
      </c>
      <c r="C59">
        <v>23.5247031365389</v>
      </c>
      <c r="D59" s="18">
        <f t="shared" si="9"/>
        <v>4.25085066619517</v>
      </c>
      <c r="E59" s="18">
        <f t="shared" si="10"/>
        <v>1.10285066619517</v>
      </c>
      <c r="F59" s="18">
        <f t="shared" si="7"/>
        <v>-0.700863320417966</v>
      </c>
      <c r="G59" s="16">
        <f t="shared" si="8"/>
        <v>13.7473373663684</v>
      </c>
      <c r="H59">
        <v>8651.2</v>
      </c>
      <c r="I59">
        <v>9.37560879204022</v>
      </c>
    </row>
    <row r="60" spans="1:9">
      <c r="A60" s="17">
        <v>43525</v>
      </c>
      <c r="B60">
        <v>3.195</v>
      </c>
      <c r="C60">
        <v>24.1155077390818</v>
      </c>
      <c r="D60" s="18">
        <f t="shared" si="9"/>
        <v>4.1467092910484</v>
      </c>
      <c r="E60" s="18">
        <f t="shared" si="10"/>
        <v>0.951709291048396</v>
      </c>
      <c r="F60" s="18">
        <f t="shared" si="7"/>
        <v>-0.802012088947412</v>
      </c>
      <c r="G60" s="16">
        <f t="shared" si="8"/>
        <v>12.945325277421</v>
      </c>
      <c r="H60">
        <v>9167.65</v>
      </c>
      <c r="I60">
        <v>8.70998863948615</v>
      </c>
    </row>
    <row r="61" spans="1:9">
      <c r="A61" s="17">
        <v>43532</v>
      </c>
      <c r="B61">
        <v>3.159</v>
      </c>
      <c r="C61">
        <v>24.6312699684865</v>
      </c>
      <c r="D61" s="18">
        <f t="shared" si="9"/>
        <v>4.05987998702223</v>
      </c>
      <c r="E61" s="18">
        <f t="shared" si="10"/>
        <v>0.900879987022233</v>
      </c>
      <c r="F61" s="18">
        <f t="shared" si="7"/>
        <v>-0.804823309436361</v>
      </c>
      <c r="G61" s="16">
        <f t="shared" si="8"/>
        <v>12.1405019679846</v>
      </c>
      <c r="H61">
        <v>9363.72</v>
      </c>
      <c r="I61">
        <v>7.94391705847734</v>
      </c>
    </row>
    <row r="62" spans="1:9">
      <c r="A62" s="17">
        <v>43539</v>
      </c>
      <c r="B62">
        <v>3.155</v>
      </c>
      <c r="C62">
        <v>25.1227000684374</v>
      </c>
      <c r="D62" s="18">
        <f t="shared" si="9"/>
        <v>3.98046387241767</v>
      </c>
      <c r="E62" s="18">
        <f t="shared" si="10"/>
        <v>0.825463872417666</v>
      </c>
      <c r="F62" s="18">
        <f t="shared" si="7"/>
        <v>-0.815449620995611</v>
      </c>
      <c r="G62" s="16">
        <f t="shared" si="8"/>
        <v>11.325052346989</v>
      </c>
      <c r="H62">
        <v>9550.54</v>
      </c>
      <c r="I62">
        <v>7.1335555871435</v>
      </c>
    </row>
    <row r="63" spans="1:9">
      <c r="A63" s="17">
        <v>43546</v>
      </c>
      <c r="B63">
        <v>3.138</v>
      </c>
      <c r="C63">
        <v>25.9872929666918</v>
      </c>
      <c r="D63" s="18">
        <f t="shared" si="9"/>
        <v>3.84803450394665</v>
      </c>
      <c r="E63" s="18">
        <f t="shared" si="10"/>
        <v>0.71003450394665</v>
      </c>
      <c r="F63" s="18">
        <f t="shared" si="7"/>
        <v>-0.725763407524537</v>
      </c>
      <c r="G63" s="16">
        <f t="shared" si="8"/>
        <v>10.5992889394645</v>
      </c>
      <c r="H63" s="16">
        <v>9879.22</v>
      </c>
      <c r="I63">
        <v>6.46979539024561</v>
      </c>
    </row>
    <row r="64" spans="1:9">
      <c r="A64" s="17">
        <v>43553</v>
      </c>
      <c r="B64">
        <v>3.075</v>
      </c>
      <c r="C64">
        <v>26.06</v>
      </c>
      <c r="D64" s="18">
        <f t="shared" si="9"/>
        <v>3.83729854182655</v>
      </c>
      <c r="E64" s="18">
        <f t="shared" si="10"/>
        <v>0.762298541826554</v>
      </c>
      <c r="F64" s="18">
        <f t="shared" si="7"/>
        <v>-0.340552124368612</v>
      </c>
      <c r="G64" s="16">
        <f t="shared" si="8"/>
        <v>10.2587368150959</v>
      </c>
      <c r="H64" s="16">
        <v>9906.86</v>
      </c>
      <c r="I64">
        <v>6.16486319144063</v>
      </c>
    </row>
    <row r="65" spans="1:9">
      <c r="A65" s="17">
        <v>43559</v>
      </c>
      <c r="B65">
        <v>3.268</v>
      </c>
      <c r="C65">
        <v>26.3233779832199</v>
      </c>
      <c r="D65" s="18">
        <f t="shared" si="9"/>
        <v>3.79890453511499</v>
      </c>
      <c r="E65" s="18">
        <f t="shared" si="10"/>
        <v>0.530904535114991</v>
      </c>
      <c r="F65" s="18">
        <f t="shared" si="7"/>
        <v>-0.420804755933405</v>
      </c>
      <c r="G65" s="16">
        <f t="shared" si="8"/>
        <v>9.83793205916246</v>
      </c>
      <c r="H65" s="16">
        <v>10415.8</v>
      </c>
      <c r="I65">
        <v>5.58350185659716</v>
      </c>
    </row>
    <row r="66" spans="1:9">
      <c r="A66" s="17">
        <v>43567</v>
      </c>
      <c r="B66">
        <v>3.331</v>
      </c>
      <c r="C66">
        <v>25.6070024073521</v>
      </c>
      <c r="D66" s="18">
        <f t="shared" si="9"/>
        <v>3.90518180961661</v>
      </c>
      <c r="E66" s="18">
        <f t="shared" si="10"/>
        <v>0.574181809616606</v>
      </c>
      <c r="F66" s="18">
        <f t="shared" si="7"/>
        <v>-0.326698177405627</v>
      </c>
      <c r="G66" s="16">
        <f t="shared" si="8"/>
        <v>9.51123388175684</v>
      </c>
      <c r="H66" s="16">
        <v>10132.34</v>
      </c>
      <c r="I66">
        <v>5.19269297466532</v>
      </c>
    </row>
    <row r="67" spans="1:9">
      <c r="A67" s="17">
        <v>43574</v>
      </c>
      <c r="B67">
        <v>3.39</v>
      </c>
      <c r="C67">
        <v>26.3295444843315</v>
      </c>
      <c r="D67" s="18">
        <f t="shared" si="9"/>
        <v>3.79801481410015</v>
      </c>
      <c r="E67" s="18">
        <f t="shared" si="10"/>
        <v>0.408014814100147</v>
      </c>
      <c r="F67" s="18">
        <f t="shared" ref="F67:F107" si="11">E67-E62</f>
        <v>-0.417449058317519</v>
      </c>
      <c r="G67" s="16">
        <f t="shared" si="8"/>
        <v>9.09378482343932</v>
      </c>
      <c r="H67" s="16">
        <v>10418.24</v>
      </c>
      <c r="I67">
        <v>4.72127562091388</v>
      </c>
    </row>
    <row r="68" spans="1:9">
      <c r="A68" s="17">
        <v>43581</v>
      </c>
      <c r="B68">
        <v>3.421</v>
      </c>
      <c r="C68">
        <v>24.7186218865413</v>
      </c>
      <c r="D68" s="18">
        <f t="shared" si="9"/>
        <v>4.0455329774856</v>
      </c>
      <c r="E68" s="18">
        <f t="shared" si="10"/>
        <v>0.624532977485602</v>
      </c>
      <c r="F68" s="18">
        <f t="shared" si="11"/>
        <v>-0.085501526461048</v>
      </c>
      <c r="G68" s="16">
        <f t="shared" si="8"/>
        <v>9.00828329697827</v>
      </c>
      <c r="H68" s="16">
        <v>9780.82</v>
      </c>
      <c r="I68">
        <v>4.35109039816107</v>
      </c>
    </row>
    <row r="69" spans="1:9">
      <c r="A69" s="17">
        <v>43585</v>
      </c>
      <c r="B69">
        <v>3.416</v>
      </c>
      <c r="C69">
        <v>24.45</v>
      </c>
      <c r="D69" s="18">
        <f t="shared" si="9"/>
        <v>4.08997955010225</v>
      </c>
      <c r="E69" s="18">
        <f t="shared" si="10"/>
        <v>0.67397955010225</v>
      </c>
      <c r="F69" s="18">
        <f t="shared" si="11"/>
        <v>-0.088318991724304</v>
      </c>
      <c r="G69" s="16">
        <f t="shared" si="8"/>
        <v>8.91996430525397</v>
      </c>
      <c r="H69" s="16">
        <v>9674.53</v>
      </c>
      <c r="I69">
        <v>3.98119493988512</v>
      </c>
    </row>
    <row r="70" spans="1:9">
      <c r="A70" s="17">
        <v>43595</v>
      </c>
      <c r="B70">
        <v>3.314</v>
      </c>
      <c r="C70">
        <v>23.7335929747643</v>
      </c>
      <c r="D70" s="18">
        <f t="shared" si="9"/>
        <v>4.21343705128545</v>
      </c>
      <c r="E70" s="18">
        <f t="shared" si="10"/>
        <v>0.899437051285445</v>
      </c>
      <c r="F70" s="18">
        <f t="shared" si="11"/>
        <v>0.368532516170454</v>
      </c>
      <c r="G70" s="16">
        <f t="shared" si="8"/>
        <v>9.28849682142442</v>
      </c>
      <c r="H70" s="16">
        <v>9235.39</v>
      </c>
      <c r="I70">
        <v>4.31853952049149</v>
      </c>
    </row>
    <row r="71" spans="1:9">
      <c r="A71" s="17">
        <v>43602</v>
      </c>
      <c r="B71">
        <v>3.283</v>
      </c>
      <c r="C71">
        <v>23.129163593042</v>
      </c>
      <c r="D71" s="18">
        <f t="shared" si="9"/>
        <v>4.32354588170595</v>
      </c>
      <c r="E71" s="18">
        <f t="shared" si="10"/>
        <v>1.04054588170595</v>
      </c>
      <c r="F71" s="18">
        <f t="shared" si="11"/>
        <v>0.466364072089344</v>
      </c>
      <c r="G71" s="16">
        <f t="shared" si="8"/>
        <v>9.75486089351377</v>
      </c>
      <c r="H71" s="16">
        <v>9000.19</v>
      </c>
      <c r="I71">
        <v>4.73588592641175</v>
      </c>
    </row>
    <row r="72" spans="1:9">
      <c r="A72" s="17">
        <v>43609</v>
      </c>
      <c r="B72">
        <v>3.333</v>
      </c>
      <c r="C72">
        <v>22.5550070774621</v>
      </c>
      <c r="D72" s="18">
        <f t="shared" si="9"/>
        <v>4.43360534787525</v>
      </c>
      <c r="E72" s="18">
        <f t="shared" si="10"/>
        <v>1.10060534787525</v>
      </c>
      <c r="F72" s="18">
        <f t="shared" si="11"/>
        <v>0.692590533775103</v>
      </c>
      <c r="G72" s="16">
        <f t="shared" si="8"/>
        <v>10.4474514272889</v>
      </c>
      <c r="H72" s="16">
        <v>8776.77</v>
      </c>
      <c r="I72">
        <v>5.26980021228386</v>
      </c>
    </row>
    <row r="73" spans="1:9">
      <c r="A73" s="17">
        <v>43616</v>
      </c>
      <c r="B73">
        <v>3.297</v>
      </c>
      <c r="C73">
        <v>22.93</v>
      </c>
      <c r="D73" s="18">
        <f t="shared" si="9"/>
        <v>4.36109899694723</v>
      </c>
      <c r="E73" s="18">
        <f t="shared" si="10"/>
        <v>1.06409899694723</v>
      </c>
      <c r="F73" s="18">
        <f t="shared" si="11"/>
        <v>0.439566019461628</v>
      </c>
      <c r="G73" s="16">
        <f t="shared" si="8"/>
        <v>10.8870174467505</v>
      </c>
      <c r="H73" s="16">
        <v>8922.69</v>
      </c>
      <c r="I73">
        <v>5.69009833782461</v>
      </c>
    </row>
    <row r="74" spans="1:9">
      <c r="A74" s="17">
        <v>43622</v>
      </c>
      <c r="B74">
        <v>3.263</v>
      </c>
      <c r="C74">
        <v>21.9059167537379</v>
      </c>
      <c r="D74" s="18">
        <f t="shared" si="9"/>
        <v>4.56497671949459</v>
      </c>
      <c r="E74" s="18">
        <f t="shared" si="10"/>
        <v>1.30197671949459</v>
      </c>
      <c r="F74" s="18">
        <f t="shared" si="11"/>
        <v>0.62799716939234</v>
      </c>
      <c r="G74" s="16">
        <f t="shared" si="8"/>
        <v>11.5150146161428</v>
      </c>
      <c r="H74" s="16">
        <v>8584.94</v>
      </c>
      <c r="I74">
        <v>6.21487841221488</v>
      </c>
    </row>
    <row r="75" spans="1:9">
      <c r="A75" s="17">
        <v>43630</v>
      </c>
      <c r="B75">
        <v>3.279</v>
      </c>
      <c r="C75">
        <v>22.4805268725942</v>
      </c>
      <c r="D75" s="18">
        <f t="shared" si="9"/>
        <v>4.44829432009038</v>
      </c>
      <c r="E75" s="18">
        <f t="shared" si="10"/>
        <v>1.16929432009038</v>
      </c>
      <c r="F75" s="18">
        <f t="shared" si="11"/>
        <v>0.269857268804935</v>
      </c>
      <c r="G75" s="16">
        <f t="shared" si="8"/>
        <v>11.7848718849478</v>
      </c>
      <c r="H75" s="16">
        <v>8810.13</v>
      </c>
      <c r="I75">
        <v>6.40138428872513</v>
      </c>
    </row>
    <row r="76" spans="1:9">
      <c r="A76" s="17">
        <v>43637</v>
      </c>
      <c r="B76">
        <v>3.25</v>
      </c>
      <c r="C76">
        <v>23.5117579815892</v>
      </c>
      <c r="D76" s="18">
        <f t="shared" si="9"/>
        <v>4.25319110881903</v>
      </c>
      <c r="E76" s="18">
        <f t="shared" si="10"/>
        <v>1.00319110881903</v>
      </c>
      <c r="F76" s="18">
        <f t="shared" si="11"/>
        <v>-0.0373547728869201</v>
      </c>
      <c r="G76" s="16">
        <f t="shared" ref="G76:G107" si="12">F76+G75</f>
        <v>11.7475171120609</v>
      </c>
      <c r="H76" s="16">
        <v>9214.27</v>
      </c>
      <c r="I76">
        <v>6.32949137864843</v>
      </c>
    </row>
    <row r="77" spans="1:9">
      <c r="A77" s="17">
        <v>43644</v>
      </c>
      <c r="B77">
        <v>3.279</v>
      </c>
      <c r="C77">
        <v>23.42</v>
      </c>
      <c r="D77" s="18">
        <f t="shared" si="9"/>
        <v>4.26985482493595</v>
      </c>
      <c r="E77" s="18">
        <f t="shared" si="10"/>
        <v>0.990854824935952</v>
      </c>
      <c r="F77" s="18">
        <f t="shared" si="11"/>
        <v>-0.109750522939298</v>
      </c>
      <c r="G77" s="16">
        <f t="shared" si="12"/>
        <v>11.6377665891216</v>
      </c>
      <c r="H77" s="16">
        <v>9178.31</v>
      </c>
      <c r="I77">
        <v>6.22760675587942</v>
      </c>
    </row>
    <row r="78" spans="1:9">
      <c r="A78" s="17">
        <v>43651</v>
      </c>
      <c r="B78">
        <v>3.188</v>
      </c>
      <c r="C78">
        <v>23.9659444750022</v>
      </c>
      <c r="D78" s="18">
        <f t="shared" si="9"/>
        <v>4.17258748572607</v>
      </c>
      <c r="E78" s="18">
        <f t="shared" si="10"/>
        <v>0.984587485726073</v>
      </c>
      <c r="F78" s="18">
        <f t="shared" si="11"/>
        <v>-0.0795115112211571</v>
      </c>
      <c r="G78" s="16">
        <f t="shared" si="12"/>
        <v>11.5582550779004</v>
      </c>
      <c r="H78" s="16">
        <v>9443.22</v>
      </c>
      <c r="I78">
        <v>6.17064186245879</v>
      </c>
    </row>
    <row r="79" spans="1:9">
      <c r="A79" s="17">
        <v>43658</v>
      </c>
      <c r="B79">
        <v>3.189</v>
      </c>
      <c r="C79">
        <v>23.3826336257225</v>
      </c>
      <c r="D79" s="18">
        <f t="shared" si="9"/>
        <v>4.27667822199434</v>
      </c>
      <c r="E79" s="18">
        <f t="shared" si="10"/>
        <v>1.08767822199434</v>
      </c>
      <c r="F79" s="18">
        <f t="shared" si="11"/>
        <v>-0.21429849750025</v>
      </c>
      <c r="G79" s="16">
        <f t="shared" si="12"/>
        <v>11.3439565804002</v>
      </c>
      <c r="H79" s="16">
        <v>9213.38</v>
      </c>
      <c r="I79">
        <v>6.00176006273449</v>
      </c>
    </row>
    <row r="80" spans="1:9">
      <c r="A80" s="17">
        <v>43665</v>
      </c>
      <c r="B80">
        <v>3.173</v>
      </c>
      <c r="C80">
        <v>23.4211335629988</v>
      </c>
      <c r="D80" s="18">
        <f t="shared" si="9"/>
        <v>4.26964816758409</v>
      </c>
      <c r="E80" s="18">
        <f t="shared" si="10"/>
        <v>1.09664816758409</v>
      </c>
      <c r="F80" s="18">
        <f t="shared" si="11"/>
        <v>-0.07264615250629</v>
      </c>
      <c r="G80" s="16">
        <f t="shared" si="12"/>
        <v>11.2713104278939</v>
      </c>
      <c r="H80" s="16">
        <v>9228.55</v>
      </c>
      <c r="I80">
        <v>5.90283198247859</v>
      </c>
    </row>
    <row r="81" spans="1:9">
      <c r="A81" s="17">
        <v>43672</v>
      </c>
      <c r="B81">
        <v>3.175</v>
      </c>
      <c r="C81">
        <v>23.7268235725521</v>
      </c>
      <c r="D81" s="18">
        <f t="shared" ref="D81:D107" si="13">1/C81*100</f>
        <v>4.21463916963934</v>
      </c>
      <c r="E81" s="18">
        <f t="shared" ref="E81:E107" si="14">D81-B81</f>
        <v>1.03963916963934</v>
      </c>
      <c r="F81" s="18">
        <f t="shared" si="11"/>
        <v>0.0364480608203102</v>
      </c>
      <c r="G81" s="16">
        <f t="shared" si="12"/>
        <v>11.3077584887142</v>
      </c>
      <c r="H81" s="16">
        <v>9349</v>
      </c>
      <c r="I81">
        <v>5.87990552088106</v>
      </c>
    </row>
    <row r="82" spans="1:9">
      <c r="A82" s="17">
        <v>43679</v>
      </c>
      <c r="B82">
        <v>3.139</v>
      </c>
      <c r="C82">
        <v>23.2272630070641</v>
      </c>
      <c r="D82" s="18">
        <f t="shared" si="13"/>
        <v>4.30528555902549</v>
      </c>
      <c r="E82" s="18">
        <f t="shared" si="14"/>
        <v>1.16628555902549</v>
      </c>
      <c r="F82" s="18">
        <f t="shared" si="11"/>
        <v>0.175430734089539</v>
      </c>
      <c r="G82" s="16">
        <f t="shared" si="12"/>
        <v>11.4831892228037</v>
      </c>
      <c r="H82" s="16">
        <v>9136.46</v>
      </c>
      <c r="I82">
        <v>5.86637750736788</v>
      </c>
    </row>
    <row r="83" spans="1:9">
      <c r="A83" s="17">
        <v>43686</v>
      </c>
      <c r="B83">
        <v>3.039</v>
      </c>
      <c r="C83">
        <v>22.3596402823927</v>
      </c>
      <c r="D83" s="18">
        <f t="shared" si="13"/>
        <v>4.47234386318576</v>
      </c>
      <c r="E83" s="18">
        <f t="shared" si="14"/>
        <v>1.43334386318576</v>
      </c>
      <c r="F83" s="18">
        <f t="shared" si="11"/>
        <v>0.448756377459687</v>
      </c>
      <c r="G83" s="16">
        <f t="shared" si="12"/>
        <v>11.9319456002634</v>
      </c>
      <c r="H83" s="16">
        <v>8795.18</v>
      </c>
      <c r="I83">
        <v>6.05133793629037</v>
      </c>
    </row>
    <row r="84" spans="1:9">
      <c r="A84" s="17">
        <v>43693</v>
      </c>
      <c r="B84">
        <v>3.03</v>
      </c>
      <c r="C84">
        <v>23.0352206353409</v>
      </c>
      <c r="D84" s="18">
        <f t="shared" si="13"/>
        <v>4.34117830182963</v>
      </c>
      <c r="E84" s="18">
        <f t="shared" si="14"/>
        <v>1.31117830182963</v>
      </c>
      <c r="F84" s="18">
        <f t="shared" si="11"/>
        <v>0.22350007983529</v>
      </c>
      <c r="G84" s="16">
        <f t="shared" si="12"/>
        <v>12.1554456800987</v>
      </c>
      <c r="H84" s="16">
        <v>9060.92</v>
      </c>
      <c r="I84">
        <v>6.07460539239682</v>
      </c>
    </row>
    <row r="85" spans="1:9">
      <c r="A85" s="17">
        <v>43700</v>
      </c>
      <c r="B85">
        <v>3.07</v>
      </c>
      <c r="C85">
        <v>23.8020427240734</v>
      </c>
      <c r="D85" s="18">
        <f t="shared" si="13"/>
        <v>4.20132007824942</v>
      </c>
      <c r="E85" s="18">
        <f t="shared" si="14"/>
        <v>1.13132007824942</v>
      </c>
      <c r="F85" s="18">
        <f t="shared" si="11"/>
        <v>0.0346719106653304</v>
      </c>
      <c r="G85" s="16">
        <f t="shared" si="12"/>
        <v>12.190117590764</v>
      </c>
      <c r="H85" s="16">
        <v>9362.55</v>
      </c>
      <c r="I85">
        <v>6.00413147019099</v>
      </c>
    </row>
    <row r="86" spans="1:9">
      <c r="A86" s="17">
        <v>43707</v>
      </c>
      <c r="B86">
        <v>3.068</v>
      </c>
      <c r="C86">
        <v>23.81</v>
      </c>
      <c r="D86" s="18">
        <f t="shared" si="13"/>
        <v>4.19991600167997</v>
      </c>
      <c r="E86" s="18">
        <f t="shared" si="14"/>
        <v>1.13191600167997</v>
      </c>
      <c r="F86" s="18">
        <f t="shared" si="11"/>
        <v>0.0922768320406298</v>
      </c>
      <c r="G86" s="16">
        <f t="shared" si="12"/>
        <v>12.2823944228046</v>
      </c>
      <c r="H86" s="16">
        <v>9365.68</v>
      </c>
      <c r="I86">
        <v>5.983205983387</v>
      </c>
    </row>
    <row r="87" spans="1:9">
      <c r="A87" s="17">
        <v>43714</v>
      </c>
      <c r="B87">
        <v>3.023</v>
      </c>
      <c r="C87">
        <v>24.8959030047934</v>
      </c>
      <c r="D87" s="18">
        <f t="shared" si="13"/>
        <v>4.01672516079237</v>
      </c>
      <c r="E87" s="18">
        <f t="shared" si="14"/>
        <v>0.99372516079237</v>
      </c>
      <c r="F87" s="18">
        <f t="shared" si="11"/>
        <v>-0.172560398233121</v>
      </c>
      <c r="G87" s="16">
        <f t="shared" si="12"/>
        <v>12.1098340245715</v>
      </c>
      <c r="H87" s="16">
        <v>9823.42</v>
      </c>
      <c r="I87">
        <v>5.87033905302105</v>
      </c>
    </row>
    <row r="88" spans="1:9">
      <c r="A88" s="17">
        <v>43720</v>
      </c>
      <c r="B88">
        <v>3.094</v>
      </c>
      <c r="C88">
        <v>25.1401628584495</v>
      </c>
      <c r="D88" s="18">
        <f t="shared" si="13"/>
        <v>3.97769897367194</v>
      </c>
      <c r="E88" s="18">
        <f t="shared" si="14"/>
        <v>0.88369897367194</v>
      </c>
      <c r="F88" s="18">
        <f t="shared" si="11"/>
        <v>-0.549644889513819</v>
      </c>
      <c r="G88" s="16">
        <f t="shared" si="12"/>
        <v>11.5601891350577</v>
      </c>
      <c r="H88" s="16">
        <v>9919.8</v>
      </c>
      <c r="I88">
        <v>5.46443784824371</v>
      </c>
    </row>
    <row r="89" spans="1:9">
      <c r="A89" s="17">
        <v>43728</v>
      </c>
      <c r="B89">
        <v>3.118</v>
      </c>
      <c r="C89">
        <v>25.0424639856705</v>
      </c>
      <c r="D89" s="18">
        <f t="shared" si="13"/>
        <v>3.99321728314038</v>
      </c>
      <c r="E89" s="18">
        <f t="shared" si="14"/>
        <v>0.87521728314038</v>
      </c>
      <c r="F89" s="18">
        <f t="shared" si="11"/>
        <v>-0.43596101868925</v>
      </c>
      <c r="G89" s="16">
        <f t="shared" si="12"/>
        <v>11.1242281163685</v>
      </c>
      <c r="H89" s="16">
        <v>9881.25</v>
      </c>
      <c r="I89">
        <v>5.14831665593848</v>
      </c>
    </row>
    <row r="90" spans="1:9">
      <c r="A90" s="17">
        <v>43735</v>
      </c>
      <c r="B90">
        <v>3.158</v>
      </c>
      <c r="C90">
        <v>24.2003275800742</v>
      </c>
      <c r="D90" s="18">
        <f t="shared" si="13"/>
        <v>4.13217547031623</v>
      </c>
      <c r="E90" s="18">
        <f t="shared" si="14"/>
        <v>0.97417547031623</v>
      </c>
      <c r="F90" s="18">
        <f t="shared" si="11"/>
        <v>-0.157144607933191</v>
      </c>
      <c r="G90" s="16">
        <f t="shared" si="12"/>
        <v>10.9670835084353</v>
      </c>
      <c r="H90" s="16">
        <v>9548.96</v>
      </c>
      <c r="I90">
        <v>5.008206176535</v>
      </c>
    </row>
    <row r="91" spans="1:9">
      <c r="A91" s="17">
        <v>43738</v>
      </c>
      <c r="B91">
        <v>3.155</v>
      </c>
      <c r="C91">
        <v>23.94</v>
      </c>
      <c r="D91" s="18">
        <f t="shared" si="13"/>
        <v>4.17710944026734</v>
      </c>
      <c r="E91" s="18">
        <f t="shared" si="14"/>
        <v>1.02210944026734</v>
      </c>
      <c r="F91" s="18">
        <f t="shared" si="11"/>
        <v>-0.10980656141263</v>
      </c>
      <c r="G91" s="16">
        <f t="shared" si="12"/>
        <v>10.8572769470226</v>
      </c>
      <c r="H91" s="16">
        <v>9446.24</v>
      </c>
      <c r="I91">
        <v>4.89448963511023</v>
      </c>
    </row>
    <row r="92" spans="1:9">
      <c r="A92" s="17">
        <v>43749</v>
      </c>
      <c r="B92">
        <v>3.163</v>
      </c>
      <c r="C92">
        <v>24.3687790869643</v>
      </c>
      <c r="D92" s="18">
        <f t="shared" si="13"/>
        <v>4.10361141373281</v>
      </c>
      <c r="E92" s="18">
        <f t="shared" si="14"/>
        <v>0.94061141373281</v>
      </c>
      <c r="F92" s="18">
        <f t="shared" si="11"/>
        <v>-0.0531137470595597</v>
      </c>
      <c r="G92" s="16">
        <f t="shared" si="12"/>
        <v>10.8041631999631</v>
      </c>
      <c r="H92" s="16">
        <v>9666.58</v>
      </c>
      <c r="I92">
        <v>4.79698911768311</v>
      </c>
    </row>
    <row r="93" spans="1:9">
      <c r="A93" s="17">
        <v>43756</v>
      </c>
      <c r="B93">
        <v>3.193</v>
      </c>
      <c r="C93">
        <v>24.0333188276893</v>
      </c>
      <c r="D93" s="18">
        <f t="shared" si="13"/>
        <v>4.16089016739494</v>
      </c>
      <c r="E93" s="18">
        <f t="shared" si="14"/>
        <v>0.96789016739494</v>
      </c>
      <c r="F93" s="18">
        <f t="shared" si="11"/>
        <v>0.0841911937229995</v>
      </c>
      <c r="G93" s="16">
        <f t="shared" si="12"/>
        <v>10.8883543936861</v>
      </c>
      <c r="H93" s="16">
        <v>9533.51</v>
      </c>
      <c r="I93">
        <v>4.79861821771987</v>
      </c>
    </row>
    <row r="94" spans="1:9">
      <c r="A94" s="17">
        <v>43763</v>
      </c>
      <c r="B94">
        <v>3.255</v>
      </c>
      <c r="C94">
        <v>24.3533005719576</v>
      </c>
      <c r="D94" s="18">
        <f t="shared" si="13"/>
        <v>4.10621959452791</v>
      </c>
      <c r="E94" s="18">
        <f t="shared" si="14"/>
        <v>0.85121959452791</v>
      </c>
      <c r="F94" s="18">
        <f t="shared" si="11"/>
        <v>-0.0239976886124702</v>
      </c>
      <c r="G94" s="16">
        <f t="shared" si="12"/>
        <v>10.8643567050736</v>
      </c>
      <c r="H94" s="16">
        <v>9660.44</v>
      </c>
      <c r="I94">
        <v>4.71035138502076</v>
      </c>
    </row>
    <row r="95" spans="1:9">
      <c r="A95" s="17">
        <v>43770</v>
      </c>
      <c r="B95">
        <v>3.283</v>
      </c>
      <c r="C95">
        <v>24.5821390897251</v>
      </c>
      <c r="D95" s="18">
        <f t="shared" si="13"/>
        <v>4.06799423089255</v>
      </c>
      <c r="E95" s="18">
        <f t="shared" si="14"/>
        <v>0.78499423089255</v>
      </c>
      <c r="F95" s="18">
        <f t="shared" si="11"/>
        <v>-0.18918123942368</v>
      </c>
      <c r="G95" s="16">
        <f t="shared" si="12"/>
        <v>10.6751754656499</v>
      </c>
      <c r="H95" s="16">
        <v>9802.33</v>
      </c>
      <c r="I95">
        <v>4.52485636926585</v>
      </c>
    </row>
    <row r="96" spans="1:9">
      <c r="A96" s="17">
        <v>43777</v>
      </c>
      <c r="B96">
        <v>3.29</v>
      </c>
      <c r="C96">
        <v>24.8153882005727</v>
      </c>
      <c r="D96" s="18">
        <f t="shared" si="13"/>
        <v>4.02975763231027</v>
      </c>
      <c r="E96" s="18">
        <f t="shared" si="14"/>
        <v>0.73975763231027</v>
      </c>
      <c r="F96" s="18">
        <f t="shared" si="11"/>
        <v>-0.28235180795707</v>
      </c>
      <c r="G96" s="16">
        <f t="shared" si="12"/>
        <v>10.3928236576929</v>
      </c>
      <c r="H96" s="16">
        <v>9895.34</v>
      </c>
      <c r="I96">
        <v>4.25826656140672</v>
      </c>
    </row>
    <row r="97" spans="1:9">
      <c r="A97" s="17">
        <v>43784</v>
      </c>
      <c r="B97">
        <v>3.263</v>
      </c>
      <c r="C97">
        <v>24.195087506366</v>
      </c>
      <c r="D97" s="18">
        <f t="shared" si="13"/>
        <v>4.13307040008385</v>
      </c>
      <c r="E97" s="18">
        <f t="shared" si="14"/>
        <v>0.87007040008385</v>
      </c>
      <c r="F97" s="18">
        <f t="shared" si="11"/>
        <v>-0.0705410136489601</v>
      </c>
      <c r="G97" s="16">
        <f t="shared" si="12"/>
        <v>10.3222826440439</v>
      </c>
      <c r="H97" s="16">
        <v>9647.99</v>
      </c>
      <c r="I97">
        <v>4.14662029371219</v>
      </c>
    </row>
    <row r="98" spans="1:9">
      <c r="A98" s="17">
        <v>43791</v>
      </c>
      <c r="B98">
        <v>3.188</v>
      </c>
      <c r="C98">
        <v>24.1421983143675</v>
      </c>
      <c r="D98" s="18">
        <f t="shared" si="13"/>
        <v>4.14212486774612</v>
      </c>
      <c r="E98" s="18">
        <f t="shared" si="14"/>
        <v>0.95412486774612</v>
      </c>
      <c r="F98" s="18">
        <f t="shared" si="11"/>
        <v>-0.0137652996488198</v>
      </c>
      <c r="G98" s="16">
        <f t="shared" si="12"/>
        <v>10.3085173443951</v>
      </c>
      <c r="H98" s="16">
        <v>9626.9</v>
      </c>
      <c r="I98">
        <v>4.10223274471983</v>
      </c>
    </row>
    <row r="99" spans="1:9">
      <c r="A99" s="17">
        <v>43798</v>
      </c>
      <c r="B99">
        <v>3.192</v>
      </c>
      <c r="C99">
        <v>24.03</v>
      </c>
      <c r="D99" s="18">
        <f t="shared" si="13"/>
        <v>4.16146483562214</v>
      </c>
      <c r="E99" s="18">
        <f t="shared" si="14"/>
        <v>0.96946483562214</v>
      </c>
      <c r="F99" s="18">
        <f t="shared" si="11"/>
        <v>0.11824524109423</v>
      </c>
      <c r="G99" s="16">
        <f t="shared" si="12"/>
        <v>10.4267625854893</v>
      </c>
      <c r="H99" s="16">
        <v>9582.16</v>
      </c>
      <c r="I99">
        <v>4.18317681339552</v>
      </c>
    </row>
    <row r="100" spans="1:9">
      <c r="A100" s="17">
        <v>43805</v>
      </c>
      <c r="B100">
        <v>3.212</v>
      </c>
      <c r="C100">
        <v>24.7740119864623</v>
      </c>
      <c r="D100" s="18">
        <f t="shared" si="13"/>
        <v>4.03648791542705</v>
      </c>
      <c r="E100" s="18">
        <f t="shared" si="14"/>
        <v>0.82448791542705</v>
      </c>
      <c r="F100" s="18">
        <f t="shared" si="11"/>
        <v>0.0394936845344995</v>
      </c>
      <c r="G100" s="16">
        <f t="shared" si="12"/>
        <v>10.4662562700238</v>
      </c>
      <c r="H100" s="16">
        <v>9878.62</v>
      </c>
      <c r="I100">
        <v>4.18730282234924</v>
      </c>
    </row>
    <row r="101" spans="1:9">
      <c r="A101" s="17">
        <v>43812</v>
      </c>
      <c r="B101">
        <v>3.22</v>
      </c>
      <c r="C101">
        <v>25.09</v>
      </c>
      <c r="D101" s="18">
        <f t="shared" si="13"/>
        <v>3.98565165404544</v>
      </c>
      <c r="E101" s="18">
        <f t="shared" si="14"/>
        <v>0.76565165404544</v>
      </c>
      <c r="F101" s="18">
        <f t="shared" si="11"/>
        <v>0.0258940217351697</v>
      </c>
      <c r="G101" s="16">
        <f t="shared" si="12"/>
        <v>10.492150291759</v>
      </c>
      <c r="H101" s="16">
        <v>10004.62</v>
      </c>
      <c r="I101">
        <v>4.18581030076415</v>
      </c>
    </row>
    <row r="102" ht="14.75" spans="1:9">
      <c r="A102" s="13">
        <v>43819</v>
      </c>
      <c r="B102">
        <v>3.237</v>
      </c>
      <c r="C102">
        <v>25.77</v>
      </c>
      <c r="D102" s="18">
        <f t="shared" si="13"/>
        <v>3.88048117966628</v>
      </c>
      <c r="E102" s="18">
        <f t="shared" si="14"/>
        <v>0.64348117966628</v>
      </c>
      <c r="F102" s="18">
        <f t="shared" si="11"/>
        <v>-0.22658922041757</v>
      </c>
      <c r="G102" s="16">
        <f t="shared" si="12"/>
        <v>10.2655610713414</v>
      </c>
      <c r="H102" s="16">
        <v>10229.49</v>
      </c>
      <c r="I102">
        <v>3.68199821655304</v>
      </c>
    </row>
    <row r="103" ht="14.75" spans="1:9">
      <c r="A103" s="13">
        <v>43826</v>
      </c>
      <c r="B103">
        <v>3.178</v>
      </c>
      <c r="C103" s="14">
        <v>25.76</v>
      </c>
      <c r="D103" s="18">
        <f t="shared" si="13"/>
        <v>3.88198757763975</v>
      </c>
      <c r="E103" s="18">
        <f t="shared" si="14"/>
        <v>0.70398757763975</v>
      </c>
      <c r="F103" s="18">
        <f t="shared" si="11"/>
        <v>-0.25013729010637</v>
      </c>
      <c r="G103" s="16">
        <f t="shared" si="12"/>
        <v>10.015423781235</v>
      </c>
      <c r="H103" s="16">
        <v>10233.77</v>
      </c>
      <c r="I103">
        <v>3.16973621181299</v>
      </c>
    </row>
    <row r="104" ht="14.75" spans="1:9">
      <c r="A104" s="13">
        <v>43833</v>
      </c>
      <c r="B104" s="24">
        <v>3.194</v>
      </c>
      <c r="C104" s="14">
        <v>26.71</v>
      </c>
      <c r="D104" s="18">
        <f t="shared" si="13"/>
        <v>3.74391613627855</v>
      </c>
      <c r="E104" s="18">
        <f t="shared" si="14"/>
        <v>0.54991613627855</v>
      </c>
      <c r="F104" s="18">
        <f t="shared" si="11"/>
        <v>-0.41954869934359</v>
      </c>
      <c r="G104" s="16">
        <f t="shared" si="12"/>
        <v>9.59587508189145</v>
      </c>
      <c r="H104" s="16">
        <v>10656.41</v>
      </c>
      <c r="I104">
        <v>2.54739286628261</v>
      </c>
    </row>
    <row r="105" spans="1:9">
      <c r="A105" s="13">
        <v>43840</v>
      </c>
      <c r="B105">
        <v>3.142</v>
      </c>
      <c r="C105">
        <v>27.3</v>
      </c>
      <c r="D105" s="18">
        <f t="shared" si="13"/>
        <v>3.66300366300366</v>
      </c>
      <c r="E105" s="18">
        <f t="shared" si="14"/>
        <v>0.52100366300366</v>
      </c>
      <c r="F105" s="18">
        <f t="shared" si="11"/>
        <v>-0.303484252423389</v>
      </c>
      <c r="G105" s="16">
        <f t="shared" si="12"/>
        <v>9.29239082946806</v>
      </c>
      <c r="H105" s="16">
        <v>10879.84</v>
      </c>
      <c r="I105">
        <v>2.02521786232231</v>
      </c>
    </row>
    <row r="106" spans="1:9">
      <c r="A106" s="13">
        <v>43847</v>
      </c>
      <c r="B106">
        <v>3.139</v>
      </c>
      <c r="C106">
        <v>27.46</v>
      </c>
      <c r="D106" s="18">
        <f t="shared" si="13"/>
        <v>3.64166059723234</v>
      </c>
      <c r="E106" s="18">
        <f t="shared" si="14"/>
        <v>0.50266059723234</v>
      </c>
      <c r="F106" s="18">
        <f t="shared" si="11"/>
        <v>-0.2629910568131</v>
      </c>
      <c r="G106" s="16">
        <f t="shared" si="12"/>
        <v>9.02939977265496</v>
      </c>
      <c r="H106" s="16">
        <v>10954.39</v>
      </c>
      <c r="I106" s="16">
        <v>1.52708675548967</v>
      </c>
    </row>
    <row r="107" spans="1:9">
      <c r="A107" s="13">
        <v>43853</v>
      </c>
      <c r="B107">
        <v>3.034</v>
      </c>
      <c r="C107">
        <v>26.73</v>
      </c>
      <c r="D107" s="18">
        <f t="shared" si="13"/>
        <v>3.74111485222596</v>
      </c>
      <c r="E107" s="18">
        <f t="shared" si="14"/>
        <v>0.70711485222596</v>
      </c>
      <c r="F107" s="18">
        <f t="shared" si="11"/>
        <v>0.0636336725596802</v>
      </c>
      <c r="G107" s="16">
        <f t="shared" si="12"/>
        <v>9.09303344521464</v>
      </c>
      <c r="H107">
        <v>10681.9</v>
      </c>
      <c r="I107">
        <v>1.56946588687257</v>
      </c>
    </row>
    <row r="108" spans="1:9">
      <c r="A108" s="13">
        <v>43868</v>
      </c>
      <c r="B108">
        <v>2.859</v>
      </c>
      <c r="C108">
        <v>26.47</v>
      </c>
      <c r="D108" s="18">
        <f>1/C108*100</f>
        <v>3.77786173026067</v>
      </c>
      <c r="E108" s="18">
        <f>D108-B108</f>
        <v>0.918861730260673</v>
      </c>
      <c r="F108" s="18">
        <f>E108-E103</f>
        <v>0.214874152620923</v>
      </c>
      <c r="G108" s="16">
        <f>F108+G107</f>
        <v>9.30790759783556</v>
      </c>
      <c r="H108">
        <v>10611.55</v>
      </c>
      <c r="I108">
        <v>1.68944693275244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8"/>
  <sheetViews>
    <sheetView topLeftCell="A70" workbookViewId="0">
      <selection activeCell="G108" sqref="G10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6" t="s">
        <v>6</v>
      </c>
    </row>
    <row r="2" ht="14.75" spans="1:18">
      <c r="A2" s="17">
        <v>43105</v>
      </c>
      <c r="B2">
        <v>3.935</v>
      </c>
      <c r="C2">
        <v>39.9602199827946</v>
      </c>
      <c r="D2" s="18">
        <f t="shared" ref="D2:D65" si="0">1/C2*100</f>
        <v>2.50248872611453</v>
      </c>
      <c r="E2" s="18">
        <f t="shared" ref="E2:E65" si="1">D2-B2</f>
        <v>-1.43251127388547</v>
      </c>
      <c r="F2" t="e">
        <f>E2-#REF!</f>
        <v>#REF!</v>
      </c>
      <c r="G2" s="19"/>
      <c r="H2" s="17">
        <v>43105</v>
      </c>
      <c r="I2" s="20">
        <v>1801.42</v>
      </c>
      <c r="K2">
        <f>INDEX($R$2:$R$25,MATCH(YEAR($H2)&amp;MONTH($H2),$O$2:$O$25,0))*I2</f>
        <v>39.9602199827946</v>
      </c>
      <c r="N2" s="21">
        <v>43101</v>
      </c>
      <c r="O2" s="21" t="str">
        <f>YEAR(N2)&amp;MONTH(N2)</f>
        <v>20181</v>
      </c>
      <c r="P2" s="22">
        <v>46.93</v>
      </c>
      <c r="Q2" s="22">
        <v>2115.62</v>
      </c>
      <c r="R2">
        <f>P2/Q2</f>
        <v>0.0221826225881775</v>
      </c>
    </row>
    <row r="3" ht="14.75" spans="1:18">
      <c r="A3" s="17">
        <v>43112</v>
      </c>
      <c r="B3">
        <v>3.967</v>
      </c>
      <c r="C3">
        <v>39.6117309819344</v>
      </c>
      <c r="D3" s="18">
        <f t="shared" si="0"/>
        <v>2.52450467376967</v>
      </c>
      <c r="E3" s="18">
        <f t="shared" si="1"/>
        <v>-1.44249532623033</v>
      </c>
      <c r="F3" t="e">
        <f>E3-#REF!</f>
        <v>#REF!</v>
      </c>
      <c r="G3" s="19"/>
      <c r="H3" s="17">
        <v>43112</v>
      </c>
      <c r="I3" s="20">
        <v>1785.71</v>
      </c>
      <c r="K3">
        <f t="shared" ref="K3:K36" si="2">INDEX($R$2:$R$25,MATCH(YEAR($H3)&amp;MONTH($H3),$O$2:$O$25,0))*I3</f>
        <v>39.6117309819344</v>
      </c>
      <c r="N3" s="21">
        <v>43132</v>
      </c>
      <c r="O3" s="21" t="str">
        <f t="shared" ref="O3:O25" si="3">YEAR(N3)&amp;MONTH(N3)</f>
        <v>20182</v>
      </c>
      <c r="P3" s="22">
        <v>45.99</v>
      </c>
      <c r="Q3" s="22">
        <v>2083.17</v>
      </c>
      <c r="R3">
        <f t="shared" ref="R3:R25" si="4">P3/Q3</f>
        <v>0.0220769308313772</v>
      </c>
    </row>
    <row r="4" ht="14.75" spans="1:18">
      <c r="A4" s="17">
        <v>43119</v>
      </c>
      <c r="B4">
        <v>4.06</v>
      </c>
      <c r="C4">
        <v>38.334677399533</v>
      </c>
      <c r="D4" s="18">
        <f t="shared" si="0"/>
        <v>2.60860418773782</v>
      </c>
      <c r="E4" s="18">
        <f t="shared" si="1"/>
        <v>-1.45139581226218</v>
      </c>
      <c r="F4" t="e">
        <f>E4-#REF!</f>
        <v>#REF!</v>
      </c>
      <c r="G4" s="19"/>
      <c r="H4" s="17">
        <v>43119</v>
      </c>
      <c r="I4" s="20">
        <v>1728.14</v>
      </c>
      <c r="K4">
        <f t="shared" si="2"/>
        <v>38.334677399533</v>
      </c>
      <c r="N4" s="21">
        <v>43160</v>
      </c>
      <c r="O4" s="21" t="str">
        <f t="shared" si="3"/>
        <v>20183</v>
      </c>
      <c r="P4" s="22">
        <v>48.64</v>
      </c>
      <c r="Q4" s="22">
        <v>2277.42</v>
      </c>
      <c r="R4">
        <f t="shared" si="4"/>
        <v>0.0213575010318694</v>
      </c>
    </row>
    <row r="5" ht="14.75" spans="1:18">
      <c r="A5" s="17">
        <v>43126</v>
      </c>
      <c r="B5">
        <v>3.952</v>
      </c>
      <c r="C5">
        <v>40.3013887182008</v>
      </c>
      <c r="D5" s="18">
        <f t="shared" si="0"/>
        <v>2.48130407364445</v>
      </c>
      <c r="E5" s="18">
        <f t="shared" si="1"/>
        <v>-1.47069592635555</v>
      </c>
      <c r="F5" t="e">
        <f>E5-#REF!</f>
        <v>#REF!</v>
      </c>
      <c r="G5" s="19"/>
      <c r="H5" s="17">
        <v>43126</v>
      </c>
      <c r="I5" s="20">
        <v>1816.8</v>
      </c>
      <c r="K5">
        <f t="shared" si="2"/>
        <v>40.3013887182008</v>
      </c>
      <c r="N5" s="21">
        <v>43191</v>
      </c>
      <c r="O5" s="21" t="str">
        <f t="shared" si="3"/>
        <v>20184</v>
      </c>
      <c r="P5" s="22">
        <v>44.54</v>
      </c>
      <c r="Q5" s="22">
        <v>2195.67</v>
      </c>
      <c r="R5">
        <f t="shared" si="4"/>
        <v>0.0202853798612724</v>
      </c>
    </row>
    <row r="6" ht="14.75" spans="1:18">
      <c r="A6" s="17">
        <v>43133</v>
      </c>
      <c r="B6">
        <v>3.925</v>
      </c>
      <c r="C6">
        <v>37.5844293552615</v>
      </c>
      <c r="D6" s="18">
        <f t="shared" si="0"/>
        <v>2.66067628843754</v>
      </c>
      <c r="E6" s="18">
        <f t="shared" si="1"/>
        <v>-1.26432371156246</v>
      </c>
      <c r="F6" t="e">
        <f t="shared" ref="F6:F69" si="5">E6-E1</f>
        <v>#VALUE!</v>
      </c>
      <c r="G6" s="19"/>
      <c r="H6" s="17">
        <v>43133</v>
      </c>
      <c r="I6" s="20">
        <v>1702.43</v>
      </c>
      <c r="K6">
        <f t="shared" si="2"/>
        <v>37.5844293552615</v>
      </c>
      <c r="N6" s="21">
        <v>43221</v>
      </c>
      <c r="O6" s="21" t="str">
        <f t="shared" si="3"/>
        <v>20185</v>
      </c>
      <c r="P6" s="22">
        <v>43.6</v>
      </c>
      <c r="Q6" s="22">
        <v>2123.48</v>
      </c>
      <c r="R6">
        <f t="shared" si="4"/>
        <v>0.0205323337163524</v>
      </c>
    </row>
    <row r="7" ht="14.75" spans="1:18">
      <c r="A7" s="17">
        <v>43140</v>
      </c>
      <c r="B7">
        <v>3.902</v>
      </c>
      <c r="C7">
        <v>35.1577331182765</v>
      </c>
      <c r="D7" s="18">
        <f t="shared" si="0"/>
        <v>2.84432445242085</v>
      </c>
      <c r="E7" s="18">
        <f t="shared" si="1"/>
        <v>-1.05767554757915</v>
      </c>
      <c r="F7" s="18">
        <f t="shared" si="5"/>
        <v>0.37483572630632</v>
      </c>
      <c r="G7" s="16">
        <f t="shared" ref="G7:G70" si="6">F7+G6</f>
        <v>0.37483572630632</v>
      </c>
      <c r="H7" s="17">
        <v>43140</v>
      </c>
      <c r="I7" s="20">
        <v>1592.51</v>
      </c>
      <c r="K7">
        <f t="shared" si="2"/>
        <v>35.1577331182765</v>
      </c>
      <c r="N7" s="21">
        <v>43252</v>
      </c>
      <c r="O7" s="21" t="str">
        <f t="shared" si="3"/>
        <v>20186</v>
      </c>
      <c r="P7" s="22">
        <v>39.99</v>
      </c>
      <c r="Q7" s="22">
        <v>1939.75</v>
      </c>
      <c r="R7">
        <f t="shared" si="4"/>
        <v>0.0206160587704601</v>
      </c>
    </row>
    <row r="8" ht="14.75" spans="1:18">
      <c r="A8" s="17">
        <v>43145</v>
      </c>
      <c r="B8">
        <v>3.9</v>
      </c>
      <c r="C8">
        <v>36.355627385187</v>
      </c>
      <c r="D8" s="18">
        <f t="shared" si="0"/>
        <v>2.75060581242355</v>
      </c>
      <c r="E8" s="18">
        <f t="shared" si="1"/>
        <v>-1.14939418757645</v>
      </c>
      <c r="F8" s="18">
        <f t="shared" si="5"/>
        <v>0.29310113865388</v>
      </c>
      <c r="G8" s="16">
        <f t="shared" si="6"/>
        <v>0.6679368649602</v>
      </c>
      <c r="H8" s="17">
        <v>43145</v>
      </c>
      <c r="I8" s="20">
        <v>1646.77</v>
      </c>
      <c r="K8">
        <f t="shared" si="2"/>
        <v>36.355627385187</v>
      </c>
      <c r="N8" s="21">
        <v>43282</v>
      </c>
      <c r="O8" s="21" t="str">
        <f t="shared" si="3"/>
        <v>20187</v>
      </c>
      <c r="P8" s="22">
        <v>38.92</v>
      </c>
      <c r="Q8" s="22">
        <v>1884.35</v>
      </c>
      <c r="R8">
        <f t="shared" si="4"/>
        <v>0.0206543370392974</v>
      </c>
    </row>
    <row r="9" ht="14.75" spans="1:18">
      <c r="A9" s="17">
        <v>43154</v>
      </c>
      <c r="B9">
        <v>3.895</v>
      </c>
      <c r="C9">
        <v>36.8426444793272</v>
      </c>
      <c r="D9" s="18">
        <f t="shared" si="0"/>
        <v>2.71424598894119</v>
      </c>
      <c r="E9" s="18">
        <f t="shared" si="1"/>
        <v>-1.18075401105881</v>
      </c>
      <c r="F9" s="18">
        <f t="shared" si="5"/>
        <v>0.270641801203372</v>
      </c>
      <c r="G9" s="16">
        <f t="shared" si="6"/>
        <v>0.938578666163572</v>
      </c>
      <c r="H9" s="17">
        <v>43154</v>
      </c>
      <c r="I9" s="20">
        <v>1668.83</v>
      </c>
      <c r="K9">
        <f t="shared" si="2"/>
        <v>36.8426444793272</v>
      </c>
      <c r="N9" s="21">
        <v>43313</v>
      </c>
      <c r="O9" s="21" t="str">
        <f t="shared" si="3"/>
        <v>20188</v>
      </c>
      <c r="P9" s="22">
        <v>35.63</v>
      </c>
      <c r="Q9" s="22">
        <v>1732.35</v>
      </c>
      <c r="R9">
        <f t="shared" si="4"/>
        <v>0.0205674372961584</v>
      </c>
    </row>
    <row r="10" ht="14.75" spans="1:18">
      <c r="A10" s="17">
        <v>43161</v>
      </c>
      <c r="B10">
        <v>3.866</v>
      </c>
      <c r="C10">
        <v>37.8457054034829</v>
      </c>
      <c r="D10" s="18">
        <f t="shared" si="0"/>
        <v>2.64230773171947</v>
      </c>
      <c r="E10" s="18">
        <f t="shared" si="1"/>
        <v>-1.22369226828053</v>
      </c>
      <c r="F10" s="18">
        <f t="shared" si="5"/>
        <v>0.24700365807502</v>
      </c>
      <c r="G10" s="16">
        <f t="shared" si="6"/>
        <v>1.18558232423859</v>
      </c>
      <c r="H10" s="17">
        <v>43161</v>
      </c>
      <c r="I10" s="20">
        <v>1772.01</v>
      </c>
      <c r="K10">
        <f t="shared" si="2"/>
        <v>37.8457054034829</v>
      </c>
      <c r="N10" s="21">
        <v>43344</v>
      </c>
      <c r="O10" s="21" t="str">
        <f t="shared" si="3"/>
        <v>20189</v>
      </c>
      <c r="P10" s="22">
        <v>35.04</v>
      </c>
      <c r="Q10" s="22">
        <v>1710.1</v>
      </c>
      <c r="R10">
        <f t="shared" si="4"/>
        <v>0.0204900298228174</v>
      </c>
    </row>
    <row r="11" ht="14.75" spans="1:18">
      <c r="A11" s="17">
        <v>43168</v>
      </c>
      <c r="B11">
        <v>3.85</v>
      </c>
      <c r="C11">
        <v>39.6493463656243</v>
      </c>
      <c r="D11" s="18">
        <f t="shared" si="0"/>
        <v>2.52210967307898</v>
      </c>
      <c r="E11" s="18">
        <f t="shared" si="1"/>
        <v>-1.32789032692102</v>
      </c>
      <c r="F11" s="18">
        <f t="shared" si="5"/>
        <v>-0.0635666153585572</v>
      </c>
      <c r="G11" s="16">
        <f t="shared" si="6"/>
        <v>1.12201570888003</v>
      </c>
      <c r="H11" s="17">
        <v>43168</v>
      </c>
      <c r="I11" s="20">
        <v>1856.46</v>
      </c>
      <c r="K11">
        <f t="shared" si="2"/>
        <v>39.6493463656243</v>
      </c>
      <c r="N11" s="21">
        <v>43374</v>
      </c>
      <c r="O11" s="21" t="str">
        <f t="shared" si="3"/>
        <v>201810</v>
      </c>
      <c r="P11" s="22">
        <v>32.04</v>
      </c>
      <c r="Q11" s="22">
        <v>1525.69</v>
      </c>
      <c r="R11">
        <f t="shared" si="4"/>
        <v>0.0210003342749838</v>
      </c>
    </row>
    <row r="12" ht="14.75" spans="1:18">
      <c r="A12" s="17">
        <v>43175</v>
      </c>
      <c r="B12">
        <v>3.858</v>
      </c>
      <c r="C12">
        <v>38.8988437793644</v>
      </c>
      <c r="D12" s="18">
        <f t="shared" si="0"/>
        <v>2.57077049814651</v>
      </c>
      <c r="E12" s="18">
        <f t="shared" si="1"/>
        <v>-1.28722950185349</v>
      </c>
      <c r="F12" s="18">
        <f t="shared" si="5"/>
        <v>-0.229553954274332</v>
      </c>
      <c r="G12" s="16">
        <f t="shared" si="6"/>
        <v>0.892461754605702</v>
      </c>
      <c r="H12" s="17">
        <v>43175</v>
      </c>
      <c r="I12" s="20">
        <v>1821.32</v>
      </c>
      <c r="K12">
        <f t="shared" si="2"/>
        <v>38.8988437793644</v>
      </c>
      <c r="N12" s="21">
        <v>43405</v>
      </c>
      <c r="O12" s="21" t="str">
        <f t="shared" si="3"/>
        <v>201811</v>
      </c>
      <c r="P12" s="22">
        <v>33.68</v>
      </c>
      <c r="Q12" s="22">
        <v>1599.16</v>
      </c>
      <c r="R12">
        <f t="shared" si="4"/>
        <v>0.0210610570549538</v>
      </c>
    </row>
    <row r="13" ht="14.75" spans="1:18">
      <c r="A13" s="17">
        <v>43182</v>
      </c>
      <c r="B13">
        <v>3.762</v>
      </c>
      <c r="C13">
        <v>36.8634739310272</v>
      </c>
      <c r="D13" s="18">
        <f t="shared" si="0"/>
        <v>2.71271232296509</v>
      </c>
      <c r="E13" s="18">
        <f t="shared" si="1"/>
        <v>-1.04928767703491</v>
      </c>
      <c r="F13" s="18">
        <f t="shared" si="5"/>
        <v>0.100106510541547</v>
      </c>
      <c r="G13" s="16">
        <f t="shared" si="6"/>
        <v>0.992568265147249</v>
      </c>
      <c r="H13" s="17">
        <v>43182</v>
      </c>
      <c r="I13" s="20">
        <v>1726.02</v>
      </c>
      <c r="K13">
        <f t="shared" si="2"/>
        <v>36.8634739310272</v>
      </c>
      <c r="N13" s="21">
        <v>43435</v>
      </c>
      <c r="O13" s="21" t="str">
        <f t="shared" si="3"/>
        <v>201812</v>
      </c>
      <c r="P13" s="22">
        <v>32.1</v>
      </c>
      <c r="Q13" s="22">
        <v>1516.89</v>
      </c>
      <c r="R13">
        <f t="shared" si="4"/>
        <v>0.0211617190435694</v>
      </c>
    </row>
    <row r="14" ht="14.75" spans="1:18">
      <c r="A14" s="17">
        <v>43189</v>
      </c>
      <c r="B14">
        <v>3.778</v>
      </c>
      <c r="C14">
        <v>40.5895035610472</v>
      </c>
      <c r="D14" s="18">
        <f t="shared" si="0"/>
        <v>2.4636911326003</v>
      </c>
      <c r="E14" s="18">
        <f t="shared" si="1"/>
        <v>-1.3143088673997</v>
      </c>
      <c r="F14" s="18">
        <f t="shared" si="5"/>
        <v>-0.133554856340892</v>
      </c>
      <c r="G14" s="16">
        <f t="shared" si="6"/>
        <v>0.859013408806357</v>
      </c>
      <c r="H14" s="17">
        <v>43189</v>
      </c>
      <c r="I14" s="20">
        <v>1900.48</v>
      </c>
      <c r="K14">
        <f t="shared" si="2"/>
        <v>40.5895035610472</v>
      </c>
      <c r="N14" s="21">
        <v>43466</v>
      </c>
      <c r="O14" s="21" t="str">
        <f t="shared" si="3"/>
        <v>20191</v>
      </c>
      <c r="P14" s="22">
        <v>31.27</v>
      </c>
      <c r="Q14" s="22">
        <v>1474.75</v>
      </c>
      <c r="R14">
        <f t="shared" si="4"/>
        <v>0.0212035938294626</v>
      </c>
    </row>
    <row r="15" ht="14.75" spans="1:18">
      <c r="A15" s="17">
        <v>43194</v>
      </c>
      <c r="B15">
        <v>3.745</v>
      </c>
      <c r="C15">
        <v>37.2603885829838</v>
      </c>
      <c r="D15" s="18">
        <f t="shared" si="0"/>
        <v>2.68381527415601</v>
      </c>
      <c r="E15" s="18">
        <f t="shared" si="1"/>
        <v>-1.06118472584399</v>
      </c>
      <c r="F15" s="18">
        <f t="shared" si="5"/>
        <v>0.162507542436542</v>
      </c>
      <c r="G15" s="16">
        <f t="shared" si="6"/>
        <v>1.0215209512429</v>
      </c>
      <c r="H15" s="17">
        <v>43194</v>
      </c>
      <c r="I15" s="20">
        <v>1836.81</v>
      </c>
      <c r="K15">
        <f t="shared" si="2"/>
        <v>37.2603885829838</v>
      </c>
      <c r="N15" s="21">
        <v>43497</v>
      </c>
      <c r="O15" s="21" t="str">
        <f t="shared" si="3"/>
        <v>20192</v>
      </c>
      <c r="P15" s="22">
        <v>38.57</v>
      </c>
      <c r="Q15" s="22">
        <v>1838.03</v>
      </c>
      <c r="R15">
        <f t="shared" si="4"/>
        <v>0.020984423540421</v>
      </c>
    </row>
    <row r="16" ht="14.75" spans="1:18">
      <c r="A16" s="17">
        <v>43203</v>
      </c>
      <c r="B16">
        <v>3.74</v>
      </c>
      <c r="C16">
        <v>37.012501241079</v>
      </c>
      <c r="D16" s="18">
        <f t="shared" si="0"/>
        <v>2.70178984523783</v>
      </c>
      <c r="E16" s="18">
        <f t="shared" si="1"/>
        <v>-1.03821015476217</v>
      </c>
      <c r="F16" s="18">
        <f t="shared" si="5"/>
        <v>0.289680172158849</v>
      </c>
      <c r="G16" s="16">
        <f t="shared" si="6"/>
        <v>1.31120112340175</v>
      </c>
      <c r="H16" s="17">
        <v>43203</v>
      </c>
      <c r="I16" s="20">
        <v>1824.59</v>
      </c>
      <c r="K16">
        <f t="shared" si="2"/>
        <v>37.012501241079</v>
      </c>
      <c r="N16" s="21">
        <v>43525</v>
      </c>
      <c r="O16" s="21" t="str">
        <f t="shared" si="3"/>
        <v>20193</v>
      </c>
      <c r="P16" s="22">
        <v>41.29</v>
      </c>
      <c r="Q16" s="22">
        <v>2023.93</v>
      </c>
      <c r="R16">
        <f t="shared" si="4"/>
        <v>0.0204009031932923</v>
      </c>
    </row>
    <row r="17" ht="14.75" spans="1:18">
      <c r="A17" s="17">
        <v>43210</v>
      </c>
      <c r="B17">
        <v>3.54</v>
      </c>
      <c r="C17">
        <v>36.1649780704751</v>
      </c>
      <c r="D17" s="18">
        <f t="shared" si="0"/>
        <v>2.76510605937957</v>
      </c>
      <c r="E17" s="18">
        <f t="shared" si="1"/>
        <v>-0.774893940620427</v>
      </c>
      <c r="F17" s="18">
        <f t="shared" si="5"/>
        <v>0.512335561233058</v>
      </c>
      <c r="G17" s="16">
        <f t="shared" si="6"/>
        <v>1.82353668463481</v>
      </c>
      <c r="H17" s="17">
        <v>43210</v>
      </c>
      <c r="I17" s="20">
        <v>1782.81</v>
      </c>
      <c r="K17">
        <f t="shared" si="2"/>
        <v>36.1649780704751</v>
      </c>
      <c r="N17" s="21">
        <v>43556</v>
      </c>
      <c r="O17" s="21" t="str">
        <f t="shared" si="3"/>
        <v>20194</v>
      </c>
      <c r="P17" s="22">
        <v>41.43</v>
      </c>
      <c r="Q17" s="22">
        <v>1927.69</v>
      </c>
      <c r="R17">
        <f t="shared" si="4"/>
        <v>0.0214920448827353</v>
      </c>
    </row>
    <row r="18" ht="14.75" spans="1:18">
      <c r="A18" s="17">
        <v>43217</v>
      </c>
      <c r="B18">
        <v>3.662</v>
      </c>
      <c r="C18">
        <v>36.6272818775135</v>
      </c>
      <c r="D18" s="18">
        <f t="shared" si="0"/>
        <v>2.73020532439217</v>
      </c>
      <c r="E18" s="18">
        <f t="shared" si="1"/>
        <v>-0.931794675607833</v>
      </c>
      <c r="F18" s="18">
        <f t="shared" si="5"/>
        <v>0.117493001427074</v>
      </c>
      <c r="G18" s="16">
        <f t="shared" si="6"/>
        <v>1.94102968606188</v>
      </c>
      <c r="H18" s="17">
        <v>43217</v>
      </c>
      <c r="I18" s="20">
        <v>1805.6</v>
      </c>
      <c r="K18">
        <f t="shared" si="2"/>
        <v>36.6272818775135</v>
      </c>
      <c r="N18" s="21">
        <v>43586</v>
      </c>
      <c r="O18" s="21" t="str">
        <f t="shared" si="3"/>
        <v>20195</v>
      </c>
      <c r="P18" s="22">
        <v>39.32</v>
      </c>
      <c r="Q18" s="22">
        <v>1810.17</v>
      </c>
      <c r="R18">
        <f t="shared" si="4"/>
        <v>0.0217217167448361</v>
      </c>
    </row>
    <row r="19" ht="14.75" spans="1:18">
      <c r="A19" s="17">
        <v>43224</v>
      </c>
      <c r="B19">
        <v>3.657</v>
      </c>
      <c r="C19">
        <v>37.2631058451222</v>
      </c>
      <c r="D19" s="18">
        <f t="shared" si="0"/>
        <v>2.68361956772023</v>
      </c>
      <c r="E19" s="18">
        <f t="shared" si="1"/>
        <v>-0.973380432279768</v>
      </c>
      <c r="F19" s="18">
        <f t="shared" si="5"/>
        <v>0.340928435119936</v>
      </c>
      <c r="G19" s="16">
        <f t="shared" si="6"/>
        <v>2.28195812118182</v>
      </c>
      <c r="H19" s="17">
        <v>43224</v>
      </c>
      <c r="I19" s="20">
        <v>1814.85</v>
      </c>
      <c r="K19">
        <f t="shared" si="2"/>
        <v>37.2631058451222</v>
      </c>
      <c r="N19" s="21">
        <v>43617</v>
      </c>
      <c r="O19" s="21" t="str">
        <f t="shared" si="3"/>
        <v>20196</v>
      </c>
      <c r="P19" s="22">
        <v>40.02</v>
      </c>
      <c r="Q19" s="22">
        <v>1834.57</v>
      </c>
      <c r="R19">
        <f t="shared" si="4"/>
        <v>0.0218143761208349</v>
      </c>
    </row>
    <row r="20" ht="14.75" spans="1:18">
      <c r="A20" s="17">
        <v>43231</v>
      </c>
      <c r="B20">
        <v>3.71</v>
      </c>
      <c r="C20">
        <v>37.6723152560891</v>
      </c>
      <c r="D20" s="18">
        <f t="shared" si="0"/>
        <v>2.65446918566644</v>
      </c>
      <c r="E20" s="18">
        <f t="shared" si="1"/>
        <v>-1.05553081433356</v>
      </c>
      <c r="F20" s="18">
        <f t="shared" si="5"/>
        <v>0.0056539115104286</v>
      </c>
      <c r="G20" s="16">
        <f t="shared" si="6"/>
        <v>2.28761203269225</v>
      </c>
      <c r="H20" s="17">
        <v>43231</v>
      </c>
      <c r="I20" s="20">
        <v>1834.78</v>
      </c>
      <c r="K20">
        <f t="shared" si="2"/>
        <v>37.6723152560891</v>
      </c>
      <c r="N20" s="21">
        <v>43647</v>
      </c>
      <c r="O20" s="21" t="str">
        <f t="shared" si="3"/>
        <v>20197</v>
      </c>
      <c r="P20" s="22">
        <v>40.83</v>
      </c>
      <c r="Q20" s="22">
        <v>1855.99</v>
      </c>
      <c r="R20">
        <f t="shared" si="4"/>
        <v>0.0219990409431085</v>
      </c>
    </row>
    <row r="21" ht="14.75" spans="1:18">
      <c r="A21" s="17">
        <v>43238</v>
      </c>
      <c r="B21">
        <v>3.722</v>
      </c>
      <c r="C21">
        <v>37.7127639535103</v>
      </c>
      <c r="D21" s="18">
        <f t="shared" si="0"/>
        <v>2.65162214371965</v>
      </c>
      <c r="E21" s="18">
        <f t="shared" si="1"/>
        <v>-1.07037785628035</v>
      </c>
      <c r="F21" s="18">
        <f t="shared" si="5"/>
        <v>-0.0321677015181843</v>
      </c>
      <c r="G21" s="16">
        <f t="shared" si="6"/>
        <v>2.25544433117406</v>
      </c>
      <c r="H21" s="17">
        <v>43238</v>
      </c>
      <c r="I21" s="20">
        <v>1836.75</v>
      </c>
      <c r="K21">
        <f t="shared" si="2"/>
        <v>37.7127639535103</v>
      </c>
      <c r="N21" s="21">
        <v>43678</v>
      </c>
      <c r="O21" s="21" t="str">
        <f t="shared" si="3"/>
        <v>20198</v>
      </c>
      <c r="P21" s="22">
        <v>42.1</v>
      </c>
      <c r="Q21" s="22">
        <v>1887.05</v>
      </c>
      <c r="R21">
        <f t="shared" si="4"/>
        <v>0.0223099546911847</v>
      </c>
    </row>
    <row r="22" ht="14.75" spans="1:18">
      <c r="A22" s="17">
        <v>43245</v>
      </c>
      <c r="B22">
        <v>3.685</v>
      </c>
      <c r="C22">
        <v>37.0516228078437</v>
      </c>
      <c r="D22" s="18">
        <f t="shared" si="0"/>
        <v>2.69893711588876</v>
      </c>
      <c r="E22" s="18">
        <f t="shared" si="1"/>
        <v>-0.986062884111239</v>
      </c>
      <c r="F22" s="18">
        <f t="shared" si="5"/>
        <v>-0.211168943490812</v>
      </c>
      <c r="G22" s="16">
        <f t="shared" si="6"/>
        <v>2.04427538768325</v>
      </c>
      <c r="H22" s="17">
        <v>43245</v>
      </c>
      <c r="I22" s="20">
        <v>1804.55</v>
      </c>
      <c r="K22">
        <f t="shared" si="2"/>
        <v>37.0516228078437</v>
      </c>
      <c r="N22" s="21">
        <v>43709</v>
      </c>
      <c r="O22" s="21" t="str">
        <f t="shared" si="3"/>
        <v>20199</v>
      </c>
      <c r="P22" s="22">
        <v>43.03</v>
      </c>
      <c r="Q22" s="22">
        <v>1929.96</v>
      </c>
      <c r="R22">
        <f t="shared" si="4"/>
        <v>0.0222957988766607</v>
      </c>
    </row>
    <row r="23" ht="14.75" spans="1:18">
      <c r="A23" s="17">
        <v>43252</v>
      </c>
      <c r="B23">
        <v>3.648</v>
      </c>
      <c r="C23">
        <v>35.2441832710401</v>
      </c>
      <c r="D23" s="18">
        <f t="shared" si="0"/>
        <v>2.83734763353615</v>
      </c>
      <c r="E23" s="18">
        <f t="shared" si="1"/>
        <v>-0.810652366463849</v>
      </c>
      <c r="F23" s="18">
        <f t="shared" si="5"/>
        <v>0.121142309143984</v>
      </c>
      <c r="G23" s="16">
        <f t="shared" si="6"/>
        <v>2.16541769682723</v>
      </c>
      <c r="H23" s="17">
        <v>43252</v>
      </c>
      <c r="I23" s="20">
        <v>1709.55</v>
      </c>
      <c r="K23">
        <f t="shared" si="2"/>
        <v>35.2441832710401</v>
      </c>
      <c r="N23" s="21">
        <v>43739</v>
      </c>
      <c r="O23" s="21" t="str">
        <f t="shared" si="3"/>
        <v>201910</v>
      </c>
      <c r="P23" s="22">
        <v>43.67</v>
      </c>
      <c r="Q23" s="22">
        <v>1960.19</v>
      </c>
      <c r="R23">
        <f t="shared" si="4"/>
        <v>0.0222784525989828</v>
      </c>
    </row>
    <row r="24" ht="14.75" spans="1:18">
      <c r="A24" s="17">
        <v>43259</v>
      </c>
      <c r="B24">
        <v>3.688</v>
      </c>
      <c r="C24">
        <v>35.2847969068179</v>
      </c>
      <c r="D24" s="18">
        <f t="shared" si="0"/>
        <v>2.83408177930245</v>
      </c>
      <c r="E24" s="18">
        <f t="shared" si="1"/>
        <v>-0.853918220697551</v>
      </c>
      <c r="F24" s="18">
        <f t="shared" si="5"/>
        <v>0.119462211582217</v>
      </c>
      <c r="G24" s="16">
        <f t="shared" si="6"/>
        <v>2.28487990840945</v>
      </c>
      <c r="H24" s="17">
        <v>43259</v>
      </c>
      <c r="I24" s="20">
        <v>1711.52</v>
      </c>
      <c r="K24">
        <f t="shared" si="2"/>
        <v>35.2847969068179</v>
      </c>
      <c r="N24" s="21">
        <v>43770</v>
      </c>
      <c r="O24" s="21" t="str">
        <f t="shared" si="3"/>
        <v>201911</v>
      </c>
      <c r="P24" s="14">
        <v>43.05</v>
      </c>
      <c r="Q24" s="14">
        <v>1933.18</v>
      </c>
      <c r="R24">
        <f t="shared" si="4"/>
        <v>0.0222690075419775</v>
      </c>
    </row>
    <row r="25" ht="14.75" spans="1:18">
      <c r="A25" s="17">
        <v>43266</v>
      </c>
      <c r="B25">
        <v>3.647</v>
      </c>
      <c r="C25">
        <v>33.8445590411135</v>
      </c>
      <c r="D25" s="18">
        <f t="shared" si="0"/>
        <v>2.95468467704136</v>
      </c>
      <c r="E25" s="18">
        <f t="shared" si="1"/>
        <v>-0.692315322958635</v>
      </c>
      <c r="F25" s="18">
        <f t="shared" si="5"/>
        <v>0.363215491374929</v>
      </c>
      <c r="G25" s="16">
        <f t="shared" si="6"/>
        <v>2.64809539978438</v>
      </c>
      <c r="H25" s="17">
        <v>43266</v>
      </c>
      <c r="I25" s="20">
        <v>1641.66</v>
      </c>
      <c r="K25">
        <f t="shared" si="2"/>
        <v>33.8445590411135</v>
      </c>
      <c r="N25" s="21">
        <v>43812</v>
      </c>
      <c r="O25" s="21" t="str">
        <f t="shared" si="3"/>
        <v>201912</v>
      </c>
      <c r="P25" s="22">
        <v>45.76</v>
      </c>
      <c r="Q25" s="22">
        <v>2050.51</v>
      </c>
      <c r="R25">
        <f t="shared" si="4"/>
        <v>0.0223163993347996</v>
      </c>
    </row>
    <row r="26" ht="14.75" spans="1:15">
      <c r="A26" s="17">
        <v>43273</v>
      </c>
      <c r="B26">
        <v>3.603</v>
      </c>
      <c r="C26">
        <v>31.9478816342312</v>
      </c>
      <c r="D26" s="18">
        <f t="shared" si="0"/>
        <v>3.13009798724348</v>
      </c>
      <c r="E26" s="18">
        <f t="shared" si="1"/>
        <v>-0.472902012756522</v>
      </c>
      <c r="F26" s="18">
        <f t="shared" si="5"/>
        <v>0.597475843523829</v>
      </c>
      <c r="G26" s="16">
        <f t="shared" si="6"/>
        <v>3.24557124330821</v>
      </c>
      <c r="H26" s="17">
        <v>43273</v>
      </c>
      <c r="I26" s="20">
        <v>1549.66</v>
      </c>
      <c r="K26">
        <f t="shared" si="2"/>
        <v>31.9478816342312</v>
      </c>
      <c r="N26" s="21"/>
      <c r="O26" s="23"/>
    </row>
    <row r="27" ht="14.75" spans="1:15">
      <c r="A27" s="17">
        <v>43280</v>
      </c>
      <c r="B27">
        <v>3.543</v>
      </c>
      <c r="C27">
        <v>33.124027787086</v>
      </c>
      <c r="D27" s="18">
        <f t="shared" si="0"/>
        <v>3.01895653037059</v>
      </c>
      <c r="E27" s="18">
        <f t="shared" si="1"/>
        <v>-0.524043469629412</v>
      </c>
      <c r="F27" s="18">
        <f t="shared" si="5"/>
        <v>0.462019414481827</v>
      </c>
      <c r="G27" s="16">
        <f t="shared" si="6"/>
        <v>3.70759065779004</v>
      </c>
      <c r="H27" s="17">
        <v>43280</v>
      </c>
      <c r="I27" s="20">
        <v>1606.71</v>
      </c>
      <c r="K27">
        <f t="shared" si="2"/>
        <v>33.124027787086</v>
      </c>
      <c r="N27" s="21"/>
      <c r="O27" s="23"/>
    </row>
    <row r="28" ht="14.75" spans="1:15">
      <c r="A28" s="17">
        <v>43287</v>
      </c>
      <c r="B28">
        <v>3.54</v>
      </c>
      <c r="C28">
        <v>31.8347362220394</v>
      </c>
      <c r="D28" s="18">
        <f t="shared" si="0"/>
        <v>3.14122282347574</v>
      </c>
      <c r="E28" s="18">
        <f t="shared" si="1"/>
        <v>-0.398777176524264</v>
      </c>
      <c r="F28" s="18">
        <f t="shared" si="5"/>
        <v>0.411875189939585</v>
      </c>
      <c r="G28" s="16">
        <f t="shared" si="6"/>
        <v>4.11946584772962</v>
      </c>
      <c r="H28" s="17">
        <v>43287</v>
      </c>
      <c r="I28" s="20">
        <v>1541.31</v>
      </c>
      <c r="K28">
        <f t="shared" si="2"/>
        <v>31.8347362220394</v>
      </c>
      <c r="N28" s="21"/>
      <c r="O28" s="23"/>
    </row>
    <row r="29" ht="14.75" spans="1:15">
      <c r="A29" s="17">
        <v>43294</v>
      </c>
      <c r="B29">
        <v>3.516</v>
      </c>
      <c r="C29">
        <v>33.4282183246212</v>
      </c>
      <c r="D29" s="18">
        <f t="shared" si="0"/>
        <v>2.99148459032128</v>
      </c>
      <c r="E29" s="18">
        <f t="shared" si="1"/>
        <v>-0.524515409678715</v>
      </c>
      <c r="F29" s="18">
        <f t="shared" si="5"/>
        <v>0.329402811018836</v>
      </c>
      <c r="G29" s="16">
        <f t="shared" si="6"/>
        <v>4.44886865874846</v>
      </c>
      <c r="H29" s="17">
        <v>43294</v>
      </c>
      <c r="I29" s="20">
        <v>1618.46</v>
      </c>
      <c r="K29">
        <f t="shared" si="2"/>
        <v>33.4282183246212</v>
      </c>
      <c r="N29" s="21"/>
      <c r="O29" s="23"/>
    </row>
    <row r="30" ht="14.75" spans="1:15">
      <c r="A30" s="17">
        <v>43301</v>
      </c>
      <c r="B30">
        <v>3.508</v>
      </c>
      <c r="C30">
        <v>33.2441881816011</v>
      </c>
      <c r="D30" s="18">
        <f t="shared" si="0"/>
        <v>3.00804457770892</v>
      </c>
      <c r="E30" s="18">
        <f t="shared" si="1"/>
        <v>-0.499955422291083</v>
      </c>
      <c r="F30" s="18">
        <f t="shared" si="5"/>
        <v>0.192359900667552</v>
      </c>
      <c r="G30" s="16">
        <f t="shared" si="6"/>
        <v>4.64122855941601</v>
      </c>
      <c r="H30" s="17">
        <v>43301</v>
      </c>
      <c r="I30" s="20">
        <v>1609.55</v>
      </c>
      <c r="K30">
        <f t="shared" si="2"/>
        <v>33.2441881816011</v>
      </c>
      <c r="N30" s="21"/>
      <c r="O30" s="23"/>
    </row>
    <row r="31" ht="14.75" spans="1:15">
      <c r="A31" s="17">
        <v>43308</v>
      </c>
      <c r="B31">
        <v>3.557</v>
      </c>
      <c r="C31">
        <v>32.9347862127524</v>
      </c>
      <c r="D31" s="18">
        <f t="shared" si="0"/>
        <v>3.03630329810004</v>
      </c>
      <c r="E31" s="18">
        <f t="shared" si="1"/>
        <v>-0.520696701899956</v>
      </c>
      <c r="F31" s="18">
        <f t="shared" si="5"/>
        <v>-0.047794689143434</v>
      </c>
      <c r="G31" s="16">
        <f t="shared" si="6"/>
        <v>4.59343387027257</v>
      </c>
      <c r="H31" s="17">
        <v>43308</v>
      </c>
      <c r="I31" s="20">
        <v>1594.57</v>
      </c>
      <c r="K31">
        <f t="shared" si="2"/>
        <v>32.9347862127524</v>
      </c>
      <c r="N31" s="21"/>
      <c r="O31" s="23"/>
    </row>
    <row r="32" ht="14.75" spans="1:15">
      <c r="A32" s="17">
        <v>43315</v>
      </c>
      <c r="B32">
        <v>3.49</v>
      </c>
      <c r="C32">
        <v>30.4729207723612</v>
      </c>
      <c r="D32" s="18">
        <f t="shared" si="0"/>
        <v>3.28160207375656</v>
      </c>
      <c r="E32" s="18">
        <f t="shared" si="1"/>
        <v>-0.208397926243441</v>
      </c>
      <c r="F32" s="18">
        <f t="shared" si="5"/>
        <v>0.315645543385971</v>
      </c>
      <c r="G32" s="16">
        <f t="shared" si="6"/>
        <v>4.90907941365855</v>
      </c>
      <c r="H32" s="17">
        <v>43315</v>
      </c>
      <c r="I32" s="20">
        <v>1481.61</v>
      </c>
      <c r="K32">
        <f t="shared" si="2"/>
        <v>30.4729207723612</v>
      </c>
      <c r="N32" s="21"/>
      <c r="O32" s="23"/>
    </row>
    <row r="33" ht="14.75" spans="1:15">
      <c r="A33" s="17">
        <v>43322</v>
      </c>
      <c r="B33">
        <v>3.574</v>
      </c>
      <c r="C33">
        <v>31.0920006349756</v>
      </c>
      <c r="D33" s="18">
        <f t="shared" si="0"/>
        <v>3.21626135204401</v>
      </c>
      <c r="E33" s="18">
        <f t="shared" si="1"/>
        <v>-0.357738647955987</v>
      </c>
      <c r="F33" s="18">
        <f t="shared" si="5"/>
        <v>0.0410385285682771</v>
      </c>
      <c r="G33" s="16">
        <f t="shared" si="6"/>
        <v>4.95011794222682</v>
      </c>
      <c r="H33" s="17">
        <v>43322</v>
      </c>
      <c r="I33" s="20">
        <v>1511.71</v>
      </c>
      <c r="K33">
        <f t="shared" si="2"/>
        <v>31.0920006349756</v>
      </c>
      <c r="N33" s="21"/>
      <c r="O33" s="23"/>
    </row>
    <row r="34" ht="14.75" spans="1:15">
      <c r="A34" s="17">
        <v>43329</v>
      </c>
      <c r="B34">
        <v>3.656</v>
      </c>
      <c r="C34">
        <v>29.500080988253</v>
      </c>
      <c r="D34" s="18">
        <f t="shared" si="0"/>
        <v>3.38982120217976</v>
      </c>
      <c r="E34" s="18">
        <f t="shared" si="1"/>
        <v>-0.266178797820237</v>
      </c>
      <c r="F34" s="18">
        <f t="shared" si="5"/>
        <v>0.258336611858478</v>
      </c>
      <c r="G34" s="16">
        <f t="shared" si="6"/>
        <v>5.2084545540853</v>
      </c>
      <c r="H34" s="17">
        <v>43329</v>
      </c>
      <c r="I34" s="20">
        <v>1434.31</v>
      </c>
      <c r="K34">
        <f t="shared" si="2"/>
        <v>29.500080988253</v>
      </c>
      <c r="N34" s="21"/>
      <c r="O34" s="23"/>
    </row>
    <row r="35" ht="14.75" spans="1:15">
      <c r="A35" s="17">
        <v>43336</v>
      </c>
      <c r="B35">
        <v>3.638</v>
      </c>
      <c r="C35">
        <v>29.8246351487863</v>
      </c>
      <c r="D35" s="18">
        <f t="shared" si="0"/>
        <v>3.35293288588878</v>
      </c>
      <c r="E35" s="18">
        <f t="shared" si="1"/>
        <v>-0.285067114111223</v>
      </c>
      <c r="F35" s="18">
        <f t="shared" si="5"/>
        <v>0.21488830817986</v>
      </c>
      <c r="G35" s="16">
        <f t="shared" si="6"/>
        <v>5.42334286226516</v>
      </c>
      <c r="H35" s="17">
        <v>43336</v>
      </c>
      <c r="I35" s="20">
        <v>1450.09</v>
      </c>
      <c r="K35">
        <f t="shared" si="2"/>
        <v>29.8246351487863</v>
      </c>
      <c r="N35" s="21"/>
      <c r="O35" s="23"/>
    </row>
    <row r="36" ht="14.75" spans="1:15">
      <c r="A36" s="17">
        <v>43343</v>
      </c>
      <c r="B36">
        <v>3.6</v>
      </c>
      <c r="C36">
        <v>29.5183860074465</v>
      </c>
      <c r="D36" s="18">
        <f t="shared" si="0"/>
        <v>3.38771909733727</v>
      </c>
      <c r="E36" s="18">
        <f t="shared" si="1"/>
        <v>-0.212280902662726</v>
      </c>
      <c r="F36" s="18">
        <f t="shared" si="5"/>
        <v>0.30841579923723</v>
      </c>
      <c r="G36" s="16">
        <f t="shared" si="6"/>
        <v>5.73175866150239</v>
      </c>
      <c r="H36" s="17">
        <v>43343</v>
      </c>
      <c r="I36" s="20">
        <v>1435.2</v>
      </c>
      <c r="K36">
        <f t="shared" si="2"/>
        <v>29.5183860074465</v>
      </c>
      <c r="N36" s="21"/>
      <c r="O36" s="23"/>
    </row>
    <row r="37" ht="14.75" spans="1:15">
      <c r="A37" s="17">
        <v>43350</v>
      </c>
      <c r="B37">
        <v>3.653</v>
      </c>
      <c r="C37">
        <v>29.203005204374</v>
      </c>
      <c r="D37" s="18">
        <f t="shared" si="0"/>
        <v>3.42430511175686</v>
      </c>
      <c r="E37" s="18">
        <f t="shared" si="1"/>
        <v>-0.228694888243144</v>
      </c>
      <c r="F37" s="18">
        <f t="shared" si="5"/>
        <v>-0.0202969619997035</v>
      </c>
      <c r="G37" s="16">
        <f t="shared" si="6"/>
        <v>5.71146169950269</v>
      </c>
      <c r="H37" s="17">
        <v>43350</v>
      </c>
      <c r="I37" s="20">
        <v>1425.23</v>
      </c>
      <c r="K37">
        <f t="shared" ref="K37:K73" si="7">INDEX($R$2:$R$25,MATCH(YEAR($H37)&amp;MONTH($H37),$O$2:$O$25,0))*I37</f>
        <v>29.203005204374</v>
      </c>
      <c r="N37" s="21"/>
      <c r="O37" s="23"/>
    </row>
    <row r="38" ht="14.75" spans="1:15">
      <c r="A38" s="17">
        <v>43357</v>
      </c>
      <c r="B38">
        <v>3.675</v>
      </c>
      <c r="C38">
        <v>28.0010600549675</v>
      </c>
      <c r="D38" s="18">
        <f t="shared" si="0"/>
        <v>3.57129336545455</v>
      </c>
      <c r="E38" s="18">
        <f t="shared" si="1"/>
        <v>-0.10370663454545</v>
      </c>
      <c r="F38" s="18">
        <f t="shared" si="5"/>
        <v>0.254032013410536</v>
      </c>
      <c r="G38" s="16">
        <f t="shared" si="6"/>
        <v>5.96549371291322</v>
      </c>
      <c r="H38" s="17">
        <v>43357</v>
      </c>
      <c r="I38" s="20">
        <v>1366.57</v>
      </c>
      <c r="K38">
        <f t="shared" si="7"/>
        <v>28.0010600549675</v>
      </c>
      <c r="N38" s="21"/>
      <c r="O38" s="23"/>
    </row>
    <row r="39" ht="14.75" spans="1:15">
      <c r="A39" s="17">
        <v>43364</v>
      </c>
      <c r="B39">
        <v>3.713</v>
      </c>
      <c r="C39">
        <v>28.9138908835741</v>
      </c>
      <c r="D39" s="18">
        <f t="shared" si="0"/>
        <v>3.45854525088527</v>
      </c>
      <c r="E39" s="18">
        <f t="shared" si="1"/>
        <v>-0.254454749114729</v>
      </c>
      <c r="F39" s="18">
        <f t="shared" si="5"/>
        <v>0.0117240487055081</v>
      </c>
      <c r="G39" s="16">
        <f t="shared" si="6"/>
        <v>5.97721776161873</v>
      </c>
      <c r="H39" s="17">
        <v>43364</v>
      </c>
      <c r="I39" s="20">
        <v>1411.12</v>
      </c>
      <c r="K39">
        <f t="shared" si="7"/>
        <v>28.9138908835741</v>
      </c>
      <c r="N39" s="21"/>
      <c r="O39" s="23"/>
    </row>
    <row r="40" ht="14.75" spans="1:15">
      <c r="A40" s="17">
        <v>43371</v>
      </c>
      <c r="B40">
        <v>3.653</v>
      </c>
      <c r="C40">
        <v>28.9183986901351</v>
      </c>
      <c r="D40" s="18">
        <f t="shared" si="0"/>
        <v>3.45800613206543</v>
      </c>
      <c r="E40" s="18">
        <f t="shared" si="1"/>
        <v>-0.19499386793457</v>
      </c>
      <c r="F40" s="18">
        <f t="shared" si="5"/>
        <v>0.0900732461766536</v>
      </c>
      <c r="G40" s="16">
        <f t="shared" si="6"/>
        <v>6.06729100779539</v>
      </c>
      <c r="H40" s="17">
        <v>43371</v>
      </c>
      <c r="I40" s="20">
        <v>1411.34</v>
      </c>
      <c r="K40">
        <f t="shared" si="7"/>
        <v>28.9183986901351</v>
      </c>
      <c r="N40" s="21"/>
      <c r="O40" s="23"/>
    </row>
    <row r="41" ht="14.75" spans="1:15">
      <c r="A41" s="17">
        <v>43385</v>
      </c>
      <c r="B41">
        <v>3.605</v>
      </c>
      <c r="C41">
        <v>26.6370339977322</v>
      </c>
      <c r="D41" s="18">
        <f t="shared" si="0"/>
        <v>3.75417172979971</v>
      </c>
      <c r="E41" s="18">
        <f t="shared" si="1"/>
        <v>0.149171729799714</v>
      </c>
      <c r="F41" s="18">
        <f t="shared" si="5"/>
        <v>0.361452632462441</v>
      </c>
      <c r="G41" s="16">
        <f t="shared" si="6"/>
        <v>6.42874364025783</v>
      </c>
      <c r="H41" s="17">
        <v>43385</v>
      </c>
      <c r="I41" s="20">
        <v>1268.41</v>
      </c>
      <c r="K41">
        <f t="shared" si="7"/>
        <v>26.6370339977322</v>
      </c>
      <c r="N41" s="21"/>
      <c r="O41" s="23"/>
    </row>
    <row r="42" ht="14.75" spans="1:15">
      <c r="A42" s="17">
        <v>43392</v>
      </c>
      <c r="B42">
        <v>3.583</v>
      </c>
      <c r="C42">
        <v>26.2481078069595</v>
      </c>
      <c r="D42" s="18">
        <f t="shared" si="0"/>
        <v>3.80979843329834</v>
      </c>
      <c r="E42" s="18">
        <f t="shared" si="1"/>
        <v>0.226798433298335</v>
      </c>
      <c r="F42" s="18">
        <f t="shared" si="5"/>
        <v>0.455493321541479</v>
      </c>
      <c r="G42" s="16">
        <f t="shared" si="6"/>
        <v>6.88423696179931</v>
      </c>
      <c r="H42" s="17">
        <v>43392</v>
      </c>
      <c r="I42" s="20">
        <v>1249.89</v>
      </c>
      <c r="K42">
        <f t="shared" si="7"/>
        <v>26.2481078069595</v>
      </c>
      <c r="N42" s="21"/>
      <c r="O42" s="23"/>
    </row>
    <row r="43" ht="14.75" spans="1:15">
      <c r="A43" s="17">
        <v>43399</v>
      </c>
      <c r="B43">
        <v>3.552</v>
      </c>
      <c r="C43">
        <v>26.5274122528168</v>
      </c>
      <c r="D43" s="18">
        <f t="shared" si="0"/>
        <v>3.76968545016605</v>
      </c>
      <c r="E43" s="18">
        <f t="shared" si="1"/>
        <v>0.217685450166052</v>
      </c>
      <c r="F43" s="18">
        <f t="shared" si="5"/>
        <v>0.321392084711502</v>
      </c>
      <c r="G43" s="16">
        <f t="shared" si="6"/>
        <v>7.20562904651081</v>
      </c>
      <c r="H43" s="17">
        <v>43399</v>
      </c>
      <c r="I43" s="20">
        <v>1263.19</v>
      </c>
      <c r="K43">
        <f t="shared" si="7"/>
        <v>26.5274122528168</v>
      </c>
      <c r="N43" s="21"/>
      <c r="O43" s="23"/>
    </row>
    <row r="44" ht="14.75" spans="1:15">
      <c r="A44" s="17">
        <v>43406</v>
      </c>
      <c r="B44">
        <v>3.551</v>
      </c>
      <c r="C44">
        <v>28.3962020060532</v>
      </c>
      <c r="D44" s="18">
        <f t="shared" si="0"/>
        <v>3.52159771150674</v>
      </c>
      <c r="E44" s="18">
        <f t="shared" si="1"/>
        <v>-0.0294022884932583</v>
      </c>
      <c r="F44" s="18">
        <f t="shared" si="5"/>
        <v>0.225052460621471</v>
      </c>
      <c r="G44" s="16">
        <f t="shared" si="6"/>
        <v>7.43068150713228</v>
      </c>
      <c r="H44" s="17">
        <v>43406</v>
      </c>
      <c r="I44" s="20">
        <v>1348.28</v>
      </c>
      <c r="K44">
        <f t="shared" si="7"/>
        <v>28.3962020060532</v>
      </c>
      <c r="N44" s="21"/>
      <c r="O44" s="23"/>
    </row>
    <row r="45" ht="14.75" spans="1:15">
      <c r="A45" s="17">
        <v>43413</v>
      </c>
      <c r="B45">
        <v>3.5</v>
      </c>
      <c r="C45">
        <v>27.8601981040046</v>
      </c>
      <c r="D45" s="18">
        <f t="shared" si="0"/>
        <v>3.58934992589396</v>
      </c>
      <c r="E45" s="18">
        <f t="shared" si="1"/>
        <v>0.0893499258939623</v>
      </c>
      <c r="F45" s="18">
        <f t="shared" si="5"/>
        <v>0.284343793828532</v>
      </c>
      <c r="G45" s="16">
        <f t="shared" si="6"/>
        <v>7.71502530096081</v>
      </c>
      <c r="H45" s="17">
        <v>43413</v>
      </c>
      <c r="I45" s="20">
        <v>1322.83</v>
      </c>
      <c r="K45">
        <f t="shared" si="7"/>
        <v>27.8601981040046</v>
      </c>
      <c r="N45" s="21"/>
      <c r="O45" s="23"/>
    </row>
    <row r="46" spans="1:11">
      <c r="A46" s="17">
        <v>43420</v>
      </c>
      <c r="B46">
        <v>3.366</v>
      </c>
      <c r="C46">
        <v>29.5545601440756</v>
      </c>
      <c r="D46" s="18">
        <f t="shared" si="0"/>
        <v>3.3835726030944</v>
      </c>
      <c r="E46" s="18">
        <f t="shared" si="1"/>
        <v>0.0175726030943992</v>
      </c>
      <c r="F46" s="18">
        <f t="shared" si="5"/>
        <v>-0.131599126705315</v>
      </c>
      <c r="G46" s="16">
        <f t="shared" si="6"/>
        <v>7.5834261742555</v>
      </c>
      <c r="H46" s="17">
        <v>43420</v>
      </c>
      <c r="I46" s="20">
        <v>1403.28</v>
      </c>
      <c r="K46">
        <f t="shared" si="7"/>
        <v>29.5545601440756</v>
      </c>
    </row>
    <row r="47" spans="1:11">
      <c r="A47" s="17">
        <v>43427</v>
      </c>
      <c r="B47">
        <v>3.42</v>
      </c>
      <c r="C47">
        <v>27.5634478101003</v>
      </c>
      <c r="D47" s="18">
        <f t="shared" si="0"/>
        <v>3.62799315560792</v>
      </c>
      <c r="E47" s="18">
        <f t="shared" si="1"/>
        <v>0.20799315560792</v>
      </c>
      <c r="F47" s="18">
        <f t="shared" si="5"/>
        <v>-0.0188052776904151</v>
      </c>
      <c r="G47" s="16">
        <f t="shared" si="6"/>
        <v>7.56462089656508</v>
      </c>
      <c r="H47" s="17">
        <v>43427</v>
      </c>
      <c r="I47" s="20">
        <v>1308.74</v>
      </c>
      <c r="K47">
        <f t="shared" si="7"/>
        <v>27.5634478101003</v>
      </c>
    </row>
    <row r="48" spans="1:11">
      <c r="A48" s="17">
        <v>43434</v>
      </c>
      <c r="B48">
        <v>3.398</v>
      </c>
      <c r="C48">
        <v>27.9983586382851</v>
      </c>
      <c r="D48" s="18">
        <f t="shared" si="0"/>
        <v>3.57163794106343</v>
      </c>
      <c r="E48" s="18">
        <f t="shared" si="1"/>
        <v>0.173637941063427</v>
      </c>
      <c r="F48" s="18">
        <f t="shared" si="5"/>
        <v>-0.0440475091026249</v>
      </c>
      <c r="G48" s="16">
        <f t="shared" si="6"/>
        <v>7.52057338746246</v>
      </c>
      <c r="H48" s="17">
        <v>43434</v>
      </c>
      <c r="I48" s="20">
        <v>1329.39</v>
      </c>
      <c r="K48">
        <f t="shared" si="7"/>
        <v>27.9983586382851</v>
      </c>
    </row>
    <row r="49" spans="1:11">
      <c r="A49" s="17">
        <v>43441</v>
      </c>
      <c r="B49">
        <v>3.314</v>
      </c>
      <c r="C49">
        <v>28.3782884718074</v>
      </c>
      <c r="D49" s="18">
        <f t="shared" si="0"/>
        <v>3.52382068775379</v>
      </c>
      <c r="E49" s="18">
        <f t="shared" si="1"/>
        <v>0.209820687753791</v>
      </c>
      <c r="F49" s="18">
        <f t="shared" si="5"/>
        <v>0.239222976247049</v>
      </c>
      <c r="G49" s="16">
        <f t="shared" si="6"/>
        <v>7.7597963637095</v>
      </c>
      <c r="H49" s="17">
        <v>43441</v>
      </c>
      <c r="I49" s="20">
        <v>1341.02</v>
      </c>
      <c r="K49">
        <f t="shared" si="7"/>
        <v>28.3782884718074</v>
      </c>
    </row>
    <row r="50" spans="1:11">
      <c r="A50" s="17">
        <v>43448</v>
      </c>
      <c r="B50">
        <v>3.369</v>
      </c>
      <c r="C50">
        <v>27.731586337836</v>
      </c>
      <c r="D50" s="18">
        <f t="shared" si="0"/>
        <v>3.60599638195106</v>
      </c>
      <c r="E50" s="18">
        <f t="shared" si="1"/>
        <v>0.236996381951062</v>
      </c>
      <c r="F50" s="18">
        <f t="shared" si="5"/>
        <v>0.1476464560571</v>
      </c>
      <c r="G50" s="16">
        <f t="shared" si="6"/>
        <v>7.9074428197666</v>
      </c>
      <c r="H50" s="17">
        <v>43448</v>
      </c>
      <c r="I50" s="20">
        <v>1310.46</v>
      </c>
      <c r="K50">
        <f t="shared" si="7"/>
        <v>27.731586337836</v>
      </c>
    </row>
    <row r="51" spans="1:11">
      <c r="A51" s="17">
        <v>43455</v>
      </c>
      <c r="B51">
        <v>3.355</v>
      </c>
      <c r="C51">
        <v>26.8817317010462</v>
      </c>
      <c r="D51" s="18">
        <f t="shared" si="0"/>
        <v>3.71999844028307</v>
      </c>
      <c r="E51" s="18">
        <f t="shared" si="1"/>
        <v>0.364998440283074</v>
      </c>
      <c r="F51" s="18">
        <f t="shared" si="5"/>
        <v>0.347425837188675</v>
      </c>
      <c r="G51" s="16">
        <f t="shared" si="6"/>
        <v>8.25486865695528</v>
      </c>
      <c r="H51" s="17">
        <v>43455</v>
      </c>
      <c r="I51" s="20">
        <v>1270.3</v>
      </c>
      <c r="K51">
        <f t="shared" si="7"/>
        <v>26.8817317010462</v>
      </c>
    </row>
    <row r="52" spans="1:11">
      <c r="A52" s="17">
        <v>43462</v>
      </c>
      <c r="B52">
        <v>3.273</v>
      </c>
      <c r="C52">
        <v>26.4633645155549</v>
      </c>
      <c r="D52" s="18">
        <f t="shared" si="0"/>
        <v>3.7788089999373</v>
      </c>
      <c r="E52" s="18">
        <f t="shared" si="1"/>
        <v>0.505808999937297</v>
      </c>
      <c r="F52" s="18">
        <f t="shared" si="5"/>
        <v>0.297815844329377</v>
      </c>
      <c r="G52" s="16">
        <f t="shared" si="6"/>
        <v>8.55268450128466</v>
      </c>
      <c r="H52" s="17">
        <v>43462</v>
      </c>
      <c r="I52" s="20">
        <v>1250.53</v>
      </c>
      <c r="K52">
        <f t="shared" si="7"/>
        <v>26.4633645155549</v>
      </c>
    </row>
    <row r="53" spans="1:11">
      <c r="A53" s="17">
        <v>43469</v>
      </c>
      <c r="B53">
        <v>3.176</v>
      </c>
      <c r="C53">
        <v>26.4018668926937</v>
      </c>
      <c r="D53" s="18">
        <f t="shared" si="0"/>
        <v>3.7876109445758</v>
      </c>
      <c r="E53" s="18">
        <f t="shared" si="1"/>
        <v>0.611610944575798</v>
      </c>
      <c r="F53" s="18">
        <f t="shared" si="5"/>
        <v>0.437973003512371</v>
      </c>
      <c r="G53" s="16">
        <f t="shared" si="6"/>
        <v>8.99065750479703</v>
      </c>
      <c r="H53" s="17">
        <v>43469</v>
      </c>
      <c r="I53" s="20">
        <v>1245.16</v>
      </c>
      <c r="K53">
        <f t="shared" si="7"/>
        <v>26.4018668926937</v>
      </c>
    </row>
    <row r="54" spans="1:11">
      <c r="A54" s="17">
        <v>43476</v>
      </c>
      <c r="B54">
        <v>3.138</v>
      </c>
      <c r="C54">
        <v>26.7496058314969</v>
      </c>
      <c r="D54" s="18">
        <f t="shared" si="0"/>
        <v>3.73837284294683</v>
      </c>
      <c r="E54" s="18">
        <f t="shared" si="1"/>
        <v>0.600372842946829</v>
      </c>
      <c r="F54" s="18">
        <f t="shared" si="5"/>
        <v>0.390552155193038</v>
      </c>
      <c r="G54" s="16">
        <f t="shared" si="6"/>
        <v>9.38120965999007</v>
      </c>
      <c r="H54" s="17">
        <v>43476</v>
      </c>
      <c r="I54" s="20">
        <v>1261.56</v>
      </c>
      <c r="K54">
        <f t="shared" si="7"/>
        <v>26.7496058314969</v>
      </c>
    </row>
    <row r="55" spans="1:11">
      <c r="A55" s="17">
        <v>43483</v>
      </c>
      <c r="B55">
        <v>3.118</v>
      </c>
      <c r="C55">
        <v>26.9179623665028</v>
      </c>
      <c r="D55" s="18">
        <f t="shared" si="0"/>
        <v>3.71499144840331</v>
      </c>
      <c r="E55" s="18">
        <f t="shared" si="1"/>
        <v>0.59699144840331</v>
      </c>
      <c r="F55" s="18">
        <f t="shared" si="5"/>
        <v>0.359995066452248</v>
      </c>
      <c r="G55" s="16">
        <f t="shared" si="6"/>
        <v>9.74120472644231</v>
      </c>
      <c r="H55" s="17">
        <v>43483</v>
      </c>
      <c r="I55" s="20">
        <v>1269.5</v>
      </c>
      <c r="K55">
        <f t="shared" si="7"/>
        <v>26.9179623665028</v>
      </c>
    </row>
    <row r="56" spans="1:11">
      <c r="A56" s="17">
        <v>43490</v>
      </c>
      <c r="B56">
        <v>3.157</v>
      </c>
      <c r="C56">
        <v>26.8329359552467</v>
      </c>
      <c r="D56" s="18">
        <f t="shared" si="0"/>
        <v>3.72676326462319</v>
      </c>
      <c r="E56" s="18">
        <f t="shared" si="1"/>
        <v>0.56976326462319</v>
      </c>
      <c r="F56" s="18">
        <f t="shared" si="5"/>
        <v>0.204764824340117</v>
      </c>
      <c r="G56" s="16">
        <f t="shared" si="6"/>
        <v>9.94596955078243</v>
      </c>
      <c r="H56" s="17">
        <v>43490</v>
      </c>
      <c r="I56" s="20">
        <v>1265.49</v>
      </c>
      <c r="K56">
        <f t="shared" si="7"/>
        <v>26.8329359552467</v>
      </c>
    </row>
    <row r="57" spans="1:11">
      <c r="A57" s="17">
        <v>43497</v>
      </c>
      <c r="B57">
        <v>3.145</v>
      </c>
      <c r="C57">
        <v>26.676868114231</v>
      </c>
      <c r="D57" s="18">
        <f t="shared" si="0"/>
        <v>3.74856597003057</v>
      </c>
      <c r="E57" s="18">
        <f t="shared" si="1"/>
        <v>0.603565970030573</v>
      </c>
      <c r="F57" s="18">
        <f t="shared" si="5"/>
        <v>0.0977569700932759</v>
      </c>
      <c r="G57" s="16">
        <f t="shared" si="6"/>
        <v>10.0437265208757</v>
      </c>
      <c r="H57" s="17">
        <v>43497</v>
      </c>
      <c r="I57" s="20">
        <v>1271.27</v>
      </c>
      <c r="K57">
        <f t="shared" si="7"/>
        <v>26.676868114231</v>
      </c>
    </row>
    <row r="58" spans="1:11">
      <c r="A58" s="17">
        <v>43511</v>
      </c>
      <c r="B58">
        <v>3.09</v>
      </c>
      <c r="C58">
        <v>28.4934896601252</v>
      </c>
      <c r="D58" s="18">
        <f t="shared" si="0"/>
        <v>3.50957363218109</v>
      </c>
      <c r="E58" s="18">
        <f t="shared" si="1"/>
        <v>0.419573632181087</v>
      </c>
      <c r="F58" s="18">
        <f t="shared" si="5"/>
        <v>-0.192037312394711</v>
      </c>
      <c r="G58" s="16">
        <f t="shared" si="6"/>
        <v>9.85168920848099</v>
      </c>
      <c r="H58" s="17">
        <v>43511</v>
      </c>
      <c r="I58" s="20">
        <v>1357.84</v>
      </c>
      <c r="K58">
        <f t="shared" si="7"/>
        <v>28.4934896601252</v>
      </c>
    </row>
    <row r="59" spans="1:11">
      <c r="A59" s="17">
        <v>43518</v>
      </c>
      <c r="B59">
        <v>3.148</v>
      </c>
      <c r="C59">
        <v>30.5596160019151</v>
      </c>
      <c r="D59" s="18">
        <f t="shared" si="0"/>
        <v>3.27229242650605</v>
      </c>
      <c r="E59" s="18">
        <f t="shared" si="1"/>
        <v>0.124292426506055</v>
      </c>
      <c r="F59" s="18">
        <f t="shared" si="5"/>
        <v>-0.476080416440774</v>
      </c>
      <c r="G59" s="16">
        <f t="shared" si="6"/>
        <v>9.37560879204022</v>
      </c>
      <c r="H59" s="17">
        <v>43518</v>
      </c>
      <c r="I59" s="20">
        <v>1456.3</v>
      </c>
      <c r="K59">
        <f t="shared" si="7"/>
        <v>30.5596160019151</v>
      </c>
    </row>
    <row r="60" spans="1:11">
      <c r="A60" s="17">
        <v>43525</v>
      </c>
      <c r="B60">
        <v>3.195</v>
      </c>
      <c r="C60">
        <v>31.9859640896671</v>
      </c>
      <c r="D60" s="18">
        <f t="shared" si="0"/>
        <v>3.12637129584924</v>
      </c>
      <c r="E60" s="18">
        <f t="shared" si="1"/>
        <v>-0.0686287041507563</v>
      </c>
      <c r="F60" s="18">
        <f t="shared" si="5"/>
        <v>-0.665620152554066</v>
      </c>
      <c r="G60" s="16">
        <f t="shared" si="6"/>
        <v>8.70998863948615</v>
      </c>
      <c r="H60" s="17">
        <v>43525</v>
      </c>
      <c r="I60" s="20">
        <v>1567.87</v>
      </c>
      <c r="K60">
        <f t="shared" si="7"/>
        <v>31.9859640896671</v>
      </c>
    </row>
    <row r="61" spans="1:11">
      <c r="A61" s="17">
        <v>43532</v>
      </c>
      <c r="B61">
        <v>3.159</v>
      </c>
      <c r="C61">
        <v>33.7530903242701</v>
      </c>
      <c r="D61" s="18">
        <f t="shared" si="0"/>
        <v>2.96269168361438</v>
      </c>
      <c r="E61" s="18">
        <f t="shared" si="1"/>
        <v>-0.196308316385621</v>
      </c>
      <c r="F61" s="18">
        <f t="shared" si="5"/>
        <v>-0.766071581008812</v>
      </c>
      <c r="G61" s="16">
        <f t="shared" si="6"/>
        <v>7.94391705847734</v>
      </c>
      <c r="H61" s="17">
        <v>43532</v>
      </c>
      <c r="I61" s="20">
        <v>1654.49</v>
      </c>
      <c r="K61">
        <f t="shared" si="7"/>
        <v>33.7530903242701</v>
      </c>
    </row>
    <row r="62" spans="1:11">
      <c r="A62" s="17">
        <v>43539</v>
      </c>
      <c r="B62">
        <v>3.155</v>
      </c>
      <c r="C62">
        <v>33.9189496672316</v>
      </c>
      <c r="D62" s="18">
        <f t="shared" si="0"/>
        <v>2.94820449869673</v>
      </c>
      <c r="E62" s="18">
        <f t="shared" si="1"/>
        <v>-0.206795501303272</v>
      </c>
      <c r="F62" s="18">
        <f t="shared" si="5"/>
        <v>-0.810361471333845</v>
      </c>
      <c r="G62" s="16">
        <f t="shared" si="6"/>
        <v>7.1335555871435</v>
      </c>
      <c r="H62" s="17">
        <v>43539</v>
      </c>
      <c r="I62" s="20">
        <v>1662.62</v>
      </c>
      <c r="K62">
        <f t="shared" si="7"/>
        <v>33.9189496672316</v>
      </c>
    </row>
    <row r="63" spans="1:11">
      <c r="A63" s="17">
        <v>43546</v>
      </c>
      <c r="B63">
        <v>3.138</v>
      </c>
      <c r="C63">
        <v>34.556477892022</v>
      </c>
      <c r="D63" s="18">
        <f t="shared" si="0"/>
        <v>2.8938134352832</v>
      </c>
      <c r="E63" s="18">
        <f t="shared" si="1"/>
        <v>-0.2441865647168</v>
      </c>
      <c r="F63" s="18">
        <f t="shared" si="5"/>
        <v>-0.663760196897888</v>
      </c>
      <c r="G63" s="16">
        <f t="shared" si="6"/>
        <v>6.46979539024561</v>
      </c>
      <c r="H63" s="17">
        <v>43546</v>
      </c>
      <c r="I63" s="20">
        <v>1693.87</v>
      </c>
      <c r="K63">
        <f t="shared" si="7"/>
        <v>34.556477892022</v>
      </c>
    </row>
    <row r="64" spans="1:11">
      <c r="A64" s="17">
        <v>43553</v>
      </c>
      <c r="B64">
        <v>3.075</v>
      </c>
      <c r="C64">
        <v>34.5499496030001</v>
      </c>
      <c r="D64" s="18">
        <f t="shared" si="0"/>
        <v>2.89436022770107</v>
      </c>
      <c r="E64" s="18">
        <f t="shared" si="1"/>
        <v>-0.180639772298926</v>
      </c>
      <c r="F64" s="18">
        <f t="shared" si="5"/>
        <v>-0.304932198804981</v>
      </c>
      <c r="G64" s="16">
        <f t="shared" si="6"/>
        <v>6.16486319144063</v>
      </c>
      <c r="H64" s="17">
        <v>43553</v>
      </c>
      <c r="I64" s="20">
        <v>1693.55</v>
      </c>
      <c r="K64">
        <f t="shared" si="7"/>
        <v>34.5499496030001</v>
      </c>
    </row>
    <row r="65" spans="1:11">
      <c r="A65" s="17">
        <v>43559</v>
      </c>
      <c r="B65">
        <v>3.268</v>
      </c>
      <c r="C65">
        <v>38.1969516882901</v>
      </c>
      <c r="D65" s="18">
        <f t="shared" si="0"/>
        <v>2.61800996100578</v>
      </c>
      <c r="E65" s="18">
        <f t="shared" si="1"/>
        <v>-0.649990038994222</v>
      </c>
      <c r="F65" s="18">
        <f t="shared" si="5"/>
        <v>-0.581361334843466</v>
      </c>
      <c r="G65" s="16">
        <f t="shared" si="6"/>
        <v>5.58350185659716</v>
      </c>
      <c r="H65" s="17">
        <v>43559</v>
      </c>
      <c r="I65" s="20">
        <v>1777.26</v>
      </c>
      <c r="K65">
        <f t="shared" si="7"/>
        <v>38.1969516882901</v>
      </c>
    </row>
    <row r="66" spans="1:11">
      <c r="A66" s="17">
        <v>43567</v>
      </c>
      <c r="B66">
        <v>3.331</v>
      </c>
      <c r="C66">
        <v>36.4447052690007</v>
      </c>
      <c r="D66" s="18">
        <f t="shared" ref="D66:D107" si="8">1/C66*100</f>
        <v>2.74388280168254</v>
      </c>
      <c r="E66" s="18">
        <f t="shared" ref="E66:E107" si="9">D66-B66</f>
        <v>-0.587117198317462</v>
      </c>
      <c r="F66" s="18">
        <f t="shared" si="5"/>
        <v>-0.390808881931841</v>
      </c>
      <c r="G66" s="16">
        <f t="shared" si="6"/>
        <v>5.19269297466532</v>
      </c>
      <c r="H66" s="17">
        <v>43567</v>
      </c>
      <c r="I66" s="20">
        <v>1695.73</v>
      </c>
      <c r="K66">
        <f t="shared" si="7"/>
        <v>36.4447052690007</v>
      </c>
    </row>
    <row r="67" spans="1:11">
      <c r="A67" s="17">
        <v>43574</v>
      </c>
      <c r="B67">
        <v>3.39</v>
      </c>
      <c r="C67">
        <v>36.8760506097972</v>
      </c>
      <c r="D67" s="18">
        <f t="shared" si="8"/>
        <v>2.71178714494529</v>
      </c>
      <c r="E67" s="18">
        <f t="shared" si="9"/>
        <v>-0.678212855054709</v>
      </c>
      <c r="F67" s="18">
        <f t="shared" si="5"/>
        <v>-0.471417353751437</v>
      </c>
      <c r="G67" s="16">
        <f t="shared" si="6"/>
        <v>4.72127562091388</v>
      </c>
      <c r="H67" s="17">
        <v>43574</v>
      </c>
      <c r="I67" s="20">
        <v>1715.8</v>
      </c>
      <c r="K67">
        <f t="shared" si="7"/>
        <v>36.8760506097972</v>
      </c>
    </row>
    <row r="68" spans="1:11">
      <c r="A68" s="17">
        <v>43581</v>
      </c>
      <c r="B68">
        <v>3.421</v>
      </c>
      <c r="C68">
        <v>35.6299418474962</v>
      </c>
      <c r="D68" s="18">
        <f t="shared" si="8"/>
        <v>2.80662821253039</v>
      </c>
      <c r="E68" s="18">
        <f t="shared" si="9"/>
        <v>-0.61437178746961</v>
      </c>
      <c r="F68" s="18">
        <f t="shared" si="5"/>
        <v>-0.37018522275281</v>
      </c>
      <c r="G68" s="16">
        <f t="shared" si="6"/>
        <v>4.35109039816107</v>
      </c>
      <c r="H68" s="17">
        <v>43581</v>
      </c>
      <c r="I68" s="20">
        <v>1657.82</v>
      </c>
      <c r="K68">
        <f t="shared" si="7"/>
        <v>35.6299418474962</v>
      </c>
    </row>
    <row r="69" spans="1:11">
      <c r="A69" s="17">
        <v>43585</v>
      </c>
      <c r="B69">
        <v>3.416</v>
      </c>
      <c r="C69">
        <v>34.8983526396879</v>
      </c>
      <c r="D69" s="18">
        <f t="shared" si="8"/>
        <v>2.86546476942513</v>
      </c>
      <c r="E69" s="18">
        <f t="shared" si="9"/>
        <v>-0.550535230574875</v>
      </c>
      <c r="F69" s="18">
        <f t="shared" si="5"/>
        <v>-0.369895458275949</v>
      </c>
      <c r="G69" s="16">
        <f t="shared" si="6"/>
        <v>3.98119493988512</v>
      </c>
      <c r="H69" s="17">
        <v>43585</v>
      </c>
      <c r="I69" s="20">
        <v>1623.78</v>
      </c>
      <c r="K69">
        <f t="shared" si="7"/>
        <v>34.8983526396879</v>
      </c>
    </row>
    <row r="70" spans="1:11">
      <c r="A70" s="17">
        <v>43595</v>
      </c>
      <c r="B70">
        <v>3.314</v>
      </c>
      <c r="C70">
        <v>33.3182896634018</v>
      </c>
      <c r="D70" s="18">
        <f t="shared" si="8"/>
        <v>3.00135454161215</v>
      </c>
      <c r="E70" s="18">
        <f t="shared" si="9"/>
        <v>-0.312645458387855</v>
      </c>
      <c r="F70" s="18">
        <f t="shared" ref="F70:F107" si="10">E70-E65</f>
        <v>0.337344580606367</v>
      </c>
      <c r="G70" s="16">
        <f t="shared" si="6"/>
        <v>4.31853952049149</v>
      </c>
      <c r="H70" s="17">
        <v>43595</v>
      </c>
      <c r="I70" s="20">
        <v>1533.87</v>
      </c>
      <c r="K70">
        <f t="shared" si="7"/>
        <v>33.3182896634018</v>
      </c>
    </row>
    <row r="71" spans="1:11">
      <c r="A71" s="17">
        <v>43602</v>
      </c>
      <c r="B71">
        <v>3.283</v>
      </c>
      <c r="C71">
        <v>32.1209886364264</v>
      </c>
      <c r="D71" s="18">
        <f t="shared" si="8"/>
        <v>3.11322920760279</v>
      </c>
      <c r="E71" s="18">
        <f t="shared" si="9"/>
        <v>-0.169770792397209</v>
      </c>
      <c r="F71" s="18">
        <f t="shared" si="10"/>
        <v>0.417346405920253</v>
      </c>
      <c r="G71" s="16">
        <f t="shared" ref="G71:G107" si="11">F71+G70</f>
        <v>4.73588592641175</v>
      </c>
      <c r="H71" s="17">
        <v>43602</v>
      </c>
      <c r="I71" s="20">
        <v>1478.75</v>
      </c>
      <c r="K71">
        <f t="shared" si="7"/>
        <v>32.1209886364264</v>
      </c>
    </row>
    <row r="72" spans="1:11">
      <c r="A72" s="17">
        <v>43609</v>
      </c>
      <c r="B72">
        <v>3.333</v>
      </c>
      <c r="C72">
        <v>31.3607285503571</v>
      </c>
      <c r="D72" s="18">
        <f t="shared" si="8"/>
        <v>3.18870143081741</v>
      </c>
      <c r="E72" s="18">
        <f t="shared" si="9"/>
        <v>-0.144298569182593</v>
      </c>
      <c r="F72" s="18">
        <f t="shared" si="10"/>
        <v>0.533914285872116</v>
      </c>
      <c r="G72" s="16">
        <f t="shared" si="11"/>
        <v>5.26980021228386</v>
      </c>
      <c r="H72" s="17">
        <v>43609</v>
      </c>
      <c r="I72" s="20">
        <v>1443.75</v>
      </c>
      <c r="K72">
        <f t="shared" si="7"/>
        <v>31.3607285503571</v>
      </c>
    </row>
    <row r="73" spans="1:11">
      <c r="A73" s="17">
        <v>43616</v>
      </c>
      <c r="B73">
        <v>3.297</v>
      </c>
      <c r="C73">
        <v>32.2276422656436</v>
      </c>
      <c r="D73" s="18">
        <f t="shared" si="8"/>
        <v>3.10292633807113</v>
      </c>
      <c r="E73" s="18">
        <f t="shared" si="9"/>
        <v>-0.194073661928866</v>
      </c>
      <c r="F73" s="18">
        <f t="shared" si="10"/>
        <v>0.420298125540743</v>
      </c>
      <c r="G73" s="16">
        <f t="shared" si="11"/>
        <v>5.6900983378246</v>
      </c>
      <c r="H73" s="17">
        <v>43616</v>
      </c>
      <c r="I73" s="20">
        <v>1483.66</v>
      </c>
      <c r="K73">
        <f t="shared" si="7"/>
        <v>32.2276422656436</v>
      </c>
    </row>
    <row r="74" spans="1:11">
      <c r="A74" s="17">
        <v>43622</v>
      </c>
      <c r="B74">
        <v>3.263</v>
      </c>
      <c r="C74">
        <v>30.8904654496694</v>
      </c>
      <c r="D74" s="18">
        <f t="shared" si="8"/>
        <v>3.2372448438154</v>
      </c>
      <c r="E74" s="18">
        <f t="shared" si="9"/>
        <v>-0.025755156184601</v>
      </c>
      <c r="F74" s="18">
        <f t="shared" si="10"/>
        <v>0.524780074390274</v>
      </c>
      <c r="G74" s="16">
        <f t="shared" si="11"/>
        <v>6.21487841221488</v>
      </c>
      <c r="H74" s="17">
        <v>43622</v>
      </c>
      <c r="I74" s="20">
        <v>1416.06</v>
      </c>
      <c r="K74">
        <f t="shared" ref="K74:K88" si="12">INDEX($R$2:$R$25,MATCH(YEAR($H74)&amp;MONTH($H74),$O$2:$O$25,0))*I74</f>
        <v>30.8904654496694</v>
      </c>
    </row>
    <row r="75" spans="1:11">
      <c r="A75" s="17">
        <v>43630</v>
      </c>
      <c r="B75">
        <v>3.279</v>
      </c>
      <c r="C75">
        <v>31.717230304649</v>
      </c>
      <c r="D75" s="18">
        <f t="shared" si="8"/>
        <v>3.1528604181224</v>
      </c>
      <c r="E75" s="18">
        <f t="shared" si="9"/>
        <v>-0.126139581877603</v>
      </c>
      <c r="F75" s="18">
        <f t="shared" si="10"/>
        <v>0.186505876510251</v>
      </c>
      <c r="G75" s="16">
        <f t="shared" si="11"/>
        <v>6.40138428872513</v>
      </c>
      <c r="H75" s="17">
        <v>43630</v>
      </c>
      <c r="I75" s="20">
        <v>1453.96</v>
      </c>
      <c r="K75">
        <f t="shared" si="12"/>
        <v>31.717230304649</v>
      </c>
    </row>
    <row r="76" spans="1:11">
      <c r="A76" s="17">
        <v>43637</v>
      </c>
      <c r="B76">
        <v>3.25</v>
      </c>
      <c r="C76">
        <v>33.2409644766894</v>
      </c>
      <c r="D76" s="18">
        <f t="shared" si="8"/>
        <v>3.00833629752609</v>
      </c>
      <c r="E76" s="18">
        <f t="shared" si="9"/>
        <v>-0.241663702473912</v>
      </c>
      <c r="F76" s="18">
        <f t="shared" si="10"/>
        <v>-0.0718929100767034</v>
      </c>
      <c r="G76" s="16">
        <f t="shared" si="11"/>
        <v>6.32949137864843</v>
      </c>
      <c r="H76" s="17">
        <v>43637</v>
      </c>
      <c r="I76" s="20">
        <v>1523.81</v>
      </c>
      <c r="K76">
        <f t="shared" si="12"/>
        <v>33.2409644766894</v>
      </c>
    </row>
    <row r="77" spans="1:11">
      <c r="A77" s="17">
        <v>43644</v>
      </c>
      <c r="B77">
        <v>3.279</v>
      </c>
      <c r="C77">
        <v>32.9726476504031</v>
      </c>
      <c r="D77" s="18">
        <f t="shared" si="8"/>
        <v>3.0328168080484</v>
      </c>
      <c r="E77" s="18">
        <f t="shared" si="9"/>
        <v>-0.246183191951603</v>
      </c>
      <c r="F77" s="18">
        <f t="shared" si="10"/>
        <v>-0.10188462276901</v>
      </c>
      <c r="G77" s="16">
        <f t="shared" si="11"/>
        <v>6.22760675587942</v>
      </c>
      <c r="H77" s="17">
        <v>43644</v>
      </c>
      <c r="I77" s="20">
        <v>1511.51</v>
      </c>
      <c r="K77">
        <f t="shared" si="12"/>
        <v>32.9726476504031</v>
      </c>
    </row>
    <row r="78" spans="1:11">
      <c r="A78" s="17">
        <v>43651</v>
      </c>
      <c r="B78">
        <v>3.188</v>
      </c>
      <c r="C78">
        <v>34.0487956292868</v>
      </c>
      <c r="D78" s="18">
        <f t="shared" si="8"/>
        <v>2.93696144465051</v>
      </c>
      <c r="E78" s="18">
        <f t="shared" si="9"/>
        <v>-0.251038555349494</v>
      </c>
      <c r="F78" s="18">
        <f t="shared" si="10"/>
        <v>-0.0569648934206279</v>
      </c>
      <c r="G78" s="16">
        <f t="shared" si="11"/>
        <v>6.17064186245879</v>
      </c>
      <c r="H78" s="17">
        <v>43651</v>
      </c>
      <c r="I78" s="20">
        <v>1547.74</v>
      </c>
      <c r="K78">
        <f t="shared" si="12"/>
        <v>34.0487956292868</v>
      </c>
    </row>
    <row r="79" spans="1:11">
      <c r="A79" s="17">
        <v>43658</v>
      </c>
      <c r="B79">
        <v>3.189</v>
      </c>
      <c r="C79">
        <v>33.3960840845048</v>
      </c>
      <c r="D79" s="18">
        <f t="shared" si="8"/>
        <v>2.9943630440911</v>
      </c>
      <c r="E79" s="18">
        <f t="shared" si="9"/>
        <v>-0.194636955908904</v>
      </c>
      <c r="F79" s="18">
        <f t="shared" si="10"/>
        <v>-0.168881799724303</v>
      </c>
      <c r="G79" s="16">
        <f t="shared" si="11"/>
        <v>6.00176006273449</v>
      </c>
      <c r="H79" s="17">
        <v>43658</v>
      </c>
      <c r="I79" s="20">
        <v>1518.07</v>
      </c>
      <c r="K79">
        <f t="shared" si="12"/>
        <v>33.3960840845048</v>
      </c>
    </row>
    <row r="80" spans="1:11">
      <c r="A80" s="17">
        <v>43665</v>
      </c>
      <c r="B80">
        <v>3.173</v>
      </c>
      <c r="C80">
        <v>33.9220811534545</v>
      </c>
      <c r="D80" s="18">
        <f t="shared" si="8"/>
        <v>2.94793233786649</v>
      </c>
      <c r="E80" s="18">
        <f t="shared" si="9"/>
        <v>-0.225067662133508</v>
      </c>
      <c r="F80" s="18">
        <f t="shared" si="10"/>
        <v>-0.0989280802559045</v>
      </c>
      <c r="G80" s="16">
        <f t="shared" si="11"/>
        <v>5.90283198247858</v>
      </c>
      <c r="H80" s="17">
        <v>43665</v>
      </c>
      <c r="I80" s="20">
        <v>1541.98</v>
      </c>
      <c r="K80">
        <f t="shared" si="12"/>
        <v>33.9220811534545</v>
      </c>
    </row>
    <row r="81" spans="1:11">
      <c r="A81" s="17">
        <v>43672</v>
      </c>
      <c r="B81">
        <v>3.175</v>
      </c>
      <c r="C81">
        <v>34.3594220874035</v>
      </c>
      <c r="D81" s="18">
        <f t="shared" si="8"/>
        <v>2.91040983592856</v>
      </c>
      <c r="E81" s="18">
        <f t="shared" si="9"/>
        <v>-0.264590164071445</v>
      </c>
      <c r="F81" s="18">
        <f t="shared" si="10"/>
        <v>-0.0229264615975322</v>
      </c>
      <c r="G81" s="16">
        <f t="shared" si="11"/>
        <v>5.87990552088105</v>
      </c>
      <c r="H81" s="17">
        <v>43672</v>
      </c>
      <c r="I81" s="20">
        <v>1561.86</v>
      </c>
      <c r="K81">
        <f t="shared" si="12"/>
        <v>34.3594220874035</v>
      </c>
    </row>
    <row r="82" spans="1:11">
      <c r="A82" s="17">
        <v>43679</v>
      </c>
      <c r="B82">
        <v>3.139</v>
      </c>
      <c r="C82">
        <v>34.7307988659548</v>
      </c>
      <c r="D82" s="18">
        <f t="shared" si="8"/>
        <v>2.87928879453521</v>
      </c>
      <c r="E82" s="18">
        <f t="shared" si="9"/>
        <v>-0.259711205464785</v>
      </c>
      <c r="F82" s="18">
        <f t="shared" si="10"/>
        <v>-0.0135280135131826</v>
      </c>
      <c r="G82" s="16">
        <f t="shared" si="11"/>
        <v>5.86637750736787</v>
      </c>
      <c r="H82" s="17">
        <v>43679</v>
      </c>
      <c r="I82" s="20">
        <v>1556.74</v>
      </c>
      <c r="K82">
        <f t="shared" si="12"/>
        <v>34.7307988659548</v>
      </c>
    </row>
    <row r="83" spans="1:11">
      <c r="A83" s="17">
        <v>43686</v>
      </c>
      <c r="B83">
        <v>3.039</v>
      </c>
      <c r="C83">
        <v>33.636941787446</v>
      </c>
      <c r="D83" s="18">
        <f t="shared" si="8"/>
        <v>2.972921873573</v>
      </c>
      <c r="E83" s="18">
        <f t="shared" si="9"/>
        <v>-0.066078126426997</v>
      </c>
      <c r="F83" s="18">
        <f t="shared" si="10"/>
        <v>0.184960428922497</v>
      </c>
      <c r="G83" s="16">
        <f t="shared" si="11"/>
        <v>6.05133793629036</v>
      </c>
      <c r="H83" s="17">
        <v>43686</v>
      </c>
      <c r="I83" s="20">
        <v>1507.71</v>
      </c>
      <c r="K83">
        <f t="shared" si="12"/>
        <v>33.636941787446</v>
      </c>
    </row>
    <row r="84" spans="1:11">
      <c r="A84" s="17">
        <v>43693</v>
      </c>
      <c r="B84">
        <v>3.03</v>
      </c>
      <c r="C84">
        <v>34.9817858562306</v>
      </c>
      <c r="D84" s="18">
        <f t="shared" si="8"/>
        <v>2.85863050019755</v>
      </c>
      <c r="E84" s="18">
        <f t="shared" si="9"/>
        <v>-0.171369499802452</v>
      </c>
      <c r="F84" s="18">
        <f t="shared" si="10"/>
        <v>0.0232674561064519</v>
      </c>
      <c r="G84" s="16">
        <f t="shared" si="11"/>
        <v>6.07460539239682</v>
      </c>
      <c r="H84" s="17">
        <v>43693</v>
      </c>
      <c r="I84" s="20">
        <v>1567.99</v>
      </c>
      <c r="K84">
        <f t="shared" si="12"/>
        <v>34.9817858562306</v>
      </c>
    </row>
    <row r="85" spans="1:11">
      <c r="A85" s="17">
        <v>43700</v>
      </c>
      <c r="B85">
        <v>3.07</v>
      </c>
      <c r="C85">
        <v>36.0430704008903</v>
      </c>
      <c r="D85" s="18">
        <f t="shared" si="8"/>
        <v>2.77445841566067</v>
      </c>
      <c r="E85" s="18">
        <f t="shared" si="9"/>
        <v>-0.295541584339333</v>
      </c>
      <c r="F85" s="18">
        <f t="shared" si="10"/>
        <v>-0.0704739222058248</v>
      </c>
      <c r="G85" s="16">
        <f t="shared" si="11"/>
        <v>6.00413147019099</v>
      </c>
      <c r="H85" s="17">
        <v>43700</v>
      </c>
      <c r="I85" s="20">
        <v>1615.56</v>
      </c>
      <c r="K85">
        <f t="shared" si="12"/>
        <v>36.0430704008903</v>
      </c>
    </row>
    <row r="86" spans="1:11">
      <c r="A86" s="17">
        <v>43707</v>
      </c>
      <c r="B86">
        <v>3.068</v>
      </c>
      <c r="C86">
        <v>35.9391060120294</v>
      </c>
      <c r="D86" s="18">
        <f t="shared" si="8"/>
        <v>2.78248434912455</v>
      </c>
      <c r="E86" s="18">
        <f t="shared" si="9"/>
        <v>-0.285515650875445</v>
      </c>
      <c r="F86" s="18">
        <f t="shared" si="10"/>
        <v>-0.0209254868040007</v>
      </c>
      <c r="G86" s="16">
        <f t="shared" si="11"/>
        <v>5.98320598338699</v>
      </c>
      <c r="H86" s="17">
        <v>43707</v>
      </c>
      <c r="I86" s="20">
        <v>1610.9</v>
      </c>
      <c r="K86">
        <f t="shared" si="12"/>
        <v>35.9391060120294</v>
      </c>
    </row>
    <row r="87" spans="1:11">
      <c r="A87" s="17">
        <v>43714</v>
      </c>
      <c r="B87">
        <v>3.023</v>
      </c>
      <c r="C87">
        <v>37.7298426910402</v>
      </c>
      <c r="D87" s="18">
        <f t="shared" si="8"/>
        <v>2.65042186416927</v>
      </c>
      <c r="E87" s="18">
        <f t="shared" si="9"/>
        <v>-0.372578135830732</v>
      </c>
      <c r="F87" s="18">
        <f t="shared" si="10"/>
        <v>-0.112866930365946</v>
      </c>
      <c r="G87" s="16">
        <f t="shared" si="11"/>
        <v>5.87033905302104</v>
      </c>
      <c r="H87" s="17">
        <v>43714</v>
      </c>
      <c r="I87" s="20">
        <v>1692.24</v>
      </c>
      <c r="K87">
        <f t="shared" si="12"/>
        <v>37.7298426910402</v>
      </c>
    </row>
    <row r="88" spans="1:11">
      <c r="A88" s="17">
        <v>43720</v>
      </c>
      <c r="B88">
        <v>3.094</v>
      </c>
      <c r="C88">
        <v>38.1385246844494</v>
      </c>
      <c r="D88" s="18">
        <f t="shared" si="8"/>
        <v>2.62202066879566</v>
      </c>
      <c r="E88" s="18">
        <f t="shared" si="9"/>
        <v>-0.471979331204335</v>
      </c>
      <c r="F88" s="18">
        <f t="shared" si="10"/>
        <v>-0.405901204777338</v>
      </c>
      <c r="G88" s="16">
        <f t="shared" si="11"/>
        <v>5.46443784824371</v>
      </c>
      <c r="H88" s="17">
        <v>43720</v>
      </c>
      <c r="I88" s="20">
        <v>1710.57</v>
      </c>
      <c r="K88">
        <f t="shared" si="12"/>
        <v>38.1385246844494</v>
      </c>
    </row>
    <row r="89" spans="1:11">
      <c r="A89" s="17">
        <v>43728</v>
      </c>
      <c r="B89">
        <v>3.118</v>
      </c>
      <c r="C89">
        <v>38.0154518746503</v>
      </c>
      <c r="D89" s="18">
        <f t="shared" si="8"/>
        <v>2.63050930789232</v>
      </c>
      <c r="E89" s="18">
        <f t="shared" si="9"/>
        <v>-0.487490692107684</v>
      </c>
      <c r="F89" s="18">
        <f t="shared" si="10"/>
        <v>-0.316121192305233</v>
      </c>
      <c r="G89" s="16">
        <f t="shared" si="11"/>
        <v>5.14831665593847</v>
      </c>
      <c r="H89" s="17">
        <v>43728</v>
      </c>
      <c r="I89" s="20">
        <v>1705.05</v>
      </c>
      <c r="K89">
        <f t="shared" ref="K89:K101" si="13">INDEX($R$2:$R$25,MATCH(YEAR($H89)&amp;MONTH($H89),$O$2:$O$25,0))*I89</f>
        <v>38.0154518746503</v>
      </c>
    </row>
    <row r="90" spans="1:11">
      <c r="A90" s="17">
        <v>43735</v>
      </c>
      <c r="B90">
        <v>3.158</v>
      </c>
      <c r="C90">
        <v>36.7329975232647</v>
      </c>
      <c r="D90" s="18">
        <f t="shared" si="8"/>
        <v>2.72234793625719</v>
      </c>
      <c r="E90" s="18">
        <f t="shared" si="9"/>
        <v>-0.435652063742813</v>
      </c>
      <c r="F90" s="18">
        <f t="shared" si="10"/>
        <v>-0.140110479403481</v>
      </c>
      <c r="G90" s="16">
        <f t="shared" si="11"/>
        <v>5.00820617653499</v>
      </c>
      <c r="H90" s="17">
        <v>43735</v>
      </c>
      <c r="I90" s="20">
        <v>1647.53</v>
      </c>
      <c r="K90">
        <f t="shared" si="13"/>
        <v>36.7329975232647</v>
      </c>
    </row>
    <row r="91" spans="1:11">
      <c r="A91" s="17">
        <v>43738</v>
      </c>
      <c r="B91">
        <v>3.155</v>
      </c>
      <c r="C91">
        <v>36.287527461709</v>
      </c>
      <c r="D91" s="18">
        <f t="shared" si="8"/>
        <v>2.7557678076998</v>
      </c>
      <c r="E91" s="18">
        <f t="shared" si="9"/>
        <v>-0.399232192300202</v>
      </c>
      <c r="F91" s="18">
        <f t="shared" si="10"/>
        <v>-0.113716541424757</v>
      </c>
      <c r="G91" s="16">
        <f t="shared" si="11"/>
        <v>4.89448963511024</v>
      </c>
      <c r="H91" s="17">
        <v>43738</v>
      </c>
      <c r="I91" s="20">
        <v>1627.55</v>
      </c>
      <c r="K91">
        <f t="shared" si="13"/>
        <v>36.287527461709</v>
      </c>
    </row>
    <row r="92" spans="1:11">
      <c r="A92" s="17">
        <v>43749</v>
      </c>
      <c r="B92">
        <v>3.163</v>
      </c>
      <c r="C92">
        <v>37.1343931455624</v>
      </c>
      <c r="D92" s="18">
        <f t="shared" si="8"/>
        <v>2.69292134674214</v>
      </c>
      <c r="E92" s="18">
        <f t="shared" si="9"/>
        <v>-0.470078653257859</v>
      </c>
      <c r="F92" s="18">
        <f t="shared" si="10"/>
        <v>-0.0975005174271275</v>
      </c>
      <c r="G92" s="16">
        <f t="shared" si="11"/>
        <v>4.79698911768311</v>
      </c>
      <c r="H92" s="17">
        <v>43749</v>
      </c>
      <c r="I92" s="20">
        <v>1666.83</v>
      </c>
      <c r="K92">
        <f t="shared" si="13"/>
        <v>37.1343931455624</v>
      </c>
    </row>
    <row r="93" spans="1:11">
      <c r="A93" s="17">
        <v>43756</v>
      </c>
      <c r="B93">
        <v>3.193</v>
      </c>
      <c r="C93">
        <v>36.7289253082609</v>
      </c>
      <c r="D93" s="18">
        <f t="shared" si="8"/>
        <v>2.72264976883243</v>
      </c>
      <c r="E93" s="18">
        <f t="shared" si="9"/>
        <v>-0.470350231167573</v>
      </c>
      <c r="F93" s="18">
        <f t="shared" si="10"/>
        <v>0.00162910003676142</v>
      </c>
      <c r="G93" s="16">
        <f t="shared" si="11"/>
        <v>4.79861821771987</v>
      </c>
      <c r="H93" s="17">
        <v>43756</v>
      </c>
      <c r="I93" s="20">
        <v>1648.63</v>
      </c>
      <c r="K93">
        <f t="shared" si="13"/>
        <v>36.7289253082609</v>
      </c>
    </row>
    <row r="94" spans="1:11">
      <c r="A94" s="17">
        <v>43763</v>
      </c>
      <c r="B94">
        <v>3.255</v>
      </c>
      <c r="C94">
        <v>37.3239827771798</v>
      </c>
      <c r="D94" s="18">
        <f t="shared" si="8"/>
        <v>2.67924247519321</v>
      </c>
      <c r="E94" s="18">
        <f t="shared" si="9"/>
        <v>-0.575757524806789</v>
      </c>
      <c r="F94" s="18">
        <f t="shared" si="10"/>
        <v>-0.0882668326991043</v>
      </c>
      <c r="G94" s="16">
        <f t="shared" si="11"/>
        <v>4.71035138502077</v>
      </c>
      <c r="H94" s="17">
        <v>43763</v>
      </c>
      <c r="I94" s="20">
        <v>1675.34</v>
      </c>
      <c r="K94">
        <f t="shared" si="13"/>
        <v>37.3239827771798</v>
      </c>
    </row>
    <row r="95" spans="1:11">
      <c r="A95" s="17">
        <v>43770</v>
      </c>
      <c r="B95">
        <v>3.283</v>
      </c>
      <c r="C95">
        <v>37.567815723316</v>
      </c>
      <c r="D95" s="18">
        <f t="shared" si="8"/>
        <v>2.66185292050228</v>
      </c>
      <c r="E95" s="18">
        <f t="shared" si="9"/>
        <v>-0.621147079497725</v>
      </c>
      <c r="F95" s="18">
        <f t="shared" si="10"/>
        <v>-0.185495015754911</v>
      </c>
      <c r="G95" s="16">
        <f t="shared" si="11"/>
        <v>4.52485636926585</v>
      </c>
      <c r="H95" s="17">
        <v>43770</v>
      </c>
      <c r="I95" s="20">
        <v>1687</v>
      </c>
      <c r="K95">
        <f t="shared" si="13"/>
        <v>37.567815723316</v>
      </c>
    </row>
    <row r="96" spans="1:11">
      <c r="A96" s="17">
        <v>43777</v>
      </c>
      <c r="B96">
        <v>3.29</v>
      </c>
      <c r="C96">
        <v>38.1071710859827</v>
      </c>
      <c r="D96" s="18">
        <f t="shared" si="8"/>
        <v>2.62417799984066</v>
      </c>
      <c r="E96" s="18">
        <f t="shared" si="9"/>
        <v>-0.665822000159338</v>
      </c>
      <c r="F96" s="18">
        <f t="shared" si="10"/>
        <v>-0.266589807859136</v>
      </c>
      <c r="G96" s="16">
        <f t="shared" si="11"/>
        <v>4.25826656140672</v>
      </c>
      <c r="H96" s="17">
        <v>43777</v>
      </c>
      <c r="I96" s="20">
        <v>1711.22</v>
      </c>
      <c r="K96">
        <f t="shared" si="13"/>
        <v>38.1071710859827</v>
      </c>
    </row>
    <row r="97" spans="1:11">
      <c r="A97" s="17">
        <v>43784</v>
      </c>
      <c r="B97">
        <v>3.263</v>
      </c>
      <c r="C97">
        <v>37.295688451153</v>
      </c>
      <c r="D97" s="18">
        <f t="shared" si="8"/>
        <v>2.6812750790476</v>
      </c>
      <c r="E97" s="18">
        <f t="shared" si="9"/>
        <v>-0.581724920952398</v>
      </c>
      <c r="F97" s="18">
        <f t="shared" si="10"/>
        <v>-0.111646267694538</v>
      </c>
      <c r="G97" s="16">
        <f t="shared" si="11"/>
        <v>4.14662029371218</v>
      </c>
      <c r="H97" s="17">
        <v>43784</v>
      </c>
      <c r="I97" s="20">
        <v>1674.78</v>
      </c>
      <c r="K97">
        <f t="shared" si="13"/>
        <v>37.295688451153</v>
      </c>
    </row>
    <row r="98" spans="1:11">
      <c r="A98" s="17">
        <v>43791</v>
      </c>
      <c r="B98">
        <v>3.188</v>
      </c>
      <c r="C98">
        <v>37.4074788690137</v>
      </c>
      <c r="D98" s="18">
        <f t="shared" si="8"/>
        <v>2.67326221984007</v>
      </c>
      <c r="E98" s="18">
        <f t="shared" si="9"/>
        <v>-0.514737780159932</v>
      </c>
      <c r="F98" s="18">
        <f t="shared" si="10"/>
        <v>-0.0443875489923591</v>
      </c>
      <c r="G98" s="16">
        <f t="shared" si="11"/>
        <v>4.10223274471982</v>
      </c>
      <c r="H98" s="17">
        <v>43791</v>
      </c>
      <c r="I98" s="20">
        <v>1679.8</v>
      </c>
      <c r="K98">
        <f t="shared" si="13"/>
        <v>37.4074788690137</v>
      </c>
    </row>
    <row r="99" spans="1:11">
      <c r="A99" s="17">
        <v>43798</v>
      </c>
      <c r="B99">
        <v>3.192</v>
      </c>
      <c r="C99">
        <v>37.0756706566383</v>
      </c>
      <c r="D99" s="18">
        <f t="shared" si="8"/>
        <v>2.6971865438689</v>
      </c>
      <c r="E99" s="18">
        <f t="shared" si="9"/>
        <v>-0.494813456131096</v>
      </c>
      <c r="F99" s="18">
        <f t="shared" si="10"/>
        <v>0.0809440686756924</v>
      </c>
      <c r="G99" s="16">
        <f t="shared" si="11"/>
        <v>4.18317681339551</v>
      </c>
      <c r="H99" s="17">
        <v>43798</v>
      </c>
      <c r="I99" s="20">
        <v>1664.9</v>
      </c>
      <c r="K99">
        <f t="shared" si="13"/>
        <v>37.0756706566383</v>
      </c>
    </row>
    <row r="100" spans="1:11">
      <c r="A100" s="17">
        <v>43805</v>
      </c>
      <c r="B100">
        <v>3.212</v>
      </c>
      <c r="C100">
        <v>38.535958371332</v>
      </c>
      <c r="D100" s="18">
        <f t="shared" si="8"/>
        <v>2.594978929456</v>
      </c>
      <c r="E100" s="18">
        <f t="shared" si="9"/>
        <v>-0.617021070544003</v>
      </c>
      <c r="F100" s="18">
        <f t="shared" si="10"/>
        <v>0.00412600895372162</v>
      </c>
      <c r="G100" s="16">
        <f t="shared" si="11"/>
        <v>4.18730282234923</v>
      </c>
      <c r="H100" s="17">
        <v>43805</v>
      </c>
      <c r="I100" s="20">
        <v>1726.8</v>
      </c>
      <c r="K100">
        <f t="shared" si="13"/>
        <v>38.535958371332</v>
      </c>
    </row>
    <row r="101" spans="1:11">
      <c r="A101" s="17">
        <v>43812</v>
      </c>
      <c r="B101">
        <v>3.22</v>
      </c>
      <c r="C101">
        <v>39.1744305563006</v>
      </c>
      <c r="D101" s="18">
        <f t="shared" si="8"/>
        <v>2.55268547825557</v>
      </c>
      <c r="E101" s="18">
        <f t="shared" si="9"/>
        <v>-0.667314521744426</v>
      </c>
      <c r="F101" s="18">
        <f t="shared" si="10"/>
        <v>-0.00149252158508784</v>
      </c>
      <c r="G101" s="16">
        <f t="shared" si="11"/>
        <v>4.18581030076415</v>
      </c>
      <c r="H101" s="17">
        <v>43812</v>
      </c>
      <c r="I101" s="20">
        <v>1755.41</v>
      </c>
      <c r="K101">
        <f t="shared" si="13"/>
        <v>39.1744305563006</v>
      </c>
    </row>
    <row r="102" spans="1:7">
      <c r="A102" s="13">
        <v>43819</v>
      </c>
      <c r="B102">
        <v>3.237</v>
      </c>
      <c r="C102">
        <v>46.48</v>
      </c>
      <c r="D102" s="18">
        <f t="shared" si="8"/>
        <v>2.15146299483649</v>
      </c>
      <c r="E102" s="18">
        <f t="shared" si="9"/>
        <v>-1.08553700516351</v>
      </c>
      <c r="F102" s="18">
        <f t="shared" si="10"/>
        <v>-0.503812084211113</v>
      </c>
      <c r="G102" s="16">
        <f t="shared" si="11"/>
        <v>3.68199821655303</v>
      </c>
    </row>
    <row r="103" ht="14.75" spans="1:7">
      <c r="A103" s="13">
        <v>43826</v>
      </c>
      <c r="B103">
        <v>3.178</v>
      </c>
      <c r="C103">
        <v>46.49</v>
      </c>
      <c r="D103" s="18">
        <f t="shared" si="8"/>
        <v>2.15100021510002</v>
      </c>
      <c r="E103" s="18">
        <f t="shared" si="9"/>
        <v>-1.02699978489998</v>
      </c>
      <c r="F103" s="18">
        <f t="shared" si="10"/>
        <v>-0.512262004740046</v>
      </c>
      <c r="G103" s="16">
        <f t="shared" si="11"/>
        <v>3.16973621181299</v>
      </c>
    </row>
    <row r="104" spans="1:7">
      <c r="A104" s="13">
        <v>43833</v>
      </c>
      <c r="B104" s="24">
        <v>3.194</v>
      </c>
      <c r="C104" s="15">
        <v>48.15</v>
      </c>
      <c r="D104" s="18">
        <f t="shared" si="8"/>
        <v>2.07684319833853</v>
      </c>
      <c r="E104" s="18">
        <f t="shared" si="9"/>
        <v>-1.11715680166147</v>
      </c>
      <c r="F104" s="18">
        <f t="shared" si="10"/>
        <v>-0.622343345530378</v>
      </c>
      <c r="G104" s="16">
        <f t="shared" si="11"/>
        <v>2.54739286628261</v>
      </c>
    </row>
    <row r="105" spans="1:7">
      <c r="A105" s="13">
        <v>43840</v>
      </c>
      <c r="B105">
        <v>3.142</v>
      </c>
      <c r="C105">
        <v>49.93</v>
      </c>
      <c r="D105" s="18">
        <f t="shared" si="8"/>
        <v>2.00280392549569</v>
      </c>
      <c r="E105" s="18">
        <f t="shared" si="9"/>
        <v>-1.13919607450431</v>
      </c>
      <c r="F105" s="18">
        <f t="shared" si="10"/>
        <v>-0.522175003960303</v>
      </c>
      <c r="G105" s="16">
        <f t="shared" si="11"/>
        <v>2.02521786232231</v>
      </c>
    </row>
    <row r="106" spans="1:7">
      <c r="A106" s="13">
        <v>43847</v>
      </c>
      <c r="B106">
        <v>3.139</v>
      </c>
      <c r="C106">
        <v>50.67</v>
      </c>
      <c r="D106" s="18">
        <f t="shared" si="8"/>
        <v>1.97355437142293</v>
      </c>
      <c r="E106" s="18">
        <f t="shared" si="9"/>
        <v>-1.16544562857707</v>
      </c>
      <c r="F106" s="18">
        <f t="shared" si="10"/>
        <v>-0.498131106832642</v>
      </c>
      <c r="G106" s="16">
        <f t="shared" si="11"/>
        <v>1.52708675548966</v>
      </c>
    </row>
    <row r="107" spans="1:7">
      <c r="A107" s="13">
        <v>43853</v>
      </c>
      <c r="B107">
        <v>3.034</v>
      </c>
      <c r="C107">
        <v>50.23</v>
      </c>
      <c r="D107" s="18">
        <f t="shared" si="8"/>
        <v>1.99084212621939</v>
      </c>
      <c r="E107" s="18">
        <f t="shared" si="9"/>
        <v>-1.04315787378061</v>
      </c>
      <c r="F107" s="18">
        <f t="shared" si="10"/>
        <v>0.0423791313829018</v>
      </c>
      <c r="G107" s="16">
        <f t="shared" si="11"/>
        <v>1.56946588687257</v>
      </c>
    </row>
    <row r="108" spans="1:7">
      <c r="A108" s="13">
        <v>43868</v>
      </c>
      <c r="B108">
        <v>2.859</v>
      </c>
      <c r="C108">
        <v>51.23</v>
      </c>
      <c r="D108" s="18">
        <f>1/C108*100</f>
        <v>1.95198126097989</v>
      </c>
      <c r="E108" s="18">
        <f>D108-B108</f>
        <v>-0.907018739020105</v>
      </c>
      <c r="F108" s="18">
        <f>E108-E103</f>
        <v>0.119981045879874</v>
      </c>
      <c r="G108" s="16">
        <f>F108+G107</f>
        <v>1.68944693275244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8" sqref="C8"/>
    </sheetView>
  </sheetViews>
  <sheetFormatPr defaultColWidth="8.72727272727273" defaultRowHeight="14" outlineLevelRow="7" outlineLevelCol="4"/>
  <cols>
    <col min="1" max="1" width="11.8181818181818"/>
    <col min="3" max="3" width="9.54545454545454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75" spans="1:5">
      <c r="A2" s="13">
        <v>43819</v>
      </c>
      <c r="B2">
        <v>25.77</v>
      </c>
      <c r="C2">
        <v>10229.49</v>
      </c>
      <c r="D2">
        <v>46.48</v>
      </c>
      <c r="E2">
        <v>14.31</v>
      </c>
    </row>
    <row r="3" ht="14.75" spans="1:5">
      <c r="A3" s="13">
        <v>43826</v>
      </c>
      <c r="B3" s="14">
        <v>25.76</v>
      </c>
      <c r="C3" s="14">
        <v>10233.77</v>
      </c>
      <c r="D3" s="15">
        <v>46.49</v>
      </c>
      <c r="E3">
        <v>14.33</v>
      </c>
    </row>
    <row r="4" ht="14.75" spans="1:5">
      <c r="A4" s="13">
        <v>43833</v>
      </c>
      <c r="B4" s="14">
        <v>26.71</v>
      </c>
      <c r="C4" s="14">
        <v>10656.41</v>
      </c>
      <c r="D4" s="15">
        <v>48.15</v>
      </c>
      <c r="E4" s="15">
        <v>14.71</v>
      </c>
    </row>
    <row r="5" spans="1:5">
      <c r="A5" s="13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13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13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13">
        <v>43868</v>
      </c>
      <c r="B8">
        <v>26.47</v>
      </c>
      <c r="C8">
        <v>10611.55</v>
      </c>
      <c r="D8">
        <v>51.42</v>
      </c>
      <c r="E8">
        <v>14.02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U1" activePane="topRight" state="frozen"/>
      <selection/>
      <selection pane="topRight" activeCell="O24" sqref="O24"/>
    </sheetView>
  </sheetViews>
  <sheetFormatPr defaultColWidth="8.72727272727273" defaultRowHeight="14"/>
  <cols>
    <col min="1" max="1" width="14" style="1" customWidth="1"/>
    <col min="2" max="2" width="45.5454545454545" style="1" customWidth="1"/>
    <col min="3" max="4" width="16.6363636363636" style="1" customWidth="1"/>
    <col min="5" max="5" width="24.1818181818182" style="1" customWidth="1"/>
    <col min="6" max="6" width="23" style="1" customWidth="1"/>
    <col min="7" max="13" width="21.5" style="1" customWidth="1"/>
    <col min="14" max="14" width="17.6363636363636" style="1" customWidth="1"/>
    <col min="15" max="15" width="16.6363636363636" style="1" customWidth="1"/>
    <col min="16" max="16" width="19.7272727272727" style="1" customWidth="1"/>
    <col min="17" max="17" width="29.8181818181818" style="1" customWidth="1"/>
    <col min="18" max="18" width="28.6363636363636" style="1" customWidth="1"/>
    <col min="19" max="19" width="27.6363636363636" style="1" customWidth="1"/>
    <col min="20" max="20" width="21.5" style="1" customWidth="1"/>
    <col min="21" max="21" width="24.6363636363636" style="1" customWidth="1"/>
    <col min="22" max="24" width="21.5" style="1" customWidth="1"/>
    <col min="25" max="25" width="20.3727272727273" style="1" customWidth="1"/>
    <col min="26" max="16384" width="8.72727272727273" style="1"/>
  </cols>
  <sheetData>
    <row r="1" spans="3:25"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</row>
    <row r="2" spans="1:25">
      <c r="A2" s="2" t="s">
        <v>42</v>
      </c>
      <c r="B2" s="2" t="s">
        <v>43</v>
      </c>
      <c r="C2" s="1" t="s">
        <v>44</v>
      </c>
      <c r="D2" s="1" t="s">
        <v>44</v>
      </c>
      <c r="E2" s="1" t="s">
        <v>44</v>
      </c>
      <c r="F2" s="1" t="s">
        <v>44</v>
      </c>
      <c r="G2" s="1" t="s">
        <v>44</v>
      </c>
      <c r="H2" s="1" t="s">
        <v>44</v>
      </c>
      <c r="I2" s="1" t="s">
        <v>44</v>
      </c>
      <c r="J2" s="1" t="s">
        <v>44</v>
      </c>
      <c r="K2" s="1" t="s">
        <v>44</v>
      </c>
      <c r="L2" s="1" t="s">
        <v>44</v>
      </c>
      <c r="M2" s="1" t="s">
        <v>44</v>
      </c>
      <c r="N2" s="1" t="s">
        <v>44</v>
      </c>
      <c r="O2" s="1" t="s">
        <v>44</v>
      </c>
      <c r="P2" s="1" t="s">
        <v>44</v>
      </c>
      <c r="Q2" s="1" t="s">
        <v>44</v>
      </c>
      <c r="R2" s="1" t="s">
        <v>44</v>
      </c>
      <c r="S2" s="1" t="s">
        <v>44</v>
      </c>
      <c r="U2" s="1" t="s">
        <v>44</v>
      </c>
      <c r="V2" s="1" t="s">
        <v>44</v>
      </c>
      <c r="W2" s="1" t="s">
        <v>44</v>
      </c>
      <c r="X2" s="1" t="s">
        <v>44</v>
      </c>
      <c r="Y2" s="1" t="s">
        <v>44</v>
      </c>
    </row>
    <row r="3" spans="1:25">
      <c r="A3" s="2"/>
      <c r="B3" s="2" t="s">
        <v>45</v>
      </c>
      <c r="C3" s="1" t="s">
        <v>46</v>
      </c>
      <c r="D3" s="1" t="s">
        <v>47</v>
      </c>
      <c r="E3" s="1" t="s">
        <v>48</v>
      </c>
      <c r="F3" s="1" t="s">
        <v>49</v>
      </c>
      <c r="G3" s="1" t="s">
        <v>50</v>
      </c>
      <c r="H3" s="1" t="s">
        <v>51</v>
      </c>
      <c r="I3" s="1" t="s">
        <v>52</v>
      </c>
      <c r="J3" s="1" t="s">
        <v>53</v>
      </c>
      <c r="K3" s="1" t="s">
        <v>52</v>
      </c>
      <c r="L3" s="1" t="s">
        <v>54</v>
      </c>
      <c r="M3" s="1" t="s">
        <v>52</v>
      </c>
      <c r="N3" s="1" t="s">
        <v>55</v>
      </c>
      <c r="O3" s="1" t="s">
        <v>56</v>
      </c>
      <c r="P3" s="1" t="s">
        <v>57</v>
      </c>
      <c r="Q3" s="1" t="s">
        <v>58</v>
      </c>
      <c r="R3" s="1" t="s">
        <v>54</v>
      </c>
      <c r="S3" s="1" t="s">
        <v>54</v>
      </c>
      <c r="T3" s="1" t="s">
        <v>52</v>
      </c>
      <c r="U3" s="1" t="s">
        <v>52</v>
      </c>
      <c r="V3" s="1" t="s">
        <v>52</v>
      </c>
      <c r="W3" s="1" t="s">
        <v>52</v>
      </c>
      <c r="X3" s="1" t="s">
        <v>59</v>
      </c>
      <c r="Y3" s="1" t="s">
        <v>51</v>
      </c>
    </row>
    <row r="4" spans="1:25">
      <c r="A4" s="2"/>
      <c r="B4" s="2" t="s">
        <v>60</v>
      </c>
      <c r="C4" s="3">
        <v>3</v>
      </c>
      <c r="D4" s="3"/>
      <c r="E4" s="3">
        <v>3</v>
      </c>
      <c r="F4" s="3">
        <v>2</v>
      </c>
      <c r="G4" s="3">
        <v>1.3</v>
      </c>
      <c r="H4" s="3">
        <v>7</v>
      </c>
      <c r="I4" s="3">
        <v>6</v>
      </c>
      <c r="J4" s="3">
        <v>2</v>
      </c>
      <c r="K4" s="3">
        <v>1.5</v>
      </c>
      <c r="L4" s="3">
        <v>1.2</v>
      </c>
      <c r="M4" s="3">
        <v>4</v>
      </c>
      <c r="N4" s="3">
        <v>4</v>
      </c>
      <c r="O4" s="3">
        <v>1.5</v>
      </c>
      <c r="P4" s="3">
        <v>6</v>
      </c>
      <c r="Q4" s="3">
        <v>2.5</v>
      </c>
      <c r="R4" s="3">
        <v>4</v>
      </c>
      <c r="S4" s="3">
        <v>4</v>
      </c>
      <c r="T4" s="3">
        <v>8</v>
      </c>
      <c r="U4" s="3">
        <v>2.5</v>
      </c>
      <c r="V4" s="3">
        <v>3</v>
      </c>
      <c r="W4" s="3">
        <v>1.3</v>
      </c>
      <c r="X4" s="3">
        <v>2</v>
      </c>
      <c r="Y4" s="3">
        <v>1.5</v>
      </c>
    </row>
    <row r="5" spans="1:25">
      <c r="A5" s="2"/>
      <c r="B5" s="2" t="s">
        <v>61</v>
      </c>
      <c r="F5" s="1">
        <v>45</v>
      </c>
      <c r="N5" s="1" t="s">
        <v>62</v>
      </c>
      <c r="O5" s="1" t="s">
        <v>62</v>
      </c>
      <c r="P5" s="1" t="s">
        <v>62</v>
      </c>
      <c r="Q5" s="1">
        <v>45</v>
      </c>
      <c r="R5" s="1">
        <v>45</v>
      </c>
      <c r="S5" s="1" t="s">
        <v>62</v>
      </c>
      <c r="T5" s="1" t="s">
        <v>62</v>
      </c>
      <c r="V5" s="1" t="s">
        <v>62</v>
      </c>
      <c r="X5" s="1">
        <v>45</v>
      </c>
      <c r="Y5" s="1">
        <v>45</v>
      </c>
    </row>
    <row r="6" spans="1:25">
      <c r="A6" s="2"/>
      <c r="B6" s="2" t="s">
        <v>63</v>
      </c>
      <c r="C6" s="1">
        <v>4.83</v>
      </c>
      <c r="D6" s="1">
        <v>5.35</v>
      </c>
      <c r="E6" s="1">
        <v>49.7</v>
      </c>
      <c r="F6" s="1">
        <v>13.77</v>
      </c>
      <c r="G6" s="1">
        <v>11.92</v>
      </c>
      <c r="H6" s="1">
        <v>14</v>
      </c>
      <c r="I6" s="1">
        <v>6.47</v>
      </c>
      <c r="J6" s="1">
        <v>12.09</v>
      </c>
      <c r="K6" s="1">
        <v>8.42</v>
      </c>
      <c r="L6" s="1">
        <v>6.08</v>
      </c>
      <c r="M6" s="1">
        <v>4.79</v>
      </c>
      <c r="N6" s="1">
        <v>23.55</v>
      </c>
      <c r="O6" s="1">
        <v>12.5</v>
      </c>
      <c r="P6" s="1">
        <v>7.69</v>
      </c>
      <c r="Q6" s="1">
        <v>6</v>
      </c>
      <c r="R6" s="1">
        <v>50.62</v>
      </c>
      <c r="S6" s="1">
        <v>50</v>
      </c>
      <c r="T6" s="1">
        <v>5.79</v>
      </c>
      <c r="U6" s="1">
        <v>4.68</v>
      </c>
      <c r="V6" s="1">
        <v>3.47</v>
      </c>
      <c r="W6" s="1">
        <v>31.4</v>
      </c>
      <c r="X6" s="1">
        <v>51.15</v>
      </c>
      <c r="Y6" s="1">
        <v>79.91</v>
      </c>
    </row>
    <row r="7" spans="1:25">
      <c r="A7" s="2"/>
      <c r="B7" s="2" t="s">
        <v>64</v>
      </c>
      <c r="C7" s="1" t="s">
        <v>44</v>
      </c>
      <c r="D7" s="1" t="s">
        <v>44</v>
      </c>
      <c r="E7" s="1" t="s">
        <v>44</v>
      </c>
      <c r="F7" s="1" t="s">
        <v>44</v>
      </c>
      <c r="G7" s="1" t="s">
        <v>44</v>
      </c>
      <c r="H7" s="1" t="s">
        <v>44</v>
      </c>
      <c r="I7" s="1" t="s">
        <v>44</v>
      </c>
      <c r="J7" s="1" t="s">
        <v>44</v>
      </c>
      <c r="K7" s="1" t="s">
        <v>44</v>
      </c>
      <c r="L7" s="1" t="s">
        <v>44</v>
      </c>
      <c r="M7" s="1" t="s">
        <v>44</v>
      </c>
      <c r="N7" s="1" t="s">
        <v>44</v>
      </c>
      <c r="O7" s="1" t="s">
        <v>44</v>
      </c>
      <c r="P7" s="1" t="s">
        <v>44</v>
      </c>
      <c r="Q7" s="1" t="s">
        <v>44</v>
      </c>
      <c r="R7" s="1" t="s">
        <v>44</v>
      </c>
      <c r="S7" s="1" t="s">
        <v>44</v>
      </c>
      <c r="T7" s="1" t="s">
        <v>44</v>
      </c>
      <c r="U7" s="1" t="s">
        <v>44</v>
      </c>
      <c r="V7" s="1" t="s">
        <v>44</v>
      </c>
      <c r="W7" s="1" t="s">
        <v>44</v>
      </c>
      <c r="X7" s="1" t="s">
        <v>44</v>
      </c>
      <c r="Y7" s="1" t="s">
        <v>44</v>
      </c>
    </row>
    <row r="8" spans="1:25">
      <c r="A8" s="2"/>
      <c r="B8" s="2" t="s">
        <v>65</v>
      </c>
      <c r="C8" s="1" t="s">
        <v>44</v>
      </c>
      <c r="D8" s="1" t="s">
        <v>66</v>
      </c>
      <c r="E8" s="1" t="s">
        <v>66</v>
      </c>
      <c r="F8" s="1" t="s">
        <v>66</v>
      </c>
      <c r="G8" s="1" t="s">
        <v>66</v>
      </c>
      <c r="H8" s="1" t="s">
        <v>66</v>
      </c>
      <c r="I8" s="1" t="s">
        <v>44</v>
      </c>
      <c r="J8" s="1" t="s">
        <v>44</v>
      </c>
      <c r="K8" s="1" t="s">
        <v>66</v>
      </c>
      <c r="L8" s="1" t="s">
        <v>66</v>
      </c>
      <c r="M8" s="1" t="s">
        <v>66</v>
      </c>
      <c r="N8" s="1" t="s">
        <v>66</v>
      </c>
      <c r="O8" s="1" t="s">
        <v>44</v>
      </c>
      <c r="P8" s="1" t="s">
        <v>44</v>
      </c>
      <c r="Q8" s="1" t="s">
        <v>66</v>
      </c>
      <c r="R8" s="1" t="s">
        <v>66</v>
      </c>
      <c r="S8" s="1" t="s">
        <v>66</v>
      </c>
      <c r="T8" s="1" t="s">
        <v>44</v>
      </c>
      <c r="U8" s="1" t="s">
        <v>44</v>
      </c>
      <c r="V8" s="1" t="s">
        <v>66</v>
      </c>
      <c r="W8" s="1" t="s">
        <v>44</v>
      </c>
      <c r="X8" s="1" t="s">
        <v>66</v>
      </c>
      <c r="Y8" s="1" t="s">
        <v>66</v>
      </c>
    </row>
    <row r="9" spans="1:19">
      <c r="A9" s="2"/>
      <c r="B9" s="2" t="s">
        <v>67</v>
      </c>
      <c r="F9" s="1" t="s">
        <v>68</v>
      </c>
      <c r="R9" s="1" t="s">
        <v>68</v>
      </c>
      <c r="S9" s="1" t="s">
        <v>69</v>
      </c>
    </row>
    <row r="10" ht="78" customHeight="1" spans="1:25">
      <c r="A10" s="4" t="s">
        <v>70</v>
      </c>
      <c r="B10" s="2" t="s">
        <v>71</v>
      </c>
      <c r="C10" s="5" t="s">
        <v>72</v>
      </c>
      <c r="D10" s="5" t="s">
        <v>73</v>
      </c>
      <c r="E10" s="5" t="s">
        <v>74</v>
      </c>
      <c r="F10" s="5" t="s">
        <v>75</v>
      </c>
      <c r="G10" s="5" t="s">
        <v>76</v>
      </c>
      <c r="H10" s="5" t="s">
        <v>77</v>
      </c>
      <c r="I10" s="5" t="s">
        <v>78</v>
      </c>
      <c r="J10" s="5" t="s">
        <v>79</v>
      </c>
      <c r="K10" s="5" t="s">
        <v>80</v>
      </c>
      <c r="L10" s="5" t="s">
        <v>81</v>
      </c>
      <c r="M10" s="5" t="s">
        <v>82</v>
      </c>
      <c r="N10" s="5" t="s">
        <v>83</v>
      </c>
      <c r="O10" s="5" t="s">
        <v>84</v>
      </c>
      <c r="P10" s="5" t="s">
        <v>85</v>
      </c>
      <c r="Q10" s="5" t="s">
        <v>86</v>
      </c>
      <c r="R10" s="5" t="s">
        <v>87</v>
      </c>
      <c r="S10" s="5" t="s">
        <v>88</v>
      </c>
      <c r="T10" s="5" t="s">
        <v>89</v>
      </c>
      <c r="U10" s="5" t="s">
        <v>90</v>
      </c>
      <c r="V10" s="5" t="s">
        <v>91</v>
      </c>
      <c r="W10" s="5" t="s">
        <v>92</v>
      </c>
      <c r="X10" s="5" t="s">
        <v>93</v>
      </c>
      <c r="Y10" s="5" t="s">
        <v>94</v>
      </c>
    </row>
    <row r="11" spans="1:2">
      <c r="A11" s="6"/>
      <c r="B11" s="2" t="s">
        <v>95</v>
      </c>
    </row>
    <row r="12" spans="1:25">
      <c r="A12" s="6"/>
      <c r="B12" s="2" t="s">
        <v>96</v>
      </c>
      <c r="C12" s="1" t="s">
        <v>97</v>
      </c>
      <c r="D12" s="1" t="s">
        <v>98</v>
      </c>
      <c r="E12" s="1">
        <v>39.56</v>
      </c>
      <c r="F12" s="1" t="s">
        <v>99</v>
      </c>
      <c r="G12" s="1" t="s">
        <v>100</v>
      </c>
      <c r="H12" s="1" t="s">
        <v>101</v>
      </c>
      <c r="I12" s="1" t="s">
        <v>102</v>
      </c>
      <c r="J12" s="1" t="s">
        <v>103</v>
      </c>
      <c r="K12" s="1" t="s">
        <v>104</v>
      </c>
      <c r="L12" s="10" t="s">
        <v>105</v>
      </c>
      <c r="M12" s="1" t="s">
        <v>106</v>
      </c>
      <c r="N12" s="1">
        <v>36.42</v>
      </c>
      <c r="O12" s="1">
        <v>15.6</v>
      </c>
      <c r="P12" s="1">
        <v>27.39</v>
      </c>
      <c r="Q12" s="1">
        <v>12.26</v>
      </c>
      <c r="R12" s="1">
        <v>18.86</v>
      </c>
      <c r="S12" s="7" t="s">
        <v>107</v>
      </c>
      <c r="T12" s="1" t="s">
        <v>108</v>
      </c>
      <c r="U12" s="1" t="s">
        <v>109</v>
      </c>
      <c r="V12" s="1">
        <v>20</v>
      </c>
      <c r="W12" s="1" t="s">
        <v>110</v>
      </c>
      <c r="X12" s="1" t="s">
        <v>111</v>
      </c>
      <c r="Y12" s="1" t="s">
        <v>112</v>
      </c>
    </row>
    <row r="13" spans="1:19">
      <c r="A13" s="6"/>
      <c r="B13" s="2" t="s">
        <v>113</v>
      </c>
      <c r="E13" s="1" t="s">
        <v>114</v>
      </c>
      <c r="F13" s="1" t="s">
        <v>115</v>
      </c>
      <c r="Q13" s="1" t="s">
        <v>116</v>
      </c>
      <c r="R13" s="1" t="s">
        <v>117</v>
      </c>
      <c r="S13" s="1" t="s">
        <v>118</v>
      </c>
    </row>
    <row r="14" spans="1:25">
      <c r="A14" s="6"/>
      <c r="B14" s="2" t="s">
        <v>119</v>
      </c>
      <c r="C14" s="3">
        <v>1.5</v>
      </c>
      <c r="D14" s="3">
        <f>0.04/0.05</f>
        <v>0.8</v>
      </c>
      <c r="E14" s="3">
        <v>0.07</v>
      </c>
      <c r="F14" s="3">
        <v>1</v>
      </c>
      <c r="G14" s="3">
        <v>1</v>
      </c>
      <c r="H14" s="3">
        <v>2.55</v>
      </c>
      <c r="I14" s="3">
        <v>3.37</v>
      </c>
      <c r="J14" s="3">
        <v>0.451612903225806</v>
      </c>
      <c r="K14" s="3">
        <f>0.01/0.11</f>
        <v>0.0909090909090909</v>
      </c>
      <c r="L14" s="3">
        <v>0.33</v>
      </c>
      <c r="M14" s="3">
        <v>0.5</v>
      </c>
      <c r="N14" s="3">
        <v>0.6</v>
      </c>
      <c r="O14" s="3">
        <v>0.1</v>
      </c>
      <c r="P14" s="3">
        <v>1</v>
      </c>
      <c r="Q14" s="3">
        <v>0.83</v>
      </c>
      <c r="R14" s="3">
        <v>0.95</v>
      </c>
      <c r="S14" s="3">
        <v>1</v>
      </c>
      <c r="T14" s="3">
        <v>1.25</v>
      </c>
      <c r="U14" s="3">
        <v>0.375</v>
      </c>
      <c r="V14" s="1">
        <f>0.04/0.03</f>
        <v>1.33333333333333</v>
      </c>
      <c r="W14" s="1">
        <f>0.08/0.74</f>
        <v>0.108108108108108</v>
      </c>
      <c r="X14" s="3">
        <v>4</v>
      </c>
      <c r="Y14" s="3">
        <v>1.25</v>
      </c>
    </row>
    <row r="15" spans="1:22">
      <c r="A15" s="6"/>
      <c r="B15" s="2" t="s">
        <v>120</v>
      </c>
      <c r="C15" s="1" t="s">
        <v>44</v>
      </c>
      <c r="D15" s="1" t="s">
        <v>44</v>
      </c>
      <c r="E15" s="1" t="s">
        <v>66</v>
      </c>
      <c r="F15" s="1" t="s">
        <v>44</v>
      </c>
      <c r="G15" s="1" t="s">
        <v>44</v>
      </c>
      <c r="H15" s="1" t="s">
        <v>44</v>
      </c>
      <c r="I15" s="1" t="s">
        <v>66</v>
      </c>
      <c r="J15" s="1" t="s">
        <v>66</v>
      </c>
      <c r="K15" s="1" t="s">
        <v>66</v>
      </c>
      <c r="L15" s="1" t="s">
        <v>44</v>
      </c>
      <c r="M15" s="1" t="s">
        <v>66</v>
      </c>
      <c r="N15" s="1" t="s">
        <v>66</v>
      </c>
      <c r="O15" s="1" t="s">
        <v>44</v>
      </c>
      <c r="P15" s="1" t="s">
        <v>66</v>
      </c>
      <c r="Q15" s="1" t="s">
        <v>44</v>
      </c>
      <c r="R15" s="1" t="s">
        <v>66</v>
      </c>
      <c r="S15" s="1" t="s">
        <v>44</v>
      </c>
      <c r="T15" s="1" t="s">
        <v>44</v>
      </c>
      <c r="U15" s="1" t="s">
        <v>44</v>
      </c>
      <c r="V15" s="1" t="s">
        <v>44</v>
      </c>
    </row>
    <row r="16" spans="1:2">
      <c r="A16" s="6"/>
      <c r="B16" s="2" t="s">
        <v>121</v>
      </c>
    </row>
    <row r="17" spans="1:8">
      <c r="A17" s="6"/>
      <c r="B17" s="2" t="s">
        <v>122</v>
      </c>
      <c r="C17" s="12" t="s">
        <v>44</v>
      </c>
      <c r="D17" s="12" t="s">
        <v>44</v>
      </c>
      <c r="E17" s="12" t="s">
        <v>44</v>
      </c>
      <c r="F17" s="12" t="s">
        <v>44</v>
      </c>
      <c r="G17" s="12" t="s">
        <v>44</v>
      </c>
      <c r="H17" s="12" t="s">
        <v>44</v>
      </c>
    </row>
    <row r="18" spans="1:25">
      <c r="A18" s="6"/>
      <c r="B18" s="2" t="s">
        <v>123</v>
      </c>
      <c r="C18" s="1">
        <v>199.2</v>
      </c>
      <c r="D18" s="1">
        <v>26.91</v>
      </c>
      <c r="E18" s="1">
        <v>36.56</v>
      </c>
      <c r="F18" s="1">
        <v>103.3</v>
      </c>
      <c r="G18" s="1">
        <v>35.98</v>
      </c>
      <c r="H18" s="1">
        <v>97.41</v>
      </c>
      <c r="I18" s="1">
        <v>163</v>
      </c>
      <c r="J18" s="1">
        <v>60.01</v>
      </c>
      <c r="K18" s="1">
        <v>33.17</v>
      </c>
      <c r="L18" s="1">
        <v>101</v>
      </c>
      <c r="M18" s="1">
        <v>34.66</v>
      </c>
      <c r="N18" s="1" t="s">
        <v>124</v>
      </c>
      <c r="O18" s="1">
        <v>156</v>
      </c>
      <c r="P18" s="1">
        <v>31.28</v>
      </c>
      <c r="Q18" s="1" t="s">
        <v>125</v>
      </c>
      <c r="R18" s="1">
        <v>16.15</v>
      </c>
      <c r="S18" s="1">
        <v>256.2</v>
      </c>
      <c r="T18" s="1">
        <v>66</v>
      </c>
      <c r="U18" s="1">
        <v>67.96</v>
      </c>
      <c r="V18" s="1">
        <v>155.6</v>
      </c>
      <c r="W18" s="1">
        <v>3053</v>
      </c>
      <c r="X18" s="1">
        <v>27.15</v>
      </c>
      <c r="Y18" s="1">
        <v>147.5</v>
      </c>
    </row>
    <row r="19" spans="1:25">
      <c r="A19" s="6"/>
      <c r="B19" s="2" t="s">
        <v>126</v>
      </c>
      <c r="C19" s="1" t="s">
        <v>127</v>
      </c>
      <c r="D19" s="1" t="s">
        <v>128</v>
      </c>
      <c r="E19" s="1" t="s">
        <v>129</v>
      </c>
      <c r="F19" s="1" t="s">
        <v>130</v>
      </c>
      <c r="G19" s="1" t="s">
        <v>131</v>
      </c>
      <c r="H19" s="1" t="s">
        <v>132</v>
      </c>
      <c r="I19" s="1" t="s">
        <v>127</v>
      </c>
      <c r="J19" s="1" t="s">
        <v>133</v>
      </c>
      <c r="K19" s="1" t="s">
        <v>134</v>
      </c>
      <c r="L19" s="1" t="s">
        <v>135</v>
      </c>
      <c r="M19" s="1" t="s">
        <v>136</v>
      </c>
      <c r="N19" s="1" t="s">
        <v>137</v>
      </c>
      <c r="O19" s="1" t="s">
        <v>138</v>
      </c>
      <c r="P19" s="1" t="s">
        <v>127</v>
      </c>
      <c r="Q19" s="1" t="s">
        <v>139</v>
      </c>
      <c r="R19" s="1" t="s">
        <v>140</v>
      </c>
      <c r="S19" s="1" t="s">
        <v>127</v>
      </c>
      <c r="T19" s="1" t="s">
        <v>141</v>
      </c>
      <c r="U19" s="1" t="s">
        <v>141</v>
      </c>
      <c r="X19" s="1" t="s">
        <v>142</v>
      </c>
      <c r="Y19" s="1" t="s">
        <v>143</v>
      </c>
    </row>
    <row r="20" spans="1:2">
      <c r="A20" s="8"/>
      <c r="B20" s="2" t="s">
        <v>144</v>
      </c>
    </row>
    <row r="21" spans="1:25">
      <c r="A21" s="4" t="s">
        <v>145</v>
      </c>
      <c r="B21" s="2" t="s">
        <v>146</v>
      </c>
      <c r="C21" s="1" t="s">
        <v>147</v>
      </c>
      <c r="D21" s="1" t="s">
        <v>148</v>
      </c>
      <c r="E21" s="3" t="s">
        <v>149</v>
      </c>
      <c r="F21" s="1" t="s">
        <v>150</v>
      </c>
      <c r="G21" s="1" t="s">
        <v>151</v>
      </c>
      <c r="H21" s="1" t="s">
        <v>152</v>
      </c>
      <c r="I21" s="1" t="s">
        <v>153</v>
      </c>
      <c r="J21" s="1" t="s">
        <v>154</v>
      </c>
      <c r="K21" s="1" t="s">
        <v>155</v>
      </c>
      <c r="L21" s="1" t="s">
        <v>156</v>
      </c>
      <c r="M21" s="1" t="s">
        <v>157</v>
      </c>
      <c r="N21" s="1" t="s">
        <v>158</v>
      </c>
      <c r="O21" s="1" t="s">
        <v>159</v>
      </c>
      <c r="P21" s="1" t="s">
        <v>160</v>
      </c>
      <c r="Q21" s="1" t="s">
        <v>161</v>
      </c>
      <c r="R21" s="3" t="s">
        <v>162</v>
      </c>
      <c r="S21" s="3" t="s">
        <v>163</v>
      </c>
      <c r="T21" s="1" t="s">
        <v>164</v>
      </c>
      <c r="U21" s="3" t="s">
        <v>165</v>
      </c>
      <c r="V21" s="1" t="s">
        <v>166</v>
      </c>
      <c r="W21" s="1">
        <v>49.2</v>
      </c>
      <c r="X21" s="1" t="s">
        <v>167</v>
      </c>
      <c r="Y21" s="1" t="s">
        <v>168</v>
      </c>
    </row>
    <row r="22" spans="1:2">
      <c r="A22" s="6"/>
      <c r="B22" s="4" t="s">
        <v>169</v>
      </c>
    </row>
    <row r="23" spans="1:2">
      <c r="A23" s="2" t="s">
        <v>170</v>
      </c>
      <c r="B23" s="2" t="s">
        <v>171</v>
      </c>
    </row>
    <row r="24" spans="1:2">
      <c r="A24" s="2"/>
      <c r="B24" s="2" t="s">
        <v>172</v>
      </c>
    </row>
    <row r="25" spans="1:2">
      <c r="A25" s="2"/>
      <c r="B25" s="2" t="s">
        <v>173</v>
      </c>
    </row>
    <row r="26" spans="1:2">
      <c r="A26" s="2"/>
      <c r="B26" s="2" t="s">
        <v>174</v>
      </c>
    </row>
    <row r="27" spans="1:2">
      <c r="A27" s="2"/>
      <c r="B27" s="2" t="s">
        <v>175</v>
      </c>
    </row>
    <row r="28" spans="1:2">
      <c r="A28" s="2" t="s">
        <v>176</v>
      </c>
      <c r="B28" s="2" t="s">
        <v>177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E7" sqref="E7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34</v>
      </c>
    </row>
    <row r="2" spans="1:1">
      <c r="A2" t="s">
        <v>178</v>
      </c>
    </row>
    <row r="3" spans="1:1">
      <c r="A3" t="s">
        <v>179</v>
      </c>
    </row>
    <row r="4" spans="1:1">
      <c r="A4" t="s">
        <v>180</v>
      </c>
    </row>
    <row r="5" spans="1:1">
      <c r="A5" t="s">
        <v>181</v>
      </c>
    </row>
    <row r="6" spans="1:1">
      <c r="A6" t="s">
        <v>182</v>
      </c>
    </row>
    <row r="7" spans="1:1">
      <c r="A7" t="s">
        <v>183</v>
      </c>
    </row>
    <row r="8" spans="1:1">
      <c r="A8" t="s">
        <v>184</v>
      </c>
    </row>
    <row r="9" spans="1:1">
      <c r="A9" t="s">
        <v>185</v>
      </c>
    </row>
    <row r="10" spans="1:1">
      <c r="A10" t="s">
        <v>186</v>
      </c>
    </row>
    <row r="11" spans="1:1">
      <c r="A11" t="s">
        <v>187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"/>
      <c r="B1" s="1"/>
      <c r="C1" s="1" t="s">
        <v>191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42</v>
      </c>
      <c r="B2" s="2" t="s">
        <v>43</v>
      </c>
      <c r="C2" s="1" t="s">
        <v>44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2"/>
      <c r="B3" s="2" t="s">
        <v>45</v>
      </c>
      <c r="C3" s="1" t="s">
        <v>192</v>
      </c>
      <c r="D3" s="1"/>
      <c r="E3" s="1"/>
      <c r="F3" s="1"/>
      <c r="G3" s="1"/>
      <c r="H3" s="1"/>
      <c r="I3" s="1"/>
      <c r="J3" s="1"/>
      <c r="K3" s="1"/>
      <c r="L3" s="1"/>
    </row>
    <row r="4" spans="1:12">
      <c r="A4" s="2"/>
      <c r="B4" s="2" t="s">
        <v>60</v>
      </c>
      <c r="C4" s="3">
        <v>3.5</v>
      </c>
      <c r="D4" s="3"/>
      <c r="E4" s="3"/>
      <c r="F4" s="3"/>
      <c r="G4" s="3"/>
      <c r="H4" s="3"/>
      <c r="I4" s="3"/>
      <c r="J4" s="3"/>
      <c r="K4" s="3"/>
      <c r="L4" s="3"/>
    </row>
    <row r="5" spans="1:12">
      <c r="A5" s="2"/>
      <c r="B5" s="2" t="s">
        <v>61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/>
      <c r="B6" s="2" t="s">
        <v>63</v>
      </c>
      <c r="C6" s="1">
        <v>12.63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2"/>
      <c r="B7" s="2" t="s">
        <v>64</v>
      </c>
      <c r="C7" s="1" t="s">
        <v>44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2"/>
      <c r="B8" s="2" t="s">
        <v>65</v>
      </c>
      <c r="C8" s="1" t="s">
        <v>44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2"/>
      <c r="B9" s="2" t="s">
        <v>67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28" spans="1:12">
      <c r="A10" s="4" t="s">
        <v>70</v>
      </c>
      <c r="B10" s="2" t="s">
        <v>71</v>
      </c>
      <c r="C10" s="5" t="s">
        <v>193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6"/>
      <c r="B11" s="2" t="s">
        <v>95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96</v>
      </c>
      <c r="C12" s="1" t="s">
        <v>194</v>
      </c>
      <c r="D12" s="1"/>
      <c r="E12" s="1"/>
      <c r="F12" s="1"/>
      <c r="G12" s="1"/>
      <c r="H12" s="10"/>
      <c r="I12" s="1"/>
      <c r="J12" s="1"/>
      <c r="K12" s="1"/>
      <c r="L12" s="1"/>
    </row>
    <row r="13" spans="1:12">
      <c r="A13" s="6"/>
      <c r="B13" s="2" t="s">
        <v>113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119</v>
      </c>
      <c r="C14" s="7">
        <v>0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6"/>
      <c r="B15" s="2" t="s">
        <v>120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6"/>
      <c r="B16" s="2" t="s">
        <v>121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122</v>
      </c>
      <c r="C17" s="5"/>
      <c r="D17" s="5"/>
      <c r="E17" s="5"/>
      <c r="F17" s="5"/>
      <c r="G17" s="1"/>
      <c r="H17" s="1"/>
      <c r="I17" s="1"/>
      <c r="J17" s="1"/>
      <c r="K17" s="1"/>
      <c r="L17" s="1"/>
    </row>
    <row r="18" spans="1:12">
      <c r="A18" s="6"/>
      <c r="B18" s="2" t="s">
        <v>123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6"/>
      <c r="B19" s="2" t="s">
        <v>126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8"/>
      <c r="B20" s="2" t="s">
        <v>144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145</v>
      </c>
      <c r="B21" s="2" t="s">
        <v>195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9"/>
      <c r="B22" s="2" t="s">
        <v>196</v>
      </c>
      <c r="C22" s="11"/>
      <c r="D22" s="3" t="e">
        <f t="shared" ref="D22:L22" si="0">(D21-D6)/D6</f>
        <v>#DIV/0!</v>
      </c>
      <c r="E22" s="3" t="e">
        <f t="shared" si="0"/>
        <v>#DIV/0!</v>
      </c>
      <c r="F22" s="3" t="e">
        <f t="shared" si="0"/>
        <v>#DIV/0!</v>
      </c>
      <c r="G22" s="3" t="e">
        <f t="shared" si="0"/>
        <v>#DIV/0!</v>
      </c>
      <c r="H22" s="3" t="e">
        <f t="shared" si="0"/>
        <v>#DIV/0!</v>
      </c>
      <c r="I22" s="3" t="e">
        <f t="shared" si="0"/>
        <v>#DIV/0!</v>
      </c>
      <c r="J22" s="3" t="e">
        <f t="shared" si="0"/>
        <v>#DIV/0!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169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170</v>
      </c>
      <c r="B24" s="2" t="s">
        <v>171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172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173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174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176</v>
      </c>
      <c r="B29" s="2" t="s">
        <v>177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2020-02-08T01:10:26Z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