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<sst xmlns="http://schemas.openxmlformats.org/spreadsheetml/2006/main" count="598" uniqueCount="298">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</sst>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0" borderId="20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16" borderId="15" applyNumberFormat="0" applyAlignment="0" applyProtection="0">
      <alignment vertical="center"/>
    </xf>
    <xf numFmtId="0" fontId="32" fillId="16" borderId="17" applyNumberFormat="0" applyAlignment="0" applyProtection="0">
      <alignment vertical="center"/>
    </xf>
    <xf numFmtId="0" fontId="31" fillId="32" borderId="22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走势!$A$154:$A$244</c:f>
              <c:numCache>
                <c:formatCode>yyyy/m/d</c:formatCode>
                <c:ptCount val="91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</c:numCache>
            </c:numRef>
          </c:cat>
          <c:val>
            <c:numRef>
              <c:f>走势!$G$154:$G$244</c:f>
              <c:numCache>
                <c:formatCode>General</c:formatCode>
                <c:ptCount val="91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  <c:pt idx="90">
                  <c:v>13.4542478764514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走势!$A$154:$A$244</c:f>
              <c:numCache>
                <c:formatCode>yyyy/m/d</c:formatCode>
                <c:ptCount val="91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</c:numCache>
            </c:numRef>
          </c:cat>
          <c:val>
            <c:numRef>
              <c:f>走势!$I$154:$I$244</c:f>
              <c:numCache>
                <c:formatCode>General</c:formatCode>
                <c:ptCount val="91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  <c:pt idx="90">
                  <c:v>6.63450566372669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走势!$A$154:$A$244</c:f>
              <c:numCache>
                <c:formatCode>yyyy/m/d</c:formatCode>
                <c:ptCount val="91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</c:numCache>
            </c:numRef>
          </c:cat>
          <c:val>
            <c:numRef>
              <c:f>走势!$J$154:$J$244</c:f>
              <c:numCache>
                <c:formatCode>General</c:formatCode>
                <c:ptCount val="91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  <c:pt idx="84">
                  <c:v>5.46308381201508</c:v>
                </c:pt>
                <c:pt idx="85">
                  <c:v>5.5293719153973</c:v>
                </c:pt>
                <c:pt idx="86">
                  <c:v>5.68474670034278</c:v>
                </c:pt>
                <c:pt idx="87">
                  <c:v>5.91081802065424</c:v>
                </c:pt>
                <c:pt idx="88">
                  <c:v>5.88477538068441</c:v>
                </c:pt>
                <c:pt idx="89">
                  <c:v>6.26031665255523</c:v>
                </c:pt>
                <c:pt idx="90">
                  <c:v>6.54032979122581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走势!$A$154:$A$244</c:f>
              <c:numCache>
                <c:formatCode>yyyy/m/d</c:formatCode>
                <c:ptCount val="91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</c:numCache>
            </c:numRef>
          </c:cat>
          <c:val>
            <c:numRef>
              <c:f>走势!$H$154:$H$244</c:f>
              <c:numCache>
                <c:formatCode>General</c:formatCode>
                <c:ptCount val="91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  <c:pt idx="90">
                  <c:v>11006.41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64870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268</v>
      </c>
      <c r="B4">
        <v>36</v>
      </c>
      <c r="C4" s="7" t="s">
        <v>269</v>
      </c>
      <c r="K4" s="7" t="s">
        <v>270</v>
      </c>
    </row>
    <row r="5" ht="54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7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2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0.5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7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25" spans="1:5">
      <c r="A18" t="s">
        <v>293</v>
      </c>
      <c r="B18">
        <v>30</v>
      </c>
      <c r="E18" s="14"/>
    </row>
    <row r="19" s="3" customFormat="1" ht="14.2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4"/>
  <sheetViews>
    <sheetView tabSelected="1" topLeftCell="A10" workbookViewId="0">
      <selection activeCell="P17" sqref="P17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3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3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3" si="21">1/C209*100</f>
        <v>3.15059861373661</v>
      </c>
      <c r="E209" s="52">
        <f t="shared" ref="E209:E243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>1/C244*100</f>
        <v>4.31965442764579</v>
      </c>
      <c r="E244" s="52">
        <f>D244-B244</f>
        <v>1.63945442764579</v>
      </c>
      <c r="F244" s="52">
        <f>E244-E239</f>
        <v>0.373389880439619</v>
      </c>
      <c r="G244" s="38">
        <f>F244+G243</f>
        <v>13.4542478764514</v>
      </c>
      <c r="H244">
        <v>11006.41</v>
      </c>
      <c r="I244">
        <v>6.63450566372669</v>
      </c>
      <c r="J244">
        <v>6.54032979122581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4"/>
  <sheetViews>
    <sheetView topLeftCell="A214" workbookViewId="0">
      <selection activeCell="G244" sqref="G24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3" si="18">1/C194*100</f>
        <v>1.76273576590869</v>
      </c>
      <c r="E194" s="52">
        <f t="shared" ref="E194:E243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3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3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>1/C244*100</f>
        <v>2.73149412728763</v>
      </c>
      <c r="E244" s="52">
        <f>D244-B244</f>
        <v>0.0512941272876262</v>
      </c>
      <c r="F244" s="52">
        <f>E244-E239</f>
        <v>0.310505419487856</v>
      </c>
      <c r="G244" s="38">
        <f>F244+G243</f>
        <v>6.63450566372669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3"/>
  <sheetViews>
    <sheetView topLeftCell="A118" workbookViewId="0">
      <selection activeCell="B161" sqref="B161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2" si="8">1/C93*100</f>
        <v>5.72409845449342</v>
      </c>
      <c r="E93" s="52">
        <f t="shared" ref="E93:E142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2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2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>1/C143*100</f>
        <v>7.88022064617809</v>
      </c>
      <c r="E143" s="52">
        <f>D143-B143</f>
        <v>5.20002064617809</v>
      </c>
      <c r="F143" s="52">
        <f>E143-E138</f>
        <v>0.280013138670584</v>
      </c>
      <c r="G143" s="38">
        <f>F143+G142</f>
        <v>6.54032979122581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opLeftCell="A118" workbookViewId="0">
      <selection activeCell="F144" sqref="F144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2022-09-24T01:55:30Z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