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<sst xmlns="http://schemas.openxmlformats.org/spreadsheetml/2006/main" count="597" uniqueCount="297">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</sst>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18" fillId="13" borderId="1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走势!$A$132:$A$223</c:f>
              <c:numCache>
                <c:formatCode>yyyy/m/d</c:formatCode>
                <c:ptCount val="9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</c:numCache>
            </c:numRef>
          </c:cat>
          <c:val>
            <c:numRef>
              <c:f>走势!$G$132:$G$223</c:f>
              <c:numCache>
                <c:formatCode>General</c:formatCode>
                <c:ptCount val="92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9.03426295745886</c:v>
                </c:pt>
                <c:pt idx="84">
                  <c:v>9.14902267573743</c:v>
                </c:pt>
                <c:pt idx="85">
                  <c:v>9.40491275682131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  <c:pt idx="89">
                  <c:v>11.5562030641889</c:v>
                </c:pt>
                <c:pt idx="90">
                  <c:v>12.3075192841925</c:v>
                </c:pt>
                <c:pt idx="91">
                  <c:v>12.7436155236611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走势!$A$132:$A$223</c:f>
              <c:numCache>
                <c:formatCode>yyyy/m/d</c:formatCode>
                <c:ptCount val="9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</c:numCache>
            </c:numRef>
          </c:cat>
          <c:val>
            <c:numRef>
              <c:f>走势!$I$132:$I$223</c:f>
              <c:numCache>
                <c:formatCode>General</c:formatCode>
                <c:ptCount val="92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  <c:pt idx="89">
                  <c:v>4.27699000776654</c:v>
                </c:pt>
                <c:pt idx="90">
                  <c:v>4.85260932948274</c:v>
                </c:pt>
                <c:pt idx="91">
                  <c:v>5.54645252862269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走势!$A$132:$A$223</c:f>
              <c:numCache>
                <c:formatCode>yyyy/m/d</c:formatCode>
                <c:ptCount val="9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</c:numCache>
            </c:numRef>
          </c:cat>
          <c:val>
            <c:numRef>
              <c:f>走势!$J$132:$J$223</c:f>
              <c:numCache>
                <c:formatCode>General</c:formatCode>
                <c:ptCount val="92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  <c:pt idx="89">
                  <c:v>-1.30034511487414</c:v>
                </c:pt>
                <c:pt idx="90">
                  <c:v>-1.02460391668044</c:v>
                </c:pt>
                <c:pt idx="91">
                  <c:v>-0.742948006203546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走势!$A$132:$A$223</c:f>
              <c:numCache>
                <c:formatCode>yyyy/m/d</c:formatCode>
                <c:ptCount val="9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</c:numCache>
            </c:numRef>
          </c:cat>
          <c:val>
            <c:numRef>
              <c:f>走势!$H$132:$H$223</c:f>
              <c:numCache>
                <c:formatCode>General</c:formatCode>
                <c:ptCount val="92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  <c:pt idx="89">
                  <c:v>11648.57</c:v>
                </c:pt>
                <c:pt idx="90">
                  <c:v>11051.7</c:v>
                </c:pt>
                <c:pt idx="91">
                  <c:v>11021.44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3"/>
  <sheetViews>
    <sheetView tabSelected="1" workbookViewId="0">
      <selection activeCell="H223" sqref="H2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2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2" si="21">1/C209*100</f>
        <v>3.15059861373661</v>
      </c>
      <c r="E209" s="52">
        <f t="shared" ref="E209:E222" si="22">D209-B209</f>
        <v>0.357098613736611</v>
      </c>
      <c r="F209" s="52">
        <f t="shared" si="19"/>
        <v>0.183107361851241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0.456561114629513</v>
      </c>
      <c r="F210" s="52">
        <f t="shared" si="19"/>
        <v>0.268247436817963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0.672857813027337</v>
      </c>
      <c r="F211" s="52">
        <f t="shared" si="19"/>
        <v>0.420017063180997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0.590420108144644</v>
      </c>
      <c r="F212" s="52">
        <f t="shared" si="19"/>
        <v>0.338269396670224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0.518149867374006</v>
      </c>
      <c r="F213" s="52">
        <f t="shared" si="19"/>
        <v>0.208317430714636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0.601634516899966</v>
      </c>
      <c r="F215" s="52">
        <f t="shared" si="19"/>
        <v>0.145073402270453</v>
      </c>
      <c r="G215" s="38">
        <f t="shared" si="20"/>
        <v>9.03426295745886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0.787617531305903</v>
      </c>
      <c r="F216" s="52">
        <f t="shared" si="19"/>
        <v>0.114759718278566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0.255890081083886</v>
      </c>
      <c r="G217" s="38">
        <f t="shared" si="20"/>
        <v>9.40491275682131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0.975197513187642</v>
      </c>
      <c r="F218" s="52">
        <f t="shared" si="19"/>
        <v>0.457047645813636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0.524571057870289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0.596472990014298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0.573198613669385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0.751316220003605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23.53</v>
      </c>
      <c r="D223" s="52">
        <f>1/C223*100</f>
        <v>4.24989375265618</v>
      </c>
      <c r="E223" s="52">
        <f>D223-B223</f>
        <v>1.41129375265618</v>
      </c>
      <c r="F223" s="52">
        <f>E223-E218</f>
        <v>0.436096239468542</v>
      </c>
      <c r="G223" s="38">
        <f>F223+G222</f>
        <v>12.7436155236611</v>
      </c>
      <c r="H223">
        <v>11021.44</v>
      </c>
      <c r="I223">
        <v>5.54645252862269</v>
      </c>
      <c r="J223">
        <v>-0.742948006203546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3"/>
  <sheetViews>
    <sheetView topLeftCell="A199" workbookViewId="0">
      <selection activeCell="G223" sqref="G2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2" si="18">1/C194*100</f>
        <v>1.76273576590869</v>
      </c>
      <c r="E194" s="52">
        <f t="shared" ref="E194:E22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2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-0.164956729997324</v>
      </c>
      <c r="F222" s="52">
        <f t="shared" si="20"/>
        <v>0.575619321716196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>1/C223*100</f>
        <v>2.84900284900285</v>
      </c>
      <c r="E223" s="52">
        <f>D223-B223</f>
        <v>0.0104028490028489</v>
      </c>
      <c r="F223" s="52">
        <f>E223-E218</f>
        <v>0.693843199139949</v>
      </c>
      <c r="G223" s="38">
        <f>F223+G222</f>
        <v>5.54645252862269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opLeftCell="A97" workbookViewId="0">
      <selection activeCell="G122" sqref="G122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1" si="8">1/C93*100</f>
        <v>5.72409845449342</v>
      </c>
      <c r="E93" s="52">
        <f t="shared" ref="E93:E121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1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1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>1/C122*100</f>
        <v>6.60501981505944</v>
      </c>
      <c r="E122" s="52">
        <f>D122-B122</f>
        <v>3.76641981505944</v>
      </c>
      <c r="F122" s="52">
        <f>E122-E117</f>
        <v>0.281655910476894</v>
      </c>
      <c r="G122" s="38">
        <f>F122+G121</f>
        <v>-0.742948006203546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106" workbookViewId="0">
      <selection activeCell="D123" sqref="D123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2022-05-03T02:10:33Z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