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ergei\YandexDisk\ИВТ\6_семестр\ИТ и С бизнес-аналитики\ЛР 9\"/>
    </mc:Choice>
  </mc:AlternateContent>
  <xr:revisionPtr revIDLastSave="0" documentId="13_ncr:1_{AE76205D-FA53-4DE2-B86C-CBDBFD9F28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Главная" sheetId="3" r:id="rId1"/>
    <sheet name="res 1" sheetId="13" r:id="rId2"/>
    <sheet name="res 2" sheetId="10" r:id="rId3"/>
    <sheet name="res 3" sheetId="14" r:id="rId4"/>
    <sheet name="res 4" sheetId="15" r:id="rId5"/>
    <sheet name="res 5" sheetId="16" r:id="rId6"/>
    <sheet name="res 6" sheetId="17" r:id="rId7"/>
    <sheet name="Лист6" sheetId="11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3" l="1"/>
  <c r="H26" i="3"/>
  <c r="H23" i="3"/>
  <c r="H18" i="3"/>
  <c r="H17" i="3" s="1"/>
  <c r="H31" i="3" s="1"/>
  <c r="H16" i="3"/>
  <c r="H12" i="3"/>
  <c r="G26" i="3"/>
  <c r="D26" i="3"/>
  <c r="E26" i="3"/>
  <c r="E23" i="3" s="1"/>
  <c r="F26" i="3"/>
  <c r="F23" i="3" s="1"/>
  <c r="F17" i="3" s="1"/>
  <c r="F31" i="3" s="1"/>
  <c r="D23" i="3"/>
  <c r="G23" i="3"/>
  <c r="G17" i="3" s="1"/>
  <c r="G31" i="3" s="1"/>
  <c r="G36" i="3"/>
  <c r="G18" i="3"/>
  <c r="G16" i="3"/>
  <c r="G12" i="3" s="1"/>
  <c r="F36" i="3"/>
  <c r="F18" i="3"/>
  <c r="F16" i="3"/>
  <c r="F12" i="3" s="1"/>
  <c r="E36" i="3"/>
  <c r="E18" i="3"/>
  <c r="E16" i="3"/>
  <c r="E12" i="3" s="1"/>
  <c r="C26" i="3"/>
  <c r="C23" i="3" s="1"/>
  <c r="D36" i="3"/>
  <c r="D18" i="3"/>
  <c r="D16" i="3"/>
  <c r="D12" i="3" s="1"/>
  <c r="C18" i="3"/>
  <c r="C16" i="3"/>
  <c r="C12" i="3" s="1"/>
  <c r="C36" i="3"/>
  <c r="H28" i="3" l="1"/>
  <c r="H29" i="3" s="1"/>
  <c r="H30" i="3" s="1"/>
  <c r="G28" i="3"/>
  <c r="G29" i="3" s="1"/>
  <c r="G30" i="3" s="1"/>
  <c r="E17" i="3"/>
  <c r="E31" i="3" s="1"/>
  <c r="F28" i="3"/>
  <c r="F29" i="3" s="1"/>
  <c r="F30" i="3" s="1"/>
  <c r="D17" i="3"/>
  <c r="D31" i="3" s="1"/>
  <c r="C17" i="3"/>
  <c r="C28" i="3" s="1"/>
  <c r="C29" i="3" s="1"/>
  <c r="C30" i="3" s="1"/>
  <c r="E28" i="3" l="1"/>
  <c r="E29" i="3" s="1"/>
  <c r="E30" i="3" s="1"/>
  <c r="D28" i="3"/>
  <c r="D29" i="3" s="1"/>
  <c r="D30" i="3" s="1"/>
  <c r="C31" i="3"/>
</calcChain>
</file>

<file path=xl/sharedStrings.xml><?xml version="1.0" encoding="utf-8"?>
<sst xmlns="http://schemas.openxmlformats.org/spreadsheetml/2006/main" count="1235" uniqueCount="87">
  <si>
    <t>Обработка заказа в интернет-магазине</t>
  </si>
  <si>
    <t>NoneStart</t>
  </si>
  <si>
    <t/>
  </si>
  <si>
    <t>Визуальный контроль заказа</t>
  </si>
  <si>
    <t>ExclusiveGateway</t>
  </si>
  <si>
    <t>проверка наличия товаров на складе</t>
  </si>
  <si>
    <t>подтверждение заказа у покупателя</t>
  </si>
  <si>
    <t>ParallelGateway</t>
  </si>
  <si>
    <t>Оформление документов по заказу</t>
  </si>
  <si>
    <t>Отгрузка товара со склада </t>
  </si>
  <si>
    <t>выдача заказа курьеру</t>
  </si>
  <si>
    <t>Отмена заказа</t>
  </si>
  <si>
    <t>Согласование ожидания товара с покупателем</t>
  </si>
  <si>
    <t>Поставка товара на склад</t>
  </si>
  <si>
    <t>Заказ был отменён на начальном этапе</t>
  </si>
  <si>
    <t>Согласование времени доставки с покупателем</t>
  </si>
  <si>
    <t>Доставка заказа покупателю </t>
  </si>
  <si>
    <t>Заказ успешно выполнен</t>
  </si>
  <si>
    <t>Возврат товара на склад и аннулирование заказа</t>
  </si>
  <si>
    <t>Отказ покупателя от заказа после отгрузки курьеру</t>
  </si>
  <si>
    <t>Это первая попытка доставки</t>
  </si>
  <si>
    <t>параметры сценария</t>
  </si>
  <si>
    <t>Количество потупающих заказаов в день шт</t>
  </si>
  <si>
    <t>средняя маржа по заказу руб</t>
  </si>
  <si>
    <t>стоимость доставки</t>
  </si>
  <si>
    <t>зарплата мненджера руб в час</t>
  </si>
  <si>
    <t>зарплата кладовщика руб в месяц</t>
  </si>
  <si>
    <t>зарплата курьера руб за доставку</t>
  </si>
  <si>
    <t>транспортные расходы курьера руб за доставку</t>
  </si>
  <si>
    <t>количество менеджеров, чел</t>
  </si>
  <si>
    <t>количество курьеров, чел</t>
  </si>
  <si>
    <t>Доходы</t>
  </si>
  <si>
    <t>Количество полученных заказов, шт. в месяц</t>
  </si>
  <si>
    <t>Количество успешно иполненных заказов, шт в месяц</t>
  </si>
  <si>
    <t>Маржинальная прибыль руб в месяц</t>
  </si>
  <si>
    <t>иные постоянные издержки</t>
  </si>
  <si>
    <t>запрлата менеджеров, руб в месяц</t>
  </si>
  <si>
    <t>зарплата куреров, руб в месяц</t>
  </si>
  <si>
    <t>транспортные раходы курьеров, руб в месяц</t>
  </si>
  <si>
    <t>Эффективность чистая прибыль, руб в месяц</t>
  </si>
  <si>
    <t>чистая прибыль с 1-го заказа руб</t>
  </si>
  <si>
    <t>чистая прибыль с 1-го заказа, % от маржи</t>
  </si>
  <si>
    <t>себестоимость обработки 1-го заказа, руб</t>
  </si>
  <si>
    <t>максимальное среднее время ожидания ресурса, мин. 
Какой ресурс
На какой Операции</t>
  </si>
  <si>
    <t>Средняя загрузка менеджера, % от рабочего времени</t>
  </si>
  <si>
    <t>средняя загрка курьера, % от рабочего времени</t>
  </si>
  <si>
    <t>Доля отказов от заказов при получаении, % от общего количества заказов</t>
  </si>
  <si>
    <t>Затраты</t>
  </si>
  <si>
    <t>Эффективность</t>
  </si>
  <si>
    <t>запрлата кладовщика, руб в месяц</t>
  </si>
  <si>
    <t>аренда склада, руб в месяц</t>
  </si>
  <si>
    <t>реклама, руб в месяц</t>
  </si>
  <si>
    <t xml:space="preserve">Переменные издержки </t>
  </si>
  <si>
    <t>Постоянные издержки</t>
  </si>
  <si>
    <t>Количество отказов покупателей от заказа при получении</t>
  </si>
  <si>
    <t>Менеджер</t>
  </si>
  <si>
    <t>Курьер</t>
  </si>
  <si>
    <t>средняя длительность обработки заказа, часы</t>
  </si>
  <si>
    <t>1 вариант</t>
  </si>
  <si>
    <t>2 вариант усил. Рекламу</t>
  </si>
  <si>
    <t>Total cost</t>
  </si>
  <si>
    <t>Total unit cost</t>
  </si>
  <si>
    <t>Total fixed cost</t>
  </si>
  <si>
    <t>Utilization</t>
  </si>
  <si>
    <t>Resource</t>
  </si>
  <si>
    <t>Gateway</t>
  </si>
  <si>
    <t>End event</t>
  </si>
  <si>
    <t>Task</t>
  </si>
  <si>
    <t>Start event</t>
  </si>
  <si>
    <t>Process</t>
  </si>
  <si>
    <t>Total time waiting resource (h)</t>
  </si>
  <si>
    <t>Standard deviation waiting resources (h)</t>
  </si>
  <si>
    <t>Avg. time waiting for resource (h)</t>
  </si>
  <si>
    <t>Max. time waiting resource (h)</t>
  </si>
  <si>
    <t>Min. time waiting resource (h)</t>
  </si>
  <si>
    <t>Total time (h)</t>
  </si>
  <si>
    <t>Avg. time (h)</t>
  </si>
  <si>
    <t>Max. time (h)</t>
  </si>
  <si>
    <t>Min. time (h)</t>
  </si>
  <si>
    <t>Instances started</t>
  </si>
  <si>
    <t>Instances completed</t>
  </si>
  <si>
    <t>Type</t>
  </si>
  <si>
    <t>Name</t>
  </si>
  <si>
    <t>3 вариант усил. Рекламу + менеджер</t>
  </si>
  <si>
    <t>4 вариант усил. Рекламу + менеджер + 2 курьера</t>
  </si>
  <si>
    <t>5 вариант усил. Рекламу + 3 менеджер + 3 курьера</t>
  </si>
  <si>
    <t>6 вариант усил. Рекламу + 3 менеджер + 3 курьера +
понижение ставки менеджеров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</si>
</sst>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charset val="204"/>
    </font>
    <font>
      <b/>
      <sz val="1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3" fontId="0" fillId="0" borderId="0" xfId="0" applyNumberFormat="1"/>
    <xf numFmtId="0" fontId="2" fillId="2" borderId="1" xfId="0" applyFont="1" applyFill="1" applyBorder="1"/>
    <xf numFmtId="3" fontId="0" fillId="2" borderId="1" xfId="0" applyNumberFormat="1" applyFill="1" applyBorder="1"/>
    <xf numFmtId="0" fontId="3" fillId="3" borderId="1" xfId="0" applyFont="1" applyFill="1" applyBorder="1"/>
    <xf numFmtId="3" fontId="4" fillId="3" borderId="1" xfId="0" applyNumberFormat="1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2" fillId="5" borderId="1" xfId="0" applyFont="1" applyFill="1" applyBorder="1"/>
    <xf numFmtId="3" fontId="0" fillId="5" borderId="1" xfId="0" applyNumberFormat="1" applyFill="1" applyBorder="1"/>
    <xf numFmtId="4" fontId="0" fillId="0" borderId="1" xfId="0" applyNumberFormat="1" applyBorder="1"/>
    <xf numFmtId="0" fontId="5" fillId="6" borderId="1" xfId="0" applyFont="1" applyFill="1" applyBorder="1"/>
    <xf numFmtId="2" fontId="1" fillId="0" borderId="1" xfId="0" applyNumberFormat="1" applyFont="1" applyBorder="1"/>
    <xf numFmtId="10" fontId="1" fillId="0" borderId="1" xfId="0" applyNumberFormat="1" applyFont="1" applyBorder="1"/>
    <xf numFmtId="0" fontId="0" fillId="0" borderId="1" xfId="0" applyBorder="1" applyAlignment="1"/>
    <xf numFmtId="0" fontId="1" fillId="0" borderId="1" xfId="0" applyNumberFormat="1" applyFont="1" applyBorder="1"/>
    <xf numFmtId="4" fontId="1" fillId="0" borderId="1" xfId="0" applyNumberFormat="1" applyFont="1" applyBorder="1"/>
    <xf numFmtId="4" fontId="1" fillId="7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16E0-DF86-41DF-AB0D-C30D05A02A9A}">
  <dimension ref="B2:H36"/>
  <sheetViews>
    <sheetView tabSelected="1" topLeftCell="B1" workbookViewId="0">
      <selection activeCell="H29" sqref="H29"/>
    </sheetView>
  </sheetViews>
  <sheetFormatPr defaultRowHeight="12.75" x14ac:dyDescent="0.2"/>
  <cols>
    <col min="2" max="2" width="65.28515625" customWidth="1"/>
    <col min="3" max="3" width="19.7109375" style="5" customWidth="1"/>
    <col min="4" max="4" width="22.85546875" style="5" bestFit="1" customWidth="1"/>
    <col min="5" max="5" width="34.28515625" style="5" bestFit="1" customWidth="1"/>
    <col min="6" max="6" width="47.5703125" style="5" bestFit="1" customWidth="1"/>
    <col min="7" max="7" width="47" style="5" bestFit="1" customWidth="1"/>
    <col min="8" max="8" width="48.7109375" style="5" bestFit="1" customWidth="1"/>
  </cols>
  <sheetData>
    <row r="2" spans="2:8" ht="30.75" customHeight="1" x14ac:dyDescent="0.2">
      <c r="B2" s="18" t="s">
        <v>21</v>
      </c>
      <c r="C2" s="18" t="s">
        <v>58</v>
      </c>
      <c r="D2" s="18" t="s">
        <v>59</v>
      </c>
      <c r="E2" s="18" t="s">
        <v>83</v>
      </c>
      <c r="F2" s="18" t="s">
        <v>84</v>
      </c>
      <c r="G2" s="18" t="s">
        <v>85</v>
      </c>
      <c r="H2" s="3" t="s">
        <v>86</v>
      </c>
    </row>
    <row r="3" spans="2:8" x14ac:dyDescent="0.2">
      <c r="B3" s="2" t="s">
        <v>22</v>
      </c>
      <c r="C3" s="4">
        <v>10</v>
      </c>
      <c r="D3" s="4">
        <v>30</v>
      </c>
      <c r="E3" s="4">
        <v>30</v>
      </c>
      <c r="F3" s="4">
        <v>30</v>
      </c>
      <c r="G3" s="4">
        <v>30</v>
      </c>
      <c r="H3" s="4">
        <v>30</v>
      </c>
    </row>
    <row r="4" spans="2:8" x14ac:dyDescent="0.2">
      <c r="B4" s="2" t="s">
        <v>23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</row>
    <row r="5" spans="2:8" x14ac:dyDescent="0.2">
      <c r="B5" s="2" t="s">
        <v>24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2:8" x14ac:dyDescent="0.2">
      <c r="B6" s="2" t="s">
        <v>25</v>
      </c>
      <c r="C6" s="4">
        <v>300</v>
      </c>
      <c r="D6" s="4">
        <v>300</v>
      </c>
      <c r="E6" s="4">
        <v>300</v>
      </c>
      <c r="F6" s="4">
        <v>300</v>
      </c>
      <c r="G6" s="4">
        <v>300</v>
      </c>
      <c r="H6" s="4">
        <v>300</v>
      </c>
    </row>
    <row r="7" spans="2:8" x14ac:dyDescent="0.2">
      <c r="B7" s="2" t="s">
        <v>26</v>
      </c>
      <c r="C7" s="4">
        <v>30000</v>
      </c>
      <c r="D7" s="4">
        <v>30000</v>
      </c>
      <c r="E7" s="4">
        <v>30000</v>
      </c>
      <c r="F7" s="4">
        <v>30000</v>
      </c>
      <c r="G7" s="4">
        <v>30000</v>
      </c>
      <c r="H7" s="4">
        <v>30000</v>
      </c>
    </row>
    <row r="8" spans="2:8" x14ac:dyDescent="0.2">
      <c r="B8" s="2" t="s">
        <v>27</v>
      </c>
      <c r="C8" s="4">
        <v>200</v>
      </c>
      <c r="D8" s="4">
        <v>200</v>
      </c>
      <c r="E8" s="4">
        <v>200</v>
      </c>
      <c r="F8" s="4">
        <v>200</v>
      </c>
      <c r="G8" s="4">
        <v>200</v>
      </c>
      <c r="H8" s="4">
        <v>200</v>
      </c>
    </row>
    <row r="9" spans="2:8" x14ac:dyDescent="0.2">
      <c r="B9" s="2" t="s">
        <v>28</v>
      </c>
      <c r="C9" s="4">
        <v>50</v>
      </c>
      <c r="D9" s="4">
        <v>50</v>
      </c>
      <c r="E9" s="4">
        <v>50</v>
      </c>
      <c r="F9" s="4">
        <v>50</v>
      </c>
      <c r="G9" s="4">
        <v>50</v>
      </c>
      <c r="H9" s="4">
        <v>50</v>
      </c>
    </row>
    <row r="10" spans="2:8" x14ac:dyDescent="0.2">
      <c r="B10" s="2" t="s">
        <v>29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</row>
    <row r="11" spans="2:8" x14ac:dyDescent="0.2">
      <c r="B11" s="2" t="s">
        <v>30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</row>
    <row r="12" spans="2:8" ht="15" x14ac:dyDescent="0.25">
      <c r="B12" s="6" t="s">
        <v>31</v>
      </c>
      <c r="C12" s="7">
        <f>C16</f>
        <v>131000</v>
      </c>
      <c r="D12" s="7">
        <f>D16</f>
        <v>154000</v>
      </c>
      <c r="E12" s="7">
        <f>E16</f>
        <v>188000</v>
      </c>
      <c r="F12" s="7">
        <f>F16</f>
        <v>401000</v>
      </c>
      <c r="G12" s="7">
        <f>G16</f>
        <v>468000</v>
      </c>
      <c r="H12" s="7">
        <f>H16</f>
        <v>468000</v>
      </c>
    </row>
    <row r="13" spans="2:8" x14ac:dyDescent="0.2">
      <c r="B13" s="2" t="s">
        <v>32</v>
      </c>
      <c r="C13" s="16">
        <v>721</v>
      </c>
      <c r="D13" s="19">
        <v>2182</v>
      </c>
      <c r="E13" s="16">
        <v>2182</v>
      </c>
      <c r="F13" s="16">
        <v>2182</v>
      </c>
      <c r="G13" s="16">
        <v>2182</v>
      </c>
      <c r="H13" s="16">
        <v>2182</v>
      </c>
    </row>
    <row r="14" spans="2:8" x14ac:dyDescent="0.2">
      <c r="B14" s="2" t="s">
        <v>33</v>
      </c>
      <c r="C14" s="16">
        <v>131</v>
      </c>
      <c r="D14" s="19">
        <v>154</v>
      </c>
      <c r="E14" s="16">
        <v>188</v>
      </c>
      <c r="F14" s="16">
        <v>401</v>
      </c>
      <c r="G14" s="16">
        <v>468</v>
      </c>
      <c r="H14" s="16">
        <v>468</v>
      </c>
    </row>
    <row r="15" spans="2:8" x14ac:dyDescent="0.2">
      <c r="B15" s="2" t="s">
        <v>54</v>
      </c>
      <c r="C15" s="16">
        <v>58</v>
      </c>
      <c r="D15" s="4">
        <v>29</v>
      </c>
      <c r="E15" s="16">
        <v>48</v>
      </c>
      <c r="F15" s="16">
        <v>48</v>
      </c>
      <c r="G15" s="16">
        <v>229</v>
      </c>
      <c r="H15" s="16">
        <v>229</v>
      </c>
    </row>
    <row r="16" spans="2:8" x14ac:dyDescent="0.2">
      <c r="B16" s="2" t="s">
        <v>34</v>
      </c>
      <c r="C16" s="4">
        <f>(C4+C5)*C14</f>
        <v>131000</v>
      </c>
      <c r="D16" s="4">
        <f>(D4+D5)*D14</f>
        <v>154000</v>
      </c>
      <c r="E16" s="4">
        <f>(E4+E5)*E14</f>
        <v>188000</v>
      </c>
      <c r="F16" s="4">
        <f>(F4+F5)*F14</f>
        <v>401000</v>
      </c>
      <c r="G16" s="4">
        <f>(G4+G5)*G14</f>
        <v>468000</v>
      </c>
      <c r="H16" s="4">
        <f>(H4+H5)*H14</f>
        <v>468000</v>
      </c>
    </row>
    <row r="17" spans="2:8" ht="15" x14ac:dyDescent="0.25">
      <c r="B17" s="8" t="s">
        <v>47</v>
      </c>
      <c r="C17" s="9">
        <f>C18+C23</f>
        <v>319365</v>
      </c>
      <c r="D17" s="9">
        <f>D18+D23</f>
        <v>702885</v>
      </c>
      <c r="E17" s="9">
        <f>E18+E23</f>
        <v>450255.99999999604</v>
      </c>
      <c r="F17" s="9">
        <f>F18+F23</f>
        <v>714608.00000000198</v>
      </c>
      <c r="G17" s="9">
        <f>G18+G23</f>
        <v>1028367.000000001</v>
      </c>
      <c r="H17" s="9">
        <f>H18+H23</f>
        <v>682783.5</v>
      </c>
    </row>
    <row r="18" spans="2:8" x14ac:dyDescent="0.2">
      <c r="B18" s="10" t="s">
        <v>53</v>
      </c>
      <c r="C18" s="11">
        <f>SUM(C19:C22)</f>
        <v>70000</v>
      </c>
      <c r="D18" s="11">
        <f>SUM(D19:D22)</f>
        <v>110000</v>
      </c>
      <c r="E18" s="11">
        <f>SUM(E19:E22)</f>
        <v>110000</v>
      </c>
      <c r="F18" s="11">
        <f>SUM(F19:F22)</f>
        <v>110000</v>
      </c>
      <c r="G18" s="11">
        <f>SUM(G19:G22)</f>
        <v>110000</v>
      </c>
      <c r="H18" s="11">
        <f>SUM(H19:H22)</f>
        <v>110000</v>
      </c>
    </row>
    <row r="19" spans="2:8" x14ac:dyDescent="0.2">
      <c r="B19" s="2" t="s">
        <v>49</v>
      </c>
      <c r="C19" s="4">
        <v>30000</v>
      </c>
      <c r="D19" s="4">
        <v>30000</v>
      </c>
      <c r="E19" s="4">
        <v>30000</v>
      </c>
      <c r="F19" s="4">
        <v>30000</v>
      </c>
      <c r="G19" s="4">
        <v>30000</v>
      </c>
      <c r="H19" s="4">
        <v>30000</v>
      </c>
    </row>
    <row r="20" spans="2:8" x14ac:dyDescent="0.2">
      <c r="B20" s="2" t="s">
        <v>50</v>
      </c>
      <c r="C20" s="4">
        <v>10000</v>
      </c>
      <c r="D20" s="4">
        <v>10000</v>
      </c>
      <c r="E20" s="4">
        <v>10000</v>
      </c>
      <c r="F20" s="4">
        <v>10000</v>
      </c>
      <c r="G20" s="4">
        <v>10000</v>
      </c>
      <c r="H20" s="4">
        <v>10000</v>
      </c>
    </row>
    <row r="21" spans="2:8" x14ac:dyDescent="0.2">
      <c r="B21" s="2" t="s">
        <v>51</v>
      </c>
      <c r="C21" s="4">
        <v>10000</v>
      </c>
      <c r="D21" s="4">
        <v>50000</v>
      </c>
      <c r="E21" s="4">
        <v>50000</v>
      </c>
      <c r="F21" s="4">
        <v>50000</v>
      </c>
      <c r="G21" s="4">
        <v>50000</v>
      </c>
      <c r="H21" s="4">
        <v>50000</v>
      </c>
    </row>
    <row r="22" spans="2:8" x14ac:dyDescent="0.2">
      <c r="B22" s="2" t="s">
        <v>35</v>
      </c>
      <c r="C22" s="4">
        <v>20000</v>
      </c>
      <c r="D22" s="4">
        <v>20000</v>
      </c>
      <c r="E22" s="4">
        <v>20000</v>
      </c>
      <c r="F22" s="4">
        <v>20000</v>
      </c>
      <c r="G22" s="4">
        <v>20000</v>
      </c>
      <c r="H22" s="4">
        <v>20000</v>
      </c>
    </row>
    <row r="23" spans="2:8" x14ac:dyDescent="0.2">
      <c r="B23" s="10" t="s">
        <v>52</v>
      </c>
      <c r="C23" s="11">
        <f>SUM(C24:C26)</f>
        <v>249365</v>
      </c>
      <c r="D23" s="11">
        <f>SUM(D24:D26)</f>
        <v>592885</v>
      </c>
      <c r="E23" s="11">
        <f>SUM(E24:E26)</f>
        <v>340255.99999999604</v>
      </c>
      <c r="F23" s="11">
        <f>SUM(F24:F26)</f>
        <v>604608.00000000198</v>
      </c>
      <c r="G23" s="11">
        <f>SUM(G24:G26)</f>
        <v>918367.00000000105</v>
      </c>
      <c r="H23" s="11">
        <f>SUM(H24:H26)</f>
        <v>572783.5</v>
      </c>
    </row>
    <row r="24" spans="2:8" x14ac:dyDescent="0.2">
      <c r="B24" s="2" t="s">
        <v>37</v>
      </c>
      <c r="C24" s="19">
        <v>55800</v>
      </c>
      <c r="D24" s="19">
        <v>369400</v>
      </c>
      <c r="E24" s="19">
        <v>73400</v>
      </c>
      <c r="F24" s="1">
        <v>159600</v>
      </c>
      <c r="G24" s="19">
        <v>203800</v>
      </c>
      <c r="H24" s="19">
        <v>203800</v>
      </c>
    </row>
    <row r="25" spans="2:8" x14ac:dyDescent="0.2">
      <c r="B25" s="2" t="s">
        <v>36</v>
      </c>
      <c r="C25" s="19">
        <v>187015</v>
      </c>
      <c r="D25" s="19">
        <v>215785</v>
      </c>
      <c r="E25" s="19">
        <v>257455.99999999601</v>
      </c>
      <c r="F25" s="1">
        <v>424958.00000000198</v>
      </c>
      <c r="G25" s="19">
        <v>691167.00000000105</v>
      </c>
      <c r="H25" s="19">
        <v>345583.5</v>
      </c>
    </row>
    <row r="26" spans="2:8" x14ac:dyDescent="0.2">
      <c r="B26" s="2" t="s">
        <v>38</v>
      </c>
      <c r="C26" s="4">
        <f>C14*50</f>
        <v>6550</v>
      </c>
      <c r="D26" s="4">
        <f t="shared" ref="D26:G26" si="0">D14*50</f>
        <v>7700</v>
      </c>
      <c r="E26" s="4">
        <f t="shared" si="0"/>
        <v>9400</v>
      </c>
      <c r="F26" s="4">
        <f t="shared" si="0"/>
        <v>20050</v>
      </c>
      <c r="G26" s="4">
        <f t="shared" si="0"/>
        <v>23400</v>
      </c>
      <c r="H26" s="4">
        <f t="shared" ref="H26" si="1">H14*50</f>
        <v>23400</v>
      </c>
    </row>
    <row r="27" spans="2:8" ht="15" x14ac:dyDescent="0.25">
      <c r="B27" s="12" t="s">
        <v>48</v>
      </c>
      <c r="C27" s="13"/>
      <c r="D27" s="13"/>
      <c r="E27" s="13"/>
      <c r="F27" s="13"/>
      <c r="G27" s="13"/>
      <c r="H27" s="13"/>
    </row>
    <row r="28" spans="2:8" x14ac:dyDescent="0.2">
      <c r="B28" s="2" t="s">
        <v>39</v>
      </c>
      <c r="C28" s="4">
        <f>C12-C17</f>
        <v>-188365</v>
      </c>
      <c r="D28" s="4">
        <f>D12-D17</f>
        <v>-548885</v>
      </c>
      <c r="E28" s="4">
        <f>E12-E17</f>
        <v>-262255.99999999604</v>
      </c>
      <c r="F28" s="4">
        <f>F12-F17</f>
        <v>-313608.00000000198</v>
      </c>
      <c r="G28" s="4">
        <f>G12-G17</f>
        <v>-560367.00000000105</v>
      </c>
      <c r="H28" s="4">
        <f>H12-H17</f>
        <v>-214783.5</v>
      </c>
    </row>
    <row r="29" spans="2:8" x14ac:dyDescent="0.2">
      <c r="B29" s="2" t="s">
        <v>40</v>
      </c>
      <c r="C29" s="4">
        <f>C28/C13</f>
        <v>-261.25520110957007</v>
      </c>
      <c r="D29" s="4">
        <f>D28/D13</f>
        <v>-251.55132905591202</v>
      </c>
      <c r="E29" s="4">
        <f>E28/E13</f>
        <v>-120.19065077909993</v>
      </c>
      <c r="F29" s="4">
        <f>F28/F13</f>
        <v>-143.725022914758</v>
      </c>
      <c r="G29" s="4">
        <f>G28/G13</f>
        <v>-256.81347387717739</v>
      </c>
      <c r="H29" s="4">
        <f>H28/H13</f>
        <v>-98.434234647112746</v>
      </c>
    </row>
    <row r="30" spans="2:8" x14ac:dyDescent="0.2">
      <c r="B30" s="2" t="s">
        <v>41</v>
      </c>
      <c r="C30" s="4">
        <f>C29/C4</f>
        <v>-0.26125520110957007</v>
      </c>
      <c r="D30" s="4">
        <f>D29/D4</f>
        <v>-0.25155132905591204</v>
      </c>
      <c r="E30" s="4">
        <f>E29/E4</f>
        <v>-0.12019065077909992</v>
      </c>
      <c r="F30" s="4">
        <f>F29/F4</f>
        <v>-0.143725022914758</v>
      </c>
      <c r="G30" s="4">
        <f>G29/G4</f>
        <v>-0.2568134738771774</v>
      </c>
      <c r="H30" s="4">
        <f>H29/H4</f>
        <v>-9.8434234647112748E-2</v>
      </c>
    </row>
    <row r="31" spans="2:8" x14ac:dyDescent="0.2">
      <c r="B31" s="2" t="s">
        <v>42</v>
      </c>
      <c r="C31" s="4">
        <f>C17/C13</f>
        <v>442.9472954230236</v>
      </c>
      <c r="D31" s="4">
        <f>D17/D13</f>
        <v>322.12878093492208</v>
      </c>
      <c r="E31" s="4">
        <f>E17/E13</f>
        <v>206.35013748854081</v>
      </c>
      <c r="F31" s="4">
        <f>F17/F13</f>
        <v>327.50137488542714</v>
      </c>
      <c r="G31" s="4">
        <f>G17/G13</f>
        <v>471.29560036663662</v>
      </c>
      <c r="H31" s="4">
        <f>H17/H13</f>
        <v>312.91636113657194</v>
      </c>
    </row>
    <row r="32" spans="2:8" x14ac:dyDescent="0.2">
      <c r="B32" s="2" t="s">
        <v>57</v>
      </c>
      <c r="C32" s="16">
        <v>4.8655570652173701</v>
      </c>
      <c r="D32" s="21">
        <v>154.47849108368101</v>
      </c>
      <c r="E32" s="20">
        <v>154.47849108368101</v>
      </c>
      <c r="F32" s="16">
        <v>25.415859030837701</v>
      </c>
      <c r="G32" s="16">
        <v>6.9203191489351399</v>
      </c>
      <c r="H32" s="16">
        <v>6.9203191489351399</v>
      </c>
    </row>
    <row r="33" spans="2:8" ht="40.5" customHeight="1" x14ac:dyDescent="0.2">
      <c r="B33" s="3" t="s">
        <v>43</v>
      </c>
      <c r="C33" s="4"/>
      <c r="D33" s="4"/>
      <c r="E33" s="4"/>
      <c r="F33" s="4"/>
      <c r="G33" s="4"/>
      <c r="H33" s="4"/>
    </row>
    <row r="34" spans="2:8" x14ac:dyDescent="0.2">
      <c r="B34" s="2" t="s">
        <v>45</v>
      </c>
      <c r="C34" s="17">
        <v>0.95199999999999996</v>
      </c>
      <c r="D34" s="17">
        <v>0.48609999999999998</v>
      </c>
      <c r="E34" s="17">
        <v>0.98540000000000005</v>
      </c>
      <c r="F34" s="17">
        <v>0.77749999999999997</v>
      </c>
      <c r="G34" s="17">
        <v>0.91169999999999995</v>
      </c>
      <c r="H34" s="17">
        <v>0.91169999999999995</v>
      </c>
    </row>
    <row r="35" spans="2:8" x14ac:dyDescent="0.2">
      <c r="B35" s="2" t="s">
        <v>44</v>
      </c>
      <c r="C35" s="17">
        <v>0.86580000000000001</v>
      </c>
      <c r="D35" s="17">
        <v>0.999</v>
      </c>
      <c r="E35" s="17">
        <v>0.59599999999999997</v>
      </c>
      <c r="F35" s="17">
        <v>0.98370000000000002</v>
      </c>
      <c r="G35" s="17">
        <v>0.8</v>
      </c>
      <c r="H35" s="17">
        <v>0.8</v>
      </c>
    </row>
    <row r="36" spans="2:8" x14ac:dyDescent="0.2">
      <c r="B36" s="2" t="s">
        <v>46</v>
      </c>
      <c r="C36" s="14">
        <f>C15/C13</f>
        <v>8.0443828016643557E-2</v>
      </c>
      <c r="D36" s="14">
        <f>D15/D13</f>
        <v>1.3290559120073327E-2</v>
      </c>
      <c r="E36" s="14">
        <f>E15/E13</f>
        <v>2.1998166819431713E-2</v>
      </c>
      <c r="F36" s="14">
        <f>F15/F13</f>
        <v>2.1998166819431713E-2</v>
      </c>
      <c r="G36" s="14">
        <f>G15/G13</f>
        <v>0.10494958753437214</v>
      </c>
      <c r="H36" s="14">
        <f>H15/H13</f>
        <v>0.10494958753437214</v>
      </c>
    </row>
  </sheetData>
  <conditionalFormatting sqref="C34:G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H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H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H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H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AFEA-0AF6-44E0-AE0D-258EC732EA22}">
  <dimension ref="A1:N30"/>
  <sheetViews>
    <sheetView workbookViewId="0">
      <selection activeCell="E29" sqref="E29"/>
    </sheetView>
  </sheetViews>
  <sheetFormatPr defaultRowHeight="12.75" x14ac:dyDescent="0.2"/>
  <cols>
    <col min="1" max="1" width="46.42578125" bestFit="1" customWidth="1"/>
    <col min="2" max="2" width="10.140625" bestFit="1" customWidth="1"/>
    <col min="3" max="3" width="19.85546875" bestFit="1" customWidth="1"/>
    <col min="4" max="4" width="16.28515625" bestFit="1" customWidth="1"/>
    <col min="5" max="7" width="18.85546875" bestFit="1" customWidth="1"/>
    <col min="8" max="8" width="17.85546875" bestFit="1" customWidth="1"/>
    <col min="9" max="9" width="28.5703125" bestFit="1" customWidth="1"/>
    <col min="10" max="10" width="29.140625" bestFit="1" customWidth="1"/>
    <col min="11" max="11" width="31.85546875" bestFit="1" customWidth="1"/>
    <col min="12" max="12" width="38.7109375" bestFit="1" customWidth="1"/>
    <col min="13" max="13" width="29.28515625" bestFit="1" customWidth="1"/>
    <col min="14" max="14" width="15" bestFit="1" customWidth="1"/>
  </cols>
  <sheetData>
    <row r="1" spans="1:14" x14ac:dyDescent="0.2">
      <c r="A1" s="15" t="s">
        <v>82</v>
      </c>
      <c r="B1" s="15" t="s">
        <v>81</v>
      </c>
      <c r="C1" s="15" t="s">
        <v>80</v>
      </c>
      <c r="D1" s="15" t="s">
        <v>79</v>
      </c>
      <c r="E1" s="15" t="s">
        <v>78</v>
      </c>
      <c r="F1" s="15" t="s">
        <v>77</v>
      </c>
      <c r="G1" s="15" t="s">
        <v>76</v>
      </c>
      <c r="H1" s="15" t="s">
        <v>75</v>
      </c>
      <c r="I1" s="15" t="s">
        <v>74</v>
      </c>
      <c r="J1" s="15" t="s">
        <v>73</v>
      </c>
      <c r="K1" s="15" t="s">
        <v>72</v>
      </c>
      <c r="L1" s="15" t="s">
        <v>71</v>
      </c>
      <c r="M1" s="15" t="s">
        <v>70</v>
      </c>
      <c r="N1" s="15" t="s">
        <v>62</v>
      </c>
    </row>
    <row r="2" spans="1:14" x14ac:dyDescent="0.2">
      <c r="A2" s="1" t="s">
        <v>0</v>
      </c>
      <c r="B2" s="1" t="s">
        <v>69</v>
      </c>
      <c r="C2" s="16">
        <v>681</v>
      </c>
      <c r="D2" s="16">
        <v>721</v>
      </c>
      <c r="E2" s="16">
        <v>3.3333333333303003E-2</v>
      </c>
      <c r="F2" s="16">
        <v>182.58333333333499</v>
      </c>
      <c r="G2" s="16">
        <v>25.415859030837701</v>
      </c>
      <c r="H2" s="16">
        <v>19567.233333333799</v>
      </c>
      <c r="I2" s="16" t="s">
        <v>2</v>
      </c>
      <c r="J2" s="16" t="s">
        <v>2</v>
      </c>
      <c r="K2" s="16" t="s">
        <v>2</v>
      </c>
      <c r="L2" s="16" t="s">
        <v>2</v>
      </c>
      <c r="M2" s="16">
        <v>16023.8666666671</v>
      </c>
      <c r="N2" s="16">
        <v>11000</v>
      </c>
    </row>
    <row r="3" spans="1:14" x14ac:dyDescent="0.2">
      <c r="A3" s="1" t="s">
        <v>1</v>
      </c>
      <c r="B3" s="1" t="s">
        <v>68</v>
      </c>
      <c r="C3" s="16">
        <v>721</v>
      </c>
      <c r="D3" s="16" t="s">
        <v>2</v>
      </c>
      <c r="E3" s="16" t="s">
        <v>2</v>
      </c>
      <c r="F3" s="16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</row>
    <row r="4" spans="1:14" x14ac:dyDescent="0.2">
      <c r="A4" s="1" t="s">
        <v>3</v>
      </c>
      <c r="B4" s="1" t="s">
        <v>67</v>
      </c>
      <c r="C4" s="16">
        <v>719</v>
      </c>
      <c r="D4" s="16">
        <v>719</v>
      </c>
      <c r="E4" s="16">
        <v>3.3333333333303003E-2</v>
      </c>
      <c r="F4" s="16">
        <v>47.616666666668202</v>
      </c>
      <c r="G4" s="16">
        <v>8.3923968474739006</v>
      </c>
      <c r="H4" s="16">
        <v>6034.1333333337298</v>
      </c>
      <c r="I4" s="16">
        <v>0</v>
      </c>
      <c r="J4" s="16">
        <v>47.583333333334799</v>
      </c>
      <c r="K4" s="16">
        <v>8.3590635141405691</v>
      </c>
      <c r="L4" s="16">
        <v>10.086641169213999</v>
      </c>
      <c r="M4" s="16">
        <v>6010.1666666670699</v>
      </c>
      <c r="N4" s="16">
        <v>0</v>
      </c>
    </row>
    <row r="5" spans="1:14" x14ac:dyDescent="0.2">
      <c r="A5" s="1" t="s">
        <v>4</v>
      </c>
      <c r="B5" s="1" t="s">
        <v>65</v>
      </c>
      <c r="C5" s="16">
        <v>719</v>
      </c>
      <c r="D5" s="16">
        <v>719</v>
      </c>
      <c r="E5" s="16" t="s">
        <v>2</v>
      </c>
      <c r="F5" s="16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6" t="s">
        <v>2</v>
      </c>
      <c r="L5" s="16" t="s">
        <v>2</v>
      </c>
      <c r="M5" s="16" t="s">
        <v>2</v>
      </c>
      <c r="N5" s="16" t="s">
        <v>2</v>
      </c>
    </row>
    <row r="6" spans="1:14" x14ac:dyDescent="0.2">
      <c r="A6" s="1" t="s">
        <v>5</v>
      </c>
      <c r="B6" s="1" t="s">
        <v>67</v>
      </c>
      <c r="C6" s="16">
        <v>372</v>
      </c>
      <c r="D6" s="16">
        <v>372</v>
      </c>
      <c r="E6" s="16">
        <v>0.333333333333314</v>
      </c>
      <c r="F6" s="16">
        <v>27.099999999999898</v>
      </c>
      <c r="G6" s="16">
        <v>2.3298835125448201</v>
      </c>
      <c r="H6" s="16">
        <v>866.71666666667397</v>
      </c>
      <c r="I6" s="16">
        <v>0</v>
      </c>
      <c r="J6" s="16">
        <v>26.766666666666602</v>
      </c>
      <c r="K6" s="16">
        <v>1.9965501792114799</v>
      </c>
      <c r="L6" s="16">
        <v>2.75754274881105</v>
      </c>
      <c r="M6" s="16">
        <v>742.71666666667102</v>
      </c>
      <c r="N6" s="16">
        <v>0</v>
      </c>
    </row>
    <row r="7" spans="1:14" x14ac:dyDescent="0.2">
      <c r="A7" s="1" t="s">
        <v>4</v>
      </c>
      <c r="B7" s="1" t="s">
        <v>65</v>
      </c>
      <c r="C7" s="16">
        <v>372</v>
      </c>
      <c r="D7" s="16">
        <v>372</v>
      </c>
      <c r="E7" s="16" t="s">
        <v>2</v>
      </c>
      <c r="F7" s="16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16" t="s">
        <v>2</v>
      </c>
      <c r="N7" s="16" t="s">
        <v>2</v>
      </c>
    </row>
    <row r="8" spans="1:14" x14ac:dyDescent="0.2">
      <c r="A8" s="1" t="s">
        <v>6</v>
      </c>
      <c r="B8" s="1" t="s">
        <v>67</v>
      </c>
      <c r="C8" s="16">
        <v>279</v>
      </c>
      <c r="D8" s="16">
        <v>279</v>
      </c>
      <c r="E8" s="16">
        <v>0.16666666666662899</v>
      </c>
      <c r="F8" s="16">
        <v>0.166666666666686</v>
      </c>
      <c r="G8" s="16">
        <v>0.166666666666659</v>
      </c>
      <c r="H8" s="16">
        <v>46.499999999997897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</row>
    <row r="9" spans="1:14" x14ac:dyDescent="0.2">
      <c r="A9" s="1" t="s">
        <v>4</v>
      </c>
      <c r="B9" s="1" t="s">
        <v>65</v>
      </c>
      <c r="C9" s="16">
        <v>279</v>
      </c>
      <c r="D9" s="16">
        <v>279</v>
      </c>
      <c r="E9" s="16" t="s">
        <v>2</v>
      </c>
      <c r="F9" s="16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6" t="s">
        <v>2</v>
      </c>
      <c r="L9" s="16" t="s">
        <v>2</v>
      </c>
      <c r="M9" s="16" t="s">
        <v>2</v>
      </c>
      <c r="N9" s="16" t="s">
        <v>2</v>
      </c>
    </row>
    <row r="10" spans="1:14" x14ac:dyDescent="0.2">
      <c r="A10" s="1" t="s">
        <v>7</v>
      </c>
      <c r="B10" s="1" t="s">
        <v>65</v>
      </c>
      <c r="C10" s="16">
        <v>227</v>
      </c>
      <c r="D10" s="16">
        <v>227</v>
      </c>
      <c r="E10" s="16" t="s">
        <v>2</v>
      </c>
      <c r="F10" s="16" t="s">
        <v>2</v>
      </c>
      <c r="G10" s="16" t="s">
        <v>2</v>
      </c>
      <c r="H10" s="16" t="s">
        <v>2</v>
      </c>
      <c r="I10" s="16" t="s">
        <v>2</v>
      </c>
      <c r="J10" s="16" t="s">
        <v>2</v>
      </c>
      <c r="K10" s="16" t="s">
        <v>2</v>
      </c>
      <c r="L10" s="16" t="s">
        <v>2</v>
      </c>
      <c r="M10" s="16" t="s">
        <v>2</v>
      </c>
      <c r="N10" s="16" t="s">
        <v>2</v>
      </c>
    </row>
    <row r="11" spans="1:14" x14ac:dyDescent="0.2">
      <c r="A11" s="1" t="s">
        <v>8</v>
      </c>
      <c r="B11" s="1" t="s">
        <v>67</v>
      </c>
      <c r="C11" s="16">
        <v>227</v>
      </c>
      <c r="D11" s="16">
        <v>227</v>
      </c>
      <c r="E11" s="16">
        <v>2</v>
      </c>
      <c r="F11" s="16">
        <v>2.0000000000000102</v>
      </c>
      <c r="G11" s="16">
        <v>2</v>
      </c>
      <c r="H11" s="16">
        <v>454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</row>
    <row r="12" spans="1:14" x14ac:dyDescent="0.2">
      <c r="A12" s="1" t="s">
        <v>9</v>
      </c>
      <c r="B12" s="1" t="s">
        <v>67</v>
      </c>
      <c r="C12" s="16">
        <v>226</v>
      </c>
      <c r="D12" s="16">
        <v>227</v>
      </c>
      <c r="E12" s="16">
        <v>7.9999999999999902</v>
      </c>
      <c r="F12" s="16">
        <v>8.0000000000000107</v>
      </c>
      <c r="G12" s="16">
        <v>8</v>
      </c>
      <c r="H12" s="16">
        <v>1808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14" x14ac:dyDescent="0.2">
      <c r="A13" s="1" t="s">
        <v>7</v>
      </c>
      <c r="B13" s="1" t="s">
        <v>65</v>
      </c>
      <c r="C13" s="16">
        <v>226</v>
      </c>
      <c r="D13" s="16">
        <v>227</v>
      </c>
      <c r="E13" s="16" t="s">
        <v>2</v>
      </c>
      <c r="F13" s="16" t="s">
        <v>2</v>
      </c>
      <c r="G13" s="16" t="s">
        <v>2</v>
      </c>
      <c r="H13" s="16" t="s">
        <v>2</v>
      </c>
      <c r="I13" s="16" t="s">
        <v>2</v>
      </c>
      <c r="J13" s="16" t="s">
        <v>2</v>
      </c>
      <c r="K13" s="16" t="s">
        <v>2</v>
      </c>
      <c r="L13" s="16" t="s">
        <v>2</v>
      </c>
      <c r="M13" s="16" t="s">
        <v>2</v>
      </c>
      <c r="N13" s="16" t="s">
        <v>2</v>
      </c>
    </row>
    <row r="14" spans="1:14" x14ac:dyDescent="0.2">
      <c r="A14" s="1" t="s">
        <v>10</v>
      </c>
      <c r="B14" s="1" t="s">
        <v>67</v>
      </c>
      <c r="C14" s="16">
        <v>226</v>
      </c>
      <c r="D14" s="16">
        <v>226</v>
      </c>
      <c r="E14" s="16">
        <v>2</v>
      </c>
      <c r="F14" s="16">
        <v>2</v>
      </c>
      <c r="G14" s="16">
        <v>2</v>
      </c>
      <c r="H14" s="16">
        <v>452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</row>
    <row r="15" spans="1:14" x14ac:dyDescent="0.2">
      <c r="A15" s="1" t="s">
        <v>11</v>
      </c>
      <c r="B15" s="1" t="s">
        <v>67</v>
      </c>
      <c r="C15" s="16">
        <v>492</v>
      </c>
      <c r="D15" s="16">
        <v>492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2">
      <c r="A16" s="1" t="s">
        <v>12</v>
      </c>
      <c r="B16" s="1" t="s">
        <v>67</v>
      </c>
      <c r="C16" s="16">
        <v>120</v>
      </c>
      <c r="D16" s="16">
        <v>120</v>
      </c>
      <c r="E16" s="16">
        <v>8.3333333333314399E-2</v>
      </c>
      <c r="F16" s="16">
        <v>26.483333333333199</v>
      </c>
      <c r="G16" s="16">
        <v>2.89916666666673</v>
      </c>
      <c r="H16" s="16">
        <v>347.90000000000703</v>
      </c>
      <c r="I16" s="16">
        <v>0</v>
      </c>
      <c r="J16" s="16">
        <v>26.399999999999899</v>
      </c>
      <c r="K16" s="16">
        <v>2.8158333333333898</v>
      </c>
      <c r="L16" s="16">
        <v>4.9954608331149197</v>
      </c>
      <c r="M16" s="16">
        <v>337.900000000006</v>
      </c>
      <c r="N16" s="16">
        <v>0</v>
      </c>
    </row>
    <row r="17" spans="1:14" x14ac:dyDescent="0.2">
      <c r="A17" s="1" t="s">
        <v>4</v>
      </c>
      <c r="B17" s="1" t="s">
        <v>65</v>
      </c>
      <c r="C17" s="16">
        <v>120</v>
      </c>
      <c r="D17" s="16">
        <v>120</v>
      </c>
      <c r="E17" s="16" t="s">
        <v>2</v>
      </c>
      <c r="F17" s="16" t="s">
        <v>2</v>
      </c>
      <c r="G17" s="16" t="s">
        <v>2</v>
      </c>
      <c r="H17" s="16" t="s">
        <v>2</v>
      </c>
      <c r="I17" s="16" t="s">
        <v>2</v>
      </c>
      <c r="J17" s="16" t="s">
        <v>2</v>
      </c>
      <c r="K17" s="16" t="s">
        <v>2</v>
      </c>
      <c r="L17" s="16" t="s">
        <v>2</v>
      </c>
      <c r="M17" s="16" t="s">
        <v>2</v>
      </c>
      <c r="N17" s="16" t="s">
        <v>2</v>
      </c>
    </row>
    <row r="18" spans="1:14" x14ac:dyDescent="0.2">
      <c r="A18" s="1" t="s">
        <v>13</v>
      </c>
      <c r="B18" s="1" t="s">
        <v>67</v>
      </c>
      <c r="C18" s="16">
        <v>27</v>
      </c>
      <c r="D18" s="16">
        <v>27</v>
      </c>
      <c r="E18" s="16">
        <v>3.3333333333303003E-2</v>
      </c>
      <c r="F18" s="16">
        <v>3.3333333333359902E-2</v>
      </c>
      <c r="G18" s="16">
        <v>3.3333333333335699E-2</v>
      </c>
      <c r="H18" s="16">
        <v>0.90000000000006297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</row>
    <row r="19" spans="1:14" x14ac:dyDescent="0.2">
      <c r="A19" s="1" t="s">
        <v>14</v>
      </c>
      <c r="B19" s="1" t="s">
        <v>66</v>
      </c>
      <c r="C19" s="16">
        <v>492</v>
      </c>
      <c r="D19" s="16" t="s">
        <v>2</v>
      </c>
      <c r="E19" s="16" t="s">
        <v>2</v>
      </c>
      <c r="F19" s="16" t="s">
        <v>2</v>
      </c>
      <c r="G19" s="16" t="s">
        <v>2</v>
      </c>
      <c r="H19" s="16" t="s">
        <v>2</v>
      </c>
      <c r="I19" s="16" t="s">
        <v>2</v>
      </c>
      <c r="J19" s="16" t="s">
        <v>2</v>
      </c>
      <c r="K19" s="16" t="s">
        <v>2</v>
      </c>
      <c r="L19" s="16" t="s">
        <v>2</v>
      </c>
      <c r="M19" s="16" t="s">
        <v>2</v>
      </c>
      <c r="N19" s="16" t="s">
        <v>2</v>
      </c>
    </row>
    <row r="20" spans="1:14" x14ac:dyDescent="0.2">
      <c r="A20" s="1" t="s">
        <v>15</v>
      </c>
      <c r="B20" s="1" t="s">
        <v>67</v>
      </c>
      <c r="C20" s="16">
        <v>247</v>
      </c>
      <c r="D20" s="16">
        <v>247</v>
      </c>
      <c r="E20" s="16">
        <v>0</v>
      </c>
      <c r="F20" s="16">
        <v>44.800000000000601</v>
      </c>
      <c r="G20" s="16">
        <v>9.2981781376519397</v>
      </c>
      <c r="H20" s="16">
        <v>2296.6500000000301</v>
      </c>
      <c r="I20" s="16">
        <v>0</v>
      </c>
      <c r="J20" s="16">
        <v>44.800000000000601</v>
      </c>
      <c r="K20" s="16">
        <v>9.2981781376519397</v>
      </c>
      <c r="L20" s="16">
        <v>11.689751887869001</v>
      </c>
      <c r="M20" s="16">
        <v>2296.6500000000301</v>
      </c>
      <c r="N20" s="16">
        <v>0</v>
      </c>
    </row>
    <row r="21" spans="1:14" x14ac:dyDescent="0.2">
      <c r="A21" s="1" t="s">
        <v>16</v>
      </c>
      <c r="B21" s="1" t="s">
        <v>67</v>
      </c>
      <c r="C21" s="16">
        <v>220</v>
      </c>
      <c r="D21" s="16">
        <v>220</v>
      </c>
      <c r="E21" s="16">
        <v>1</v>
      </c>
      <c r="F21" s="16">
        <v>81.200000000001197</v>
      </c>
      <c r="G21" s="16">
        <v>23.0744696969697</v>
      </c>
      <c r="H21" s="16">
        <v>5076.3833333333396</v>
      </c>
      <c r="I21" s="16">
        <v>0</v>
      </c>
      <c r="J21" s="16">
        <v>80.200000000001197</v>
      </c>
      <c r="K21" s="16">
        <v>22.0744696969697</v>
      </c>
      <c r="L21" s="16">
        <v>21.813305664472601</v>
      </c>
      <c r="M21" s="16">
        <v>4856.3833333333396</v>
      </c>
      <c r="N21" s="16">
        <v>11000</v>
      </c>
    </row>
    <row r="22" spans="1:14" x14ac:dyDescent="0.2">
      <c r="A22" s="1" t="s">
        <v>4</v>
      </c>
      <c r="B22" s="1" t="s">
        <v>65</v>
      </c>
      <c r="C22" s="16">
        <v>220</v>
      </c>
      <c r="D22" s="16">
        <v>220</v>
      </c>
      <c r="E22" s="16" t="s">
        <v>2</v>
      </c>
      <c r="F22" s="16" t="s">
        <v>2</v>
      </c>
      <c r="G22" s="16" t="s">
        <v>2</v>
      </c>
      <c r="H22" s="16" t="s">
        <v>2</v>
      </c>
      <c r="I22" s="16" t="s">
        <v>2</v>
      </c>
      <c r="J22" s="16" t="s">
        <v>2</v>
      </c>
      <c r="K22" s="16" t="s">
        <v>2</v>
      </c>
      <c r="L22" s="16" t="s">
        <v>2</v>
      </c>
      <c r="M22" s="16" t="s">
        <v>2</v>
      </c>
      <c r="N22" s="16" t="s">
        <v>2</v>
      </c>
    </row>
    <row r="23" spans="1:14" x14ac:dyDescent="0.2">
      <c r="A23" s="1" t="s">
        <v>17</v>
      </c>
      <c r="B23" s="1" t="s">
        <v>66</v>
      </c>
      <c r="C23" s="16">
        <v>131</v>
      </c>
      <c r="D23" s="16" t="s">
        <v>2</v>
      </c>
      <c r="E23" s="16" t="s">
        <v>2</v>
      </c>
      <c r="F23" s="16" t="s">
        <v>2</v>
      </c>
      <c r="G23" s="16" t="s">
        <v>2</v>
      </c>
      <c r="H23" s="16" t="s">
        <v>2</v>
      </c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</row>
    <row r="24" spans="1:14" x14ac:dyDescent="0.2">
      <c r="A24" s="1" t="s">
        <v>18</v>
      </c>
      <c r="B24" s="1" t="s">
        <v>67</v>
      </c>
      <c r="C24" s="16">
        <v>58</v>
      </c>
      <c r="D24" s="16">
        <v>59</v>
      </c>
      <c r="E24" s="16">
        <v>8</v>
      </c>
      <c r="F24" s="16">
        <v>92</v>
      </c>
      <c r="G24" s="16">
        <v>37.656034482758699</v>
      </c>
      <c r="H24" s="16">
        <v>2184.0500000000002</v>
      </c>
      <c r="I24" s="16">
        <v>0</v>
      </c>
      <c r="J24" s="16">
        <v>84</v>
      </c>
      <c r="K24" s="16">
        <v>30.1703389830509</v>
      </c>
      <c r="L24" s="16">
        <v>24.7908319553345</v>
      </c>
      <c r="M24" s="16">
        <v>1780.05</v>
      </c>
      <c r="N24" s="16">
        <v>0</v>
      </c>
    </row>
    <row r="25" spans="1:14" x14ac:dyDescent="0.2">
      <c r="A25" s="1" t="s">
        <v>19</v>
      </c>
      <c r="B25" s="1" t="s">
        <v>66</v>
      </c>
      <c r="C25" s="16">
        <v>58</v>
      </c>
      <c r="D25" s="16" t="s">
        <v>2</v>
      </c>
      <c r="E25" s="16" t="s">
        <v>2</v>
      </c>
      <c r="F25" s="16" t="s">
        <v>2</v>
      </c>
      <c r="G25" s="16" t="s">
        <v>2</v>
      </c>
      <c r="H25" s="16" t="s">
        <v>2</v>
      </c>
      <c r="I25" s="16" t="s">
        <v>2</v>
      </c>
      <c r="J25" s="16" t="s">
        <v>2</v>
      </c>
      <c r="K25" s="16" t="s">
        <v>2</v>
      </c>
      <c r="L25" s="16" t="s">
        <v>2</v>
      </c>
      <c r="M25" s="16" t="s">
        <v>2</v>
      </c>
      <c r="N25" s="16" t="s">
        <v>2</v>
      </c>
    </row>
    <row r="26" spans="1:14" x14ac:dyDescent="0.2">
      <c r="A26" s="1" t="s">
        <v>20</v>
      </c>
      <c r="B26" s="1" t="s">
        <v>65</v>
      </c>
      <c r="C26" s="16">
        <v>48</v>
      </c>
      <c r="D26" s="16">
        <v>48</v>
      </c>
      <c r="E26" s="16" t="s">
        <v>2</v>
      </c>
      <c r="F26" s="16" t="s">
        <v>2</v>
      </c>
      <c r="G26" s="16" t="s">
        <v>2</v>
      </c>
      <c r="H26" s="16" t="s">
        <v>2</v>
      </c>
      <c r="I26" s="16" t="s">
        <v>2</v>
      </c>
      <c r="J26" s="16" t="s">
        <v>2</v>
      </c>
      <c r="K26" s="16" t="s">
        <v>2</v>
      </c>
      <c r="L26" s="16" t="s">
        <v>2</v>
      </c>
      <c r="M26" s="16" t="s">
        <v>2</v>
      </c>
      <c r="N26" s="16" t="s">
        <v>2</v>
      </c>
    </row>
    <row r="28" spans="1:14" x14ac:dyDescent="0.2">
      <c r="A28" s="15" t="s">
        <v>64</v>
      </c>
      <c r="B28" s="15" t="s">
        <v>63</v>
      </c>
      <c r="C28" s="15" t="s">
        <v>62</v>
      </c>
      <c r="D28" s="15" t="s">
        <v>61</v>
      </c>
      <c r="E28" s="15" t="s">
        <v>60</v>
      </c>
    </row>
    <row r="29" spans="1:14" x14ac:dyDescent="0.2">
      <c r="A29" s="1" t="s">
        <v>56</v>
      </c>
      <c r="B29" s="17">
        <v>0.95199999999999996</v>
      </c>
      <c r="C29" s="19">
        <v>55800</v>
      </c>
      <c r="D29" s="19">
        <v>0</v>
      </c>
      <c r="E29" s="19">
        <v>55800</v>
      </c>
    </row>
    <row r="30" spans="1:14" x14ac:dyDescent="0.2">
      <c r="A30" s="1" t="s">
        <v>55</v>
      </c>
      <c r="B30" s="17">
        <v>0.86580000000000001</v>
      </c>
      <c r="C30" s="19">
        <v>0</v>
      </c>
      <c r="D30" s="19">
        <v>187015</v>
      </c>
      <c r="E30" s="19">
        <v>187015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2AAF-F4E2-4192-8C9B-1FF4085818A8}">
  <dimension ref="A1:N30"/>
  <sheetViews>
    <sheetView workbookViewId="0">
      <selection activeCell="E29" sqref="E29:E30"/>
    </sheetView>
  </sheetViews>
  <sheetFormatPr defaultRowHeight="12.75" x14ac:dyDescent="0.2"/>
  <cols>
    <col min="1" max="1" width="46.42578125" bestFit="1" customWidth="1"/>
    <col min="2" max="2" width="10.140625" bestFit="1" customWidth="1"/>
    <col min="3" max="3" width="19.85546875" bestFit="1" customWidth="1"/>
    <col min="4" max="4" width="16.28515625" bestFit="1" customWidth="1"/>
    <col min="5" max="5" width="12.28515625" bestFit="1" customWidth="1"/>
    <col min="6" max="6" width="12.85546875" bestFit="1" customWidth="1"/>
    <col min="7" max="7" width="12.42578125" bestFit="1" customWidth="1"/>
    <col min="8" max="8" width="13.140625" bestFit="1" customWidth="1"/>
    <col min="9" max="9" width="28.5703125" bestFit="1" customWidth="1"/>
    <col min="10" max="10" width="29.140625" bestFit="1" customWidth="1"/>
    <col min="11" max="11" width="31.85546875" bestFit="1" customWidth="1"/>
    <col min="12" max="12" width="38.7109375" bestFit="1" customWidth="1"/>
    <col min="13" max="13" width="29.28515625" bestFit="1" customWidth="1"/>
    <col min="14" max="14" width="15" bestFit="1" customWidth="1"/>
  </cols>
  <sheetData>
    <row r="1" spans="1:14" x14ac:dyDescent="0.2">
      <c r="A1" s="15" t="s">
        <v>82</v>
      </c>
      <c r="B1" s="15" t="s">
        <v>81</v>
      </c>
      <c r="C1" s="15" t="s">
        <v>80</v>
      </c>
      <c r="D1" s="15" t="s">
        <v>79</v>
      </c>
      <c r="E1" s="15" t="s">
        <v>78</v>
      </c>
      <c r="F1" s="15" t="s">
        <v>77</v>
      </c>
      <c r="G1" s="15" t="s">
        <v>76</v>
      </c>
      <c r="H1" s="15" t="s">
        <v>75</v>
      </c>
      <c r="I1" s="15" t="s">
        <v>74</v>
      </c>
      <c r="J1" s="15" t="s">
        <v>73</v>
      </c>
      <c r="K1" s="15" t="s">
        <v>72</v>
      </c>
      <c r="L1" s="15" t="s">
        <v>71</v>
      </c>
      <c r="M1" s="15" t="s">
        <v>70</v>
      </c>
      <c r="N1" s="15" t="s">
        <v>62</v>
      </c>
    </row>
    <row r="2" spans="1:14" x14ac:dyDescent="0.2">
      <c r="A2" s="1" t="s">
        <v>0</v>
      </c>
      <c r="B2" s="1" t="s">
        <v>69</v>
      </c>
      <c r="C2" s="19">
        <v>1215</v>
      </c>
      <c r="D2" s="19">
        <v>2182</v>
      </c>
      <c r="E2" s="20">
        <v>4.9999999999997997E-2</v>
      </c>
      <c r="F2" s="20">
        <v>562.51000000000499</v>
      </c>
      <c r="G2" s="20">
        <v>154.47849108368101</v>
      </c>
      <c r="H2" s="20">
        <v>280401.70333334099</v>
      </c>
      <c r="I2" s="16" t="s">
        <v>2</v>
      </c>
      <c r="J2" s="16" t="s">
        <v>2</v>
      </c>
      <c r="K2" s="16" t="s">
        <v>2</v>
      </c>
      <c r="L2" s="16" t="s">
        <v>2</v>
      </c>
      <c r="M2" s="19">
        <v>274219.72333334101</v>
      </c>
      <c r="N2" s="19">
        <v>12450</v>
      </c>
    </row>
    <row r="3" spans="1:14" x14ac:dyDescent="0.2">
      <c r="A3" s="1" t="s">
        <v>1</v>
      </c>
      <c r="B3" s="1" t="s">
        <v>68</v>
      </c>
      <c r="C3" s="19">
        <v>2182</v>
      </c>
      <c r="D3" s="16" t="s">
        <v>2</v>
      </c>
      <c r="E3" s="20" t="s">
        <v>2</v>
      </c>
      <c r="F3" s="20" t="s">
        <v>2</v>
      </c>
      <c r="G3" s="20" t="s">
        <v>2</v>
      </c>
      <c r="H3" s="20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</row>
    <row r="4" spans="1:14" x14ac:dyDescent="0.2">
      <c r="A4" s="1" t="s">
        <v>3</v>
      </c>
      <c r="B4" s="1" t="s">
        <v>67</v>
      </c>
      <c r="C4" s="19">
        <v>1566</v>
      </c>
      <c r="D4" s="19">
        <v>1567</v>
      </c>
      <c r="E4" s="20">
        <v>3.3333333333333201E-2</v>
      </c>
      <c r="F4" s="20">
        <v>222.676666666675</v>
      </c>
      <c r="G4" s="20">
        <v>120.119919114521</v>
      </c>
      <c r="H4" s="20">
        <v>188107.79333334099</v>
      </c>
      <c r="I4" s="19">
        <v>0</v>
      </c>
      <c r="J4" s="19">
        <v>222.64333333334099</v>
      </c>
      <c r="K4" s="19">
        <v>120.13963837481801</v>
      </c>
      <c r="L4" s="19">
        <v>74.405789627442601</v>
      </c>
      <c r="M4" s="19">
        <v>188258.81333333999</v>
      </c>
      <c r="N4" s="19">
        <v>0</v>
      </c>
    </row>
    <row r="5" spans="1:14" x14ac:dyDescent="0.2">
      <c r="A5" s="1" t="s">
        <v>4</v>
      </c>
      <c r="B5" s="1" t="s">
        <v>65</v>
      </c>
      <c r="C5" s="19">
        <v>1566</v>
      </c>
      <c r="D5" s="19">
        <v>1566</v>
      </c>
      <c r="E5" s="20" t="s">
        <v>2</v>
      </c>
      <c r="F5" s="20" t="s">
        <v>2</v>
      </c>
      <c r="G5" s="20" t="s">
        <v>2</v>
      </c>
      <c r="H5" s="20" t="s">
        <v>2</v>
      </c>
      <c r="I5" s="16" t="s">
        <v>2</v>
      </c>
      <c r="J5" s="16" t="s">
        <v>2</v>
      </c>
      <c r="K5" s="16" t="s">
        <v>2</v>
      </c>
      <c r="L5" s="16" t="s">
        <v>2</v>
      </c>
      <c r="M5" s="16" t="s">
        <v>2</v>
      </c>
      <c r="N5" s="16" t="s">
        <v>2</v>
      </c>
    </row>
    <row r="6" spans="1:14" x14ac:dyDescent="0.2">
      <c r="A6" s="1" t="s">
        <v>5</v>
      </c>
      <c r="B6" s="1" t="s">
        <v>67</v>
      </c>
      <c r="C6" s="19">
        <v>789</v>
      </c>
      <c r="D6" s="19">
        <v>789</v>
      </c>
      <c r="E6" s="20">
        <v>0.333333333333314</v>
      </c>
      <c r="F6" s="20">
        <v>0.33333333333337101</v>
      </c>
      <c r="G6" s="20">
        <v>0.33333333333334197</v>
      </c>
      <c r="H6" s="20">
        <v>263.00000000000699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</row>
    <row r="7" spans="1:14" x14ac:dyDescent="0.2">
      <c r="A7" s="1" t="s">
        <v>4</v>
      </c>
      <c r="B7" s="1" t="s">
        <v>65</v>
      </c>
      <c r="C7" s="19">
        <v>789</v>
      </c>
      <c r="D7" s="19">
        <v>789</v>
      </c>
      <c r="E7" s="20" t="s">
        <v>2</v>
      </c>
      <c r="F7" s="20" t="s">
        <v>2</v>
      </c>
      <c r="G7" s="20" t="s">
        <v>2</v>
      </c>
      <c r="H7" s="20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16" t="s">
        <v>2</v>
      </c>
      <c r="N7" s="16" t="s">
        <v>2</v>
      </c>
    </row>
    <row r="8" spans="1:14" x14ac:dyDescent="0.2">
      <c r="A8" s="1" t="s">
        <v>6</v>
      </c>
      <c r="B8" s="1" t="s">
        <v>67</v>
      </c>
      <c r="C8" s="19">
        <v>608</v>
      </c>
      <c r="D8" s="19">
        <v>608</v>
      </c>
      <c r="E8" s="20">
        <v>0.16666666666662899</v>
      </c>
      <c r="F8" s="20">
        <v>13.833333333333099</v>
      </c>
      <c r="G8" s="20">
        <v>2.99972587719293</v>
      </c>
      <c r="H8" s="20">
        <v>1823.8333333333001</v>
      </c>
      <c r="I8" s="19">
        <v>0</v>
      </c>
      <c r="J8" s="19">
        <v>13.666666666666501</v>
      </c>
      <c r="K8" s="19">
        <v>2.83305921052626</v>
      </c>
      <c r="L8" s="19">
        <v>2.43125548109002</v>
      </c>
      <c r="M8" s="19">
        <v>1722.49999999997</v>
      </c>
      <c r="N8" s="19">
        <v>0</v>
      </c>
    </row>
    <row r="9" spans="1:14" x14ac:dyDescent="0.2">
      <c r="A9" s="1" t="s">
        <v>4</v>
      </c>
      <c r="B9" s="1" t="s">
        <v>65</v>
      </c>
      <c r="C9" s="19">
        <v>608</v>
      </c>
      <c r="D9" s="19">
        <v>608</v>
      </c>
      <c r="E9" s="20" t="s">
        <v>2</v>
      </c>
      <c r="F9" s="20" t="s">
        <v>2</v>
      </c>
      <c r="G9" s="20" t="s">
        <v>2</v>
      </c>
      <c r="H9" s="20" t="s">
        <v>2</v>
      </c>
      <c r="I9" s="16" t="s">
        <v>2</v>
      </c>
      <c r="J9" s="16" t="s">
        <v>2</v>
      </c>
      <c r="K9" s="16" t="s">
        <v>2</v>
      </c>
      <c r="L9" s="16" t="s">
        <v>2</v>
      </c>
      <c r="M9" s="16" t="s">
        <v>2</v>
      </c>
      <c r="N9" s="16" t="s">
        <v>2</v>
      </c>
    </row>
    <row r="10" spans="1:14" x14ac:dyDescent="0.2">
      <c r="A10" s="1" t="s">
        <v>7</v>
      </c>
      <c r="B10" s="1" t="s">
        <v>65</v>
      </c>
      <c r="C10" s="19">
        <v>489</v>
      </c>
      <c r="D10" s="19">
        <v>489</v>
      </c>
      <c r="E10" s="20" t="s">
        <v>2</v>
      </c>
      <c r="F10" s="20" t="s">
        <v>2</v>
      </c>
      <c r="G10" s="20" t="s">
        <v>2</v>
      </c>
      <c r="H10" s="20" t="s">
        <v>2</v>
      </c>
      <c r="I10" s="16" t="s">
        <v>2</v>
      </c>
      <c r="J10" s="16" t="s">
        <v>2</v>
      </c>
      <c r="K10" s="16" t="s">
        <v>2</v>
      </c>
      <c r="L10" s="16" t="s">
        <v>2</v>
      </c>
      <c r="M10" s="16" t="s">
        <v>2</v>
      </c>
      <c r="N10" s="16" t="s">
        <v>2</v>
      </c>
    </row>
    <row r="11" spans="1:14" x14ac:dyDescent="0.2">
      <c r="A11" s="1" t="s">
        <v>8</v>
      </c>
      <c r="B11" s="1" t="s">
        <v>67</v>
      </c>
      <c r="C11" s="19">
        <v>328</v>
      </c>
      <c r="D11" s="19">
        <v>328</v>
      </c>
      <c r="E11" s="20">
        <v>2</v>
      </c>
      <c r="F11" s="20">
        <v>222.74999999999099</v>
      </c>
      <c r="G11" s="20">
        <v>115.776585365855</v>
      </c>
      <c r="H11" s="20">
        <v>37974.720000000503</v>
      </c>
      <c r="I11" s="19">
        <v>0</v>
      </c>
      <c r="J11" s="19">
        <v>220.74999999999099</v>
      </c>
      <c r="K11" s="19">
        <v>113.776585365855</v>
      </c>
      <c r="L11" s="19">
        <v>70.414264242416493</v>
      </c>
      <c r="M11" s="19">
        <v>37318.720000000503</v>
      </c>
      <c r="N11" s="19">
        <v>0</v>
      </c>
    </row>
    <row r="12" spans="1:14" x14ac:dyDescent="0.2">
      <c r="A12" s="1" t="s">
        <v>9</v>
      </c>
      <c r="B12" s="1" t="s">
        <v>67</v>
      </c>
      <c r="C12" s="19">
        <v>479</v>
      </c>
      <c r="D12" s="19">
        <v>489</v>
      </c>
      <c r="E12" s="20">
        <v>7.9999999999999698</v>
      </c>
      <c r="F12" s="20">
        <v>8.0000000000000604</v>
      </c>
      <c r="G12" s="20">
        <v>8</v>
      </c>
      <c r="H12" s="20">
        <v>3832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</row>
    <row r="13" spans="1:14" x14ac:dyDescent="0.2">
      <c r="A13" s="1" t="s">
        <v>7</v>
      </c>
      <c r="B13" s="1" t="s">
        <v>65</v>
      </c>
      <c r="C13" s="19">
        <v>328</v>
      </c>
      <c r="D13" s="19">
        <v>479</v>
      </c>
      <c r="E13" s="20" t="s">
        <v>2</v>
      </c>
      <c r="F13" s="20" t="s">
        <v>2</v>
      </c>
      <c r="G13" s="20" t="s">
        <v>2</v>
      </c>
      <c r="H13" s="20" t="s">
        <v>2</v>
      </c>
      <c r="I13" s="16" t="s">
        <v>2</v>
      </c>
      <c r="J13" s="16" t="s">
        <v>2</v>
      </c>
      <c r="K13" s="16" t="s">
        <v>2</v>
      </c>
      <c r="L13" s="16" t="s">
        <v>2</v>
      </c>
      <c r="M13" s="16" t="s">
        <v>2</v>
      </c>
      <c r="N13" s="16" t="s">
        <v>2</v>
      </c>
    </row>
    <row r="14" spans="1:14" x14ac:dyDescent="0.2">
      <c r="A14" s="1" t="s">
        <v>10</v>
      </c>
      <c r="B14" s="1" t="s">
        <v>67</v>
      </c>
      <c r="C14" s="19">
        <v>327</v>
      </c>
      <c r="D14" s="19">
        <v>328</v>
      </c>
      <c r="E14" s="20">
        <v>2</v>
      </c>
      <c r="F14" s="20">
        <v>2.0000000000000302</v>
      </c>
      <c r="G14" s="20">
        <v>2</v>
      </c>
      <c r="H14" s="20">
        <v>654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</row>
    <row r="15" spans="1:14" x14ac:dyDescent="0.2">
      <c r="A15" s="1" t="s">
        <v>11</v>
      </c>
      <c r="B15" s="1" t="s">
        <v>67</v>
      </c>
      <c r="C15" s="19">
        <v>990</v>
      </c>
      <c r="D15" s="19">
        <v>990</v>
      </c>
      <c r="E15" s="20">
        <v>0</v>
      </c>
      <c r="F15" s="20">
        <v>14.749999999999799</v>
      </c>
      <c r="G15" s="20">
        <v>1.9041616161616199</v>
      </c>
      <c r="H15" s="20">
        <v>1885.12</v>
      </c>
      <c r="I15" s="19">
        <v>0</v>
      </c>
      <c r="J15" s="19">
        <v>14.749999999999799</v>
      </c>
      <c r="K15" s="19">
        <v>1.9041616161616199</v>
      </c>
      <c r="L15" s="19">
        <v>2.3330898691470101</v>
      </c>
      <c r="M15" s="19">
        <v>1885.12</v>
      </c>
      <c r="N15" s="19">
        <v>0</v>
      </c>
    </row>
    <row r="16" spans="1:14" x14ac:dyDescent="0.2">
      <c r="A16" s="1" t="s">
        <v>12</v>
      </c>
      <c r="B16" s="1" t="s">
        <v>67</v>
      </c>
      <c r="C16" s="19">
        <v>133</v>
      </c>
      <c r="D16" s="19">
        <v>133</v>
      </c>
      <c r="E16" s="20">
        <v>8.3333333333332996E-2</v>
      </c>
      <c r="F16" s="20">
        <v>217.983333333323</v>
      </c>
      <c r="G16" s="20">
        <v>107.04210526316</v>
      </c>
      <c r="H16" s="20">
        <v>14236.6000000002</v>
      </c>
      <c r="I16" s="19">
        <v>0</v>
      </c>
      <c r="J16" s="19">
        <v>217.89999999998901</v>
      </c>
      <c r="K16" s="19">
        <v>106.958771929826</v>
      </c>
      <c r="L16" s="19">
        <v>70.594002977494597</v>
      </c>
      <c r="M16" s="19">
        <v>14225.516666666899</v>
      </c>
      <c r="N16" s="19">
        <v>0</v>
      </c>
    </row>
    <row r="17" spans="1:14" x14ac:dyDescent="0.2">
      <c r="A17" s="1" t="s">
        <v>4</v>
      </c>
      <c r="B17" s="1" t="s">
        <v>65</v>
      </c>
      <c r="C17" s="19">
        <v>133</v>
      </c>
      <c r="D17" s="19">
        <v>133</v>
      </c>
      <c r="E17" s="20" t="s">
        <v>2</v>
      </c>
      <c r="F17" s="20" t="s">
        <v>2</v>
      </c>
      <c r="G17" s="20" t="s">
        <v>2</v>
      </c>
      <c r="H17" s="20" t="s">
        <v>2</v>
      </c>
      <c r="I17" s="16" t="s">
        <v>2</v>
      </c>
      <c r="J17" s="16" t="s">
        <v>2</v>
      </c>
      <c r="K17" s="16" t="s">
        <v>2</v>
      </c>
      <c r="L17" s="16" t="s">
        <v>2</v>
      </c>
      <c r="M17" s="16" t="s">
        <v>2</v>
      </c>
      <c r="N17" s="16" t="s">
        <v>2</v>
      </c>
    </row>
    <row r="18" spans="1:14" x14ac:dyDescent="0.2">
      <c r="A18" s="1" t="s">
        <v>13</v>
      </c>
      <c r="B18" s="1" t="s">
        <v>67</v>
      </c>
      <c r="C18" s="19">
        <v>33</v>
      </c>
      <c r="D18" s="19">
        <v>33</v>
      </c>
      <c r="E18" s="20">
        <v>3.3333333333303003E-2</v>
      </c>
      <c r="F18" s="20">
        <v>3.3333333333359902E-2</v>
      </c>
      <c r="G18" s="20">
        <v>3.3333333333335199E-2</v>
      </c>
      <c r="H18" s="20">
        <v>1.10000000000006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</row>
    <row r="19" spans="1:14" x14ac:dyDescent="0.2">
      <c r="A19" s="1" t="s">
        <v>14</v>
      </c>
      <c r="B19" s="1" t="s">
        <v>66</v>
      </c>
      <c r="C19" s="19">
        <v>990</v>
      </c>
      <c r="D19" s="16" t="s">
        <v>2</v>
      </c>
      <c r="E19" s="20" t="s">
        <v>2</v>
      </c>
      <c r="F19" s="20" t="s">
        <v>2</v>
      </c>
      <c r="G19" s="20" t="s">
        <v>2</v>
      </c>
      <c r="H19" s="20" t="s">
        <v>2</v>
      </c>
      <c r="I19" s="16" t="s">
        <v>2</v>
      </c>
      <c r="J19" s="16" t="s">
        <v>2</v>
      </c>
      <c r="K19" s="16" t="s">
        <v>2</v>
      </c>
      <c r="L19" s="16" t="s">
        <v>2</v>
      </c>
      <c r="M19" s="16" t="s">
        <v>2</v>
      </c>
      <c r="N19" s="16" t="s">
        <v>2</v>
      </c>
    </row>
    <row r="20" spans="1:14" x14ac:dyDescent="0.2">
      <c r="A20" s="1" t="s">
        <v>15</v>
      </c>
      <c r="B20" s="1" t="s">
        <v>67</v>
      </c>
      <c r="C20" s="19">
        <v>249</v>
      </c>
      <c r="D20" s="19">
        <v>249</v>
      </c>
      <c r="E20" s="20">
        <v>1.25000000000006</v>
      </c>
      <c r="F20" s="20">
        <v>221.69999999999001</v>
      </c>
      <c r="G20" s="20">
        <v>122.062262382865</v>
      </c>
      <c r="H20" s="20">
        <v>30393.503333333399</v>
      </c>
      <c r="I20" s="19">
        <v>1.25000000000006</v>
      </c>
      <c r="J20" s="19">
        <v>221.69999999999001</v>
      </c>
      <c r="K20" s="19">
        <v>122.062262382865</v>
      </c>
      <c r="L20" s="19">
        <v>72.980345687005297</v>
      </c>
      <c r="M20" s="19">
        <v>30393.503333333399</v>
      </c>
      <c r="N20" s="19">
        <v>0</v>
      </c>
    </row>
    <row r="21" spans="1:14" x14ac:dyDescent="0.2">
      <c r="A21" s="1" t="s">
        <v>16</v>
      </c>
      <c r="B21" s="1" t="s">
        <v>67</v>
      </c>
      <c r="C21" s="19">
        <v>248</v>
      </c>
      <c r="D21" s="19">
        <v>249</v>
      </c>
      <c r="E21" s="20">
        <v>1</v>
      </c>
      <c r="F21" s="20">
        <v>14.783333333333101</v>
      </c>
      <c r="G21" s="20">
        <v>2.6694892473118199</v>
      </c>
      <c r="H21" s="20">
        <v>662.03333333333103</v>
      </c>
      <c r="I21" s="19">
        <v>0</v>
      </c>
      <c r="J21" s="19">
        <v>13.783333333333101</v>
      </c>
      <c r="K21" s="19">
        <v>1.6688755020080299</v>
      </c>
      <c r="L21" s="19">
        <v>2.18780661815032</v>
      </c>
      <c r="M21" s="19">
        <v>415.54999999999899</v>
      </c>
      <c r="N21" s="19">
        <v>12450</v>
      </c>
    </row>
    <row r="22" spans="1:14" x14ac:dyDescent="0.2">
      <c r="A22" s="1" t="s">
        <v>4</v>
      </c>
      <c r="B22" s="1" t="s">
        <v>65</v>
      </c>
      <c r="C22" s="19">
        <v>248</v>
      </c>
      <c r="D22" s="19">
        <v>248</v>
      </c>
      <c r="E22" s="20" t="s">
        <v>2</v>
      </c>
      <c r="F22" s="20" t="s">
        <v>2</v>
      </c>
      <c r="G22" s="20" t="s">
        <v>2</v>
      </c>
      <c r="H22" s="20" t="s">
        <v>2</v>
      </c>
      <c r="I22" s="16" t="s">
        <v>2</v>
      </c>
      <c r="J22" s="16" t="s">
        <v>2</v>
      </c>
      <c r="K22" s="16" t="s">
        <v>2</v>
      </c>
      <c r="L22" s="16" t="s">
        <v>2</v>
      </c>
      <c r="M22" s="16" t="s">
        <v>2</v>
      </c>
      <c r="N22" s="16" t="s">
        <v>2</v>
      </c>
    </row>
    <row r="23" spans="1:14" x14ac:dyDescent="0.2">
      <c r="A23" s="1" t="s">
        <v>17</v>
      </c>
      <c r="B23" s="1" t="s">
        <v>66</v>
      </c>
      <c r="C23" s="19">
        <v>154</v>
      </c>
      <c r="D23" s="16" t="s">
        <v>2</v>
      </c>
      <c r="E23" s="20" t="s">
        <v>2</v>
      </c>
      <c r="F23" s="20" t="s">
        <v>2</v>
      </c>
      <c r="G23" s="20" t="s">
        <v>2</v>
      </c>
      <c r="H23" s="20" t="s">
        <v>2</v>
      </c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</row>
    <row r="24" spans="1:14" x14ac:dyDescent="0.2">
      <c r="A24" s="1" t="s">
        <v>18</v>
      </c>
      <c r="B24" s="1" t="s">
        <v>67</v>
      </c>
      <c r="C24" s="19">
        <v>71</v>
      </c>
      <c r="D24" s="19">
        <v>74</v>
      </c>
      <c r="E24" s="20">
        <v>7.9999999999999396</v>
      </c>
      <c r="F24" s="20">
        <v>8</v>
      </c>
      <c r="G24" s="20">
        <v>8</v>
      </c>
      <c r="H24" s="20">
        <v>568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</row>
    <row r="25" spans="1:14" x14ac:dyDescent="0.2">
      <c r="A25" s="1" t="s">
        <v>19</v>
      </c>
      <c r="B25" s="1" t="s">
        <v>66</v>
      </c>
      <c r="C25" s="19">
        <v>71</v>
      </c>
      <c r="D25" s="16" t="s">
        <v>2</v>
      </c>
      <c r="E25" s="20" t="s">
        <v>2</v>
      </c>
      <c r="F25" s="20" t="s">
        <v>2</v>
      </c>
      <c r="G25" s="20" t="s">
        <v>2</v>
      </c>
      <c r="H25" s="20" t="s">
        <v>2</v>
      </c>
      <c r="I25" s="16" t="s">
        <v>2</v>
      </c>
      <c r="J25" s="16" t="s">
        <v>2</v>
      </c>
      <c r="K25" s="16" t="s">
        <v>2</v>
      </c>
      <c r="L25" s="16" t="s">
        <v>2</v>
      </c>
      <c r="M25" s="16" t="s">
        <v>2</v>
      </c>
      <c r="N25" s="16" t="s">
        <v>2</v>
      </c>
    </row>
    <row r="26" spans="1:14" x14ac:dyDescent="0.2">
      <c r="A26" s="1" t="s">
        <v>20</v>
      </c>
      <c r="B26" s="1" t="s">
        <v>65</v>
      </c>
      <c r="C26" s="19">
        <v>45</v>
      </c>
      <c r="D26" s="19">
        <v>45</v>
      </c>
      <c r="E26" s="20" t="s">
        <v>2</v>
      </c>
      <c r="F26" s="20" t="s">
        <v>2</v>
      </c>
      <c r="G26" s="20" t="s">
        <v>2</v>
      </c>
      <c r="H26" s="20" t="s">
        <v>2</v>
      </c>
      <c r="I26" s="16" t="s">
        <v>2</v>
      </c>
      <c r="J26" s="16" t="s">
        <v>2</v>
      </c>
      <c r="K26" s="16" t="s">
        <v>2</v>
      </c>
      <c r="L26" s="16" t="s">
        <v>2</v>
      </c>
      <c r="M26" s="16" t="s">
        <v>2</v>
      </c>
      <c r="N26" s="16" t="s">
        <v>2</v>
      </c>
    </row>
    <row r="28" spans="1:14" x14ac:dyDescent="0.2">
      <c r="A28" s="15" t="s">
        <v>64</v>
      </c>
      <c r="B28" s="15" t="s">
        <v>63</v>
      </c>
      <c r="C28" s="15" t="s">
        <v>62</v>
      </c>
      <c r="D28" s="15" t="s">
        <v>61</v>
      </c>
      <c r="E28" s="15" t="s">
        <v>60</v>
      </c>
    </row>
    <row r="29" spans="1:14" x14ac:dyDescent="0.2">
      <c r="A29" s="1" t="s">
        <v>56</v>
      </c>
      <c r="B29" s="17">
        <v>0.48609999999999998</v>
      </c>
      <c r="C29" s="19">
        <v>369400</v>
      </c>
      <c r="D29" s="19">
        <v>0</v>
      </c>
      <c r="E29" s="19">
        <v>369400</v>
      </c>
    </row>
    <row r="30" spans="1:14" x14ac:dyDescent="0.2">
      <c r="A30" s="1" t="s">
        <v>55</v>
      </c>
      <c r="B30" s="17">
        <v>0.999</v>
      </c>
      <c r="C30" s="19">
        <v>0</v>
      </c>
      <c r="D30" s="19">
        <v>215785</v>
      </c>
      <c r="E30" s="19">
        <v>215785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6D0B-1226-4572-8808-5FEE7666EB23}">
  <dimension ref="A1:N30"/>
  <sheetViews>
    <sheetView workbookViewId="0">
      <selection activeCell="E29" sqref="E29:E30"/>
    </sheetView>
  </sheetViews>
  <sheetFormatPr defaultRowHeight="12.75" x14ac:dyDescent="0.2"/>
  <cols>
    <col min="1" max="1" width="46.42578125" bestFit="1" customWidth="1"/>
    <col min="2" max="2" width="10.140625" bestFit="1" customWidth="1"/>
    <col min="3" max="3" width="19.85546875" bestFit="1" customWidth="1"/>
    <col min="4" max="4" width="16.7109375" bestFit="1" customWidth="1"/>
    <col min="5" max="7" width="18.85546875" bestFit="1" customWidth="1"/>
    <col min="8" max="8" width="16.7109375" bestFit="1" customWidth="1"/>
    <col min="9" max="9" width="28.5703125" bestFit="1" customWidth="1"/>
    <col min="10" max="10" width="29.140625" bestFit="1" customWidth="1"/>
    <col min="11" max="11" width="31.85546875" bestFit="1" customWidth="1"/>
    <col min="12" max="12" width="38.7109375" bestFit="1" customWidth="1"/>
    <col min="13" max="13" width="29.28515625" bestFit="1" customWidth="1"/>
    <col min="14" max="14" width="15" bestFit="1" customWidth="1"/>
  </cols>
  <sheetData>
    <row r="1" spans="1:14" x14ac:dyDescent="0.2">
      <c r="A1" s="15" t="s">
        <v>82</v>
      </c>
      <c r="B1" s="15" t="s">
        <v>81</v>
      </c>
      <c r="C1" s="15" t="s">
        <v>80</v>
      </c>
      <c r="D1" s="15" t="s">
        <v>79</v>
      </c>
      <c r="E1" s="15" t="s">
        <v>78</v>
      </c>
      <c r="F1" s="15" t="s">
        <v>77</v>
      </c>
      <c r="G1" s="15" t="s">
        <v>76</v>
      </c>
      <c r="H1" s="15" t="s">
        <v>75</v>
      </c>
      <c r="I1" s="15" t="s">
        <v>74</v>
      </c>
      <c r="J1" s="15" t="s">
        <v>73</v>
      </c>
      <c r="K1" s="15" t="s">
        <v>72</v>
      </c>
      <c r="L1" s="15" t="s">
        <v>71</v>
      </c>
      <c r="M1" s="15" t="s">
        <v>70</v>
      </c>
      <c r="N1" s="15" t="s">
        <v>62</v>
      </c>
    </row>
    <row r="2" spans="1:14" x14ac:dyDescent="0.2">
      <c r="A2" s="1" t="s">
        <v>0</v>
      </c>
      <c r="B2" s="1" t="s">
        <v>69</v>
      </c>
      <c r="C2" s="16">
        <v>1703</v>
      </c>
      <c r="D2" s="16">
        <v>2182</v>
      </c>
      <c r="E2" s="16">
        <v>3.3333333333303003E-2</v>
      </c>
      <c r="F2" s="16">
        <v>558.41333333333296</v>
      </c>
      <c r="G2" s="16">
        <v>29.469334507731201</v>
      </c>
      <c r="H2" s="16">
        <v>74631.166666666395</v>
      </c>
      <c r="I2" s="16" t="s">
        <v>2</v>
      </c>
      <c r="J2" s="16" t="s">
        <v>2</v>
      </c>
      <c r="K2" s="16" t="s">
        <v>2</v>
      </c>
      <c r="L2" s="16" t="s">
        <v>2</v>
      </c>
      <c r="M2" s="16">
        <v>65199.216666666398</v>
      </c>
      <c r="N2" s="16">
        <v>15900</v>
      </c>
    </row>
    <row r="3" spans="1:14" x14ac:dyDescent="0.2">
      <c r="A3" s="1" t="s">
        <v>1</v>
      </c>
      <c r="B3" s="1" t="s">
        <v>68</v>
      </c>
      <c r="C3" s="16">
        <v>2182</v>
      </c>
      <c r="D3" s="16" t="s">
        <v>2</v>
      </c>
      <c r="E3" s="16" t="s">
        <v>2</v>
      </c>
      <c r="F3" s="16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</row>
    <row r="4" spans="1:14" x14ac:dyDescent="0.2">
      <c r="A4" s="1" t="s">
        <v>3</v>
      </c>
      <c r="B4" s="1" t="s">
        <v>67</v>
      </c>
      <c r="C4" s="16">
        <v>2182</v>
      </c>
      <c r="D4" s="16">
        <v>2182</v>
      </c>
      <c r="E4" s="16">
        <v>3.3333333333303003E-2</v>
      </c>
      <c r="F4" s="16">
        <v>0.76666666666670502</v>
      </c>
      <c r="G4" s="16">
        <v>6.0913534983196599E-2</v>
      </c>
      <c r="H4" s="16">
        <v>132.913333333335</v>
      </c>
      <c r="I4" s="16">
        <v>0</v>
      </c>
      <c r="J4" s="16">
        <v>0.73333333333337003</v>
      </c>
      <c r="K4" s="16">
        <v>2.7580201649863099E-2</v>
      </c>
      <c r="L4" s="16">
        <v>6.8326723571438E-2</v>
      </c>
      <c r="M4" s="16">
        <v>60.180000000001399</v>
      </c>
      <c r="N4" s="16">
        <v>0</v>
      </c>
    </row>
    <row r="5" spans="1:14" x14ac:dyDescent="0.2">
      <c r="A5" s="1" t="s">
        <v>4</v>
      </c>
      <c r="B5" s="1" t="s">
        <v>65</v>
      </c>
      <c r="C5" s="16">
        <v>2182</v>
      </c>
      <c r="D5" s="16">
        <v>2182</v>
      </c>
      <c r="E5" s="16" t="s">
        <v>2</v>
      </c>
      <c r="F5" s="16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6" t="s">
        <v>2</v>
      </c>
      <c r="L5" s="16" t="s">
        <v>2</v>
      </c>
      <c r="M5" s="16" t="s">
        <v>2</v>
      </c>
      <c r="N5" s="16" t="s">
        <v>2</v>
      </c>
    </row>
    <row r="6" spans="1:14" x14ac:dyDescent="0.2">
      <c r="A6" s="1" t="s">
        <v>5</v>
      </c>
      <c r="B6" s="1" t="s">
        <v>67</v>
      </c>
      <c r="C6" s="16">
        <v>1109</v>
      </c>
      <c r="D6" s="16">
        <v>1110</v>
      </c>
      <c r="E6" s="16">
        <v>0.333333333333314</v>
      </c>
      <c r="F6" s="16">
        <v>0.78333333333330302</v>
      </c>
      <c r="G6" s="16">
        <v>0.34463781184250702</v>
      </c>
      <c r="H6" s="16">
        <v>382.20333333334003</v>
      </c>
      <c r="I6" s="16">
        <v>0</v>
      </c>
      <c r="J6" s="16">
        <v>0.44999999999998902</v>
      </c>
      <c r="K6" s="16">
        <v>1.12942942942947E-2</v>
      </c>
      <c r="L6" s="16">
        <v>4.7072202728863803E-2</v>
      </c>
      <c r="M6" s="16">
        <v>12.5366666666672</v>
      </c>
      <c r="N6" s="16">
        <v>0</v>
      </c>
    </row>
    <row r="7" spans="1:14" x14ac:dyDescent="0.2">
      <c r="A7" s="1" t="s">
        <v>4</v>
      </c>
      <c r="B7" s="1" t="s">
        <v>65</v>
      </c>
      <c r="C7" s="16">
        <v>1109</v>
      </c>
      <c r="D7" s="16">
        <v>1109</v>
      </c>
      <c r="E7" s="16" t="s">
        <v>2</v>
      </c>
      <c r="F7" s="16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16" t="s">
        <v>2</v>
      </c>
      <c r="N7" s="16" t="s">
        <v>2</v>
      </c>
    </row>
    <row r="8" spans="1:14" x14ac:dyDescent="0.2">
      <c r="A8" s="1" t="s">
        <v>6</v>
      </c>
      <c r="B8" s="1" t="s">
        <v>67</v>
      </c>
      <c r="C8" s="16">
        <v>889</v>
      </c>
      <c r="D8" s="16">
        <v>889</v>
      </c>
      <c r="E8" s="16">
        <v>0.16666666666662899</v>
      </c>
      <c r="F8" s="16">
        <v>0.166666666666686</v>
      </c>
      <c r="G8" s="16">
        <v>0.166666666666661</v>
      </c>
      <c r="H8" s="16">
        <v>148.166666666662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</row>
    <row r="9" spans="1:14" x14ac:dyDescent="0.2">
      <c r="A9" s="1" t="s">
        <v>4</v>
      </c>
      <c r="B9" s="1" t="s">
        <v>65</v>
      </c>
      <c r="C9" s="16">
        <v>889</v>
      </c>
      <c r="D9" s="16">
        <v>889</v>
      </c>
      <c r="E9" s="16" t="s">
        <v>2</v>
      </c>
      <c r="F9" s="16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6" t="s">
        <v>2</v>
      </c>
      <c r="L9" s="16" t="s">
        <v>2</v>
      </c>
      <c r="M9" s="16" t="s">
        <v>2</v>
      </c>
      <c r="N9" s="16" t="s">
        <v>2</v>
      </c>
    </row>
    <row r="10" spans="1:14" x14ac:dyDescent="0.2">
      <c r="A10" s="1" t="s">
        <v>7</v>
      </c>
      <c r="B10" s="1" t="s">
        <v>65</v>
      </c>
      <c r="C10" s="16">
        <v>714</v>
      </c>
      <c r="D10" s="16">
        <v>714</v>
      </c>
      <c r="E10" s="16" t="s">
        <v>2</v>
      </c>
      <c r="F10" s="16" t="s">
        <v>2</v>
      </c>
      <c r="G10" s="16" t="s">
        <v>2</v>
      </c>
      <c r="H10" s="16" t="s">
        <v>2</v>
      </c>
      <c r="I10" s="16" t="s">
        <v>2</v>
      </c>
      <c r="J10" s="16" t="s">
        <v>2</v>
      </c>
      <c r="K10" s="16" t="s">
        <v>2</v>
      </c>
      <c r="L10" s="16" t="s">
        <v>2</v>
      </c>
      <c r="M10" s="16" t="s">
        <v>2</v>
      </c>
      <c r="N10" s="16" t="s">
        <v>2</v>
      </c>
    </row>
    <row r="11" spans="1:14" x14ac:dyDescent="0.2">
      <c r="A11" s="1" t="s">
        <v>8</v>
      </c>
      <c r="B11" s="1" t="s">
        <v>67</v>
      </c>
      <c r="C11" s="16">
        <v>712</v>
      </c>
      <c r="D11" s="16">
        <v>714</v>
      </c>
      <c r="E11" s="16">
        <v>1.99999999999999</v>
      </c>
      <c r="F11" s="16">
        <v>2.00000000000006</v>
      </c>
      <c r="G11" s="16">
        <v>2</v>
      </c>
      <c r="H11" s="16">
        <v>1424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</row>
    <row r="12" spans="1:14" x14ac:dyDescent="0.2">
      <c r="A12" s="1" t="s">
        <v>9</v>
      </c>
      <c r="B12" s="1" t="s">
        <v>67</v>
      </c>
      <c r="C12" s="16">
        <v>708</v>
      </c>
      <c r="D12" s="16">
        <v>714</v>
      </c>
      <c r="E12" s="16">
        <v>7.9999999999999396</v>
      </c>
      <c r="F12" s="16">
        <v>8.0000000000000604</v>
      </c>
      <c r="G12" s="16">
        <v>8</v>
      </c>
      <c r="H12" s="16">
        <v>5664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14" x14ac:dyDescent="0.2">
      <c r="A13" s="1" t="s">
        <v>7</v>
      </c>
      <c r="B13" s="1" t="s">
        <v>65</v>
      </c>
      <c r="C13" s="16">
        <v>708</v>
      </c>
      <c r="D13" s="16">
        <v>712</v>
      </c>
      <c r="E13" s="16" t="s">
        <v>2</v>
      </c>
      <c r="F13" s="16" t="s">
        <v>2</v>
      </c>
      <c r="G13" s="16" t="s">
        <v>2</v>
      </c>
      <c r="H13" s="16" t="s">
        <v>2</v>
      </c>
      <c r="I13" s="16" t="s">
        <v>2</v>
      </c>
      <c r="J13" s="16" t="s">
        <v>2</v>
      </c>
      <c r="K13" s="16" t="s">
        <v>2</v>
      </c>
      <c r="L13" s="16" t="s">
        <v>2</v>
      </c>
      <c r="M13" s="16" t="s">
        <v>2</v>
      </c>
      <c r="N13" s="16" t="s">
        <v>2</v>
      </c>
    </row>
    <row r="14" spans="1:14" x14ac:dyDescent="0.2">
      <c r="A14" s="1" t="s">
        <v>10</v>
      </c>
      <c r="B14" s="1" t="s">
        <v>67</v>
      </c>
      <c r="C14" s="16">
        <v>706</v>
      </c>
      <c r="D14" s="16">
        <v>708</v>
      </c>
      <c r="E14" s="16">
        <v>1.99999999999994</v>
      </c>
      <c r="F14" s="16">
        <v>2.0000000000000302</v>
      </c>
      <c r="G14" s="16">
        <v>2</v>
      </c>
      <c r="H14" s="16">
        <v>1412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</row>
    <row r="15" spans="1:14" x14ac:dyDescent="0.2">
      <c r="A15" s="1" t="s">
        <v>11</v>
      </c>
      <c r="B15" s="1" t="s">
        <v>67</v>
      </c>
      <c r="C15" s="16">
        <v>1467</v>
      </c>
      <c r="D15" s="16">
        <v>1467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2">
      <c r="A16" s="1" t="s">
        <v>12</v>
      </c>
      <c r="B16" s="1" t="s">
        <v>67</v>
      </c>
      <c r="C16" s="16">
        <v>289</v>
      </c>
      <c r="D16" s="16">
        <v>289</v>
      </c>
      <c r="E16" s="16">
        <v>8.3333333333314399E-2</v>
      </c>
      <c r="F16" s="16">
        <v>0.45000000000004498</v>
      </c>
      <c r="G16" s="16">
        <v>0.10763552479815799</v>
      </c>
      <c r="H16" s="16">
        <v>31.106666666667799</v>
      </c>
      <c r="I16" s="16">
        <v>0</v>
      </c>
      <c r="J16" s="16">
        <v>0.36666666666667402</v>
      </c>
      <c r="K16" s="16">
        <v>2.4302191464819999E-2</v>
      </c>
      <c r="L16" s="16">
        <v>4.5084219866940299E-2</v>
      </c>
      <c r="M16" s="16">
        <v>7.0233333333329897</v>
      </c>
      <c r="N16" s="16">
        <v>0</v>
      </c>
    </row>
    <row r="17" spans="1:14" x14ac:dyDescent="0.2">
      <c r="A17" s="1" t="s">
        <v>4</v>
      </c>
      <c r="B17" s="1" t="s">
        <v>65</v>
      </c>
      <c r="C17" s="16">
        <v>289</v>
      </c>
      <c r="D17" s="16">
        <v>289</v>
      </c>
      <c r="E17" s="16" t="s">
        <v>2</v>
      </c>
      <c r="F17" s="16" t="s">
        <v>2</v>
      </c>
      <c r="G17" s="16" t="s">
        <v>2</v>
      </c>
      <c r="H17" s="16" t="s">
        <v>2</v>
      </c>
      <c r="I17" s="16" t="s">
        <v>2</v>
      </c>
      <c r="J17" s="16" t="s">
        <v>2</v>
      </c>
      <c r="K17" s="16" t="s">
        <v>2</v>
      </c>
      <c r="L17" s="16" t="s">
        <v>2</v>
      </c>
      <c r="M17" s="16" t="s">
        <v>2</v>
      </c>
      <c r="N17" s="16" t="s">
        <v>2</v>
      </c>
    </row>
    <row r="18" spans="1:14" x14ac:dyDescent="0.2">
      <c r="A18" s="1" t="s">
        <v>13</v>
      </c>
      <c r="B18" s="1" t="s">
        <v>67</v>
      </c>
      <c r="C18" s="16">
        <v>69</v>
      </c>
      <c r="D18" s="16">
        <v>69</v>
      </c>
      <c r="E18" s="16">
        <v>3.3333333333303003E-2</v>
      </c>
      <c r="F18" s="16">
        <v>3.3333333333359902E-2</v>
      </c>
      <c r="G18" s="16">
        <v>3.33333333333308E-2</v>
      </c>
      <c r="H18" s="16">
        <v>2.29999999999982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</row>
    <row r="19" spans="1:14" x14ac:dyDescent="0.2">
      <c r="A19" s="1" t="s">
        <v>14</v>
      </c>
      <c r="B19" s="1" t="s">
        <v>66</v>
      </c>
      <c r="C19" s="16">
        <v>1467</v>
      </c>
      <c r="D19" s="16" t="s">
        <v>2</v>
      </c>
      <c r="E19" s="16" t="s">
        <v>2</v>
      </c>
      <c r="F19" s="16" t="s">
        <v>2</v>
      </c>
      <c r="G19" s="16" t="s">
        <v>2</v>
      </c>
      <c r="H19" s="16" t="s">
        <v>2</v>
      </c>
      <c r="I19" s="16" t="s">
        <v>2</v>
      </c>
      <c r="J19" s="16" t="s">
        <v>2</v>
      </c>
      <c r="K19" s="16" t="s">
        <v>2</v>
      </c>
      <c r="L19" s="16" t="s">
        <v>2</v>
      </c>
      <c r="M19" s="16" t="s">
        <v>2</v>
      </c>
      <c r="N19" s="16" t="s">
        <v>2</v>
      </c>
    </row>
    <row r="20" spans="1:14" x14ac:dyDescent="0.2">
      <c r="A20" s="1" t="s">
        <v>15</v>
      </c>
      <c r="B20" s="1" t="s">
        <v>67</v>
      </c>
      <c r="C20" s="16">
        <v>738</v>
      </c>
      <c r="D20" s="16">
        <v>738</v>
      </c>
      <c r="E20" s="16">
        <v>0</v>
      </c>
      <c r="F20" s="16">
        <v>0.71333333333302595</v>
      </c>
      <c r="G20" s="16">
        <v>4.5121951219633097E-2</v>
      </c>
      <c r="H20" s="16">
        <v>33.300000000089298</v>
      </c>
      <c r="I20" s="16">
        <v>0</v>
      </c>
      <c r="J20" s="16">
        <v>0.71333333333302595</v>
      </c>
      <c r="K20" s="16">
        <v>4.5121951219633097E-2</v>
      </c>
      <c r="L20" s="16">
        <v>9.2326769371626705E-2</v>
      </c>
      <c r="M20" s="16">
        <v>33.300000000089298</v>
      </c>
      <c r="N20" s="16">
        <v>0</v>
      </c>
    </row>
    <row r="21" spans="1:14" x14ac:dyDescent="0.2">
      <c r="A21" s="1" t="s">
        <v>16</v>
      </c>
      <c r="B21" s="1" t="s">
        <v>67</v>
      </c>
      <c r="C21" s="16">
        <v>318</v>
      </c>
      <c r="D21" s="16">
        <v>318</v>
      </c>
      <c r="E21" s="16">
        <v>1</v>
      </c>
      <c r="F21" s="16">
        <v>387.05999999999898</v>
      </c>
      <c r="G21" s="16">
        <v>175.54143605869899</v>
      </c>
      <c r="H21" s="16">
        <v>55822.176666666302</v>
      </c>
      <c r="I21" s="16">
        <v>0</v>
      </c>
      <c r="J21" s="16">
        <v>386.05999999999898</v>
      </c>
      <c r="K21" s="16">
        <v>174.54143605869899</v>
      </c>
      <c r="L21" s="16">
        <v>113.571896514264</v>
      </c>
      <c r="M21" s="16">
        <v>55504.176666666302</v>
      </c>
      <c r="N21" s="16">
        <v>15900</v>
      </c>
    </row>
    <row r="22" spans="1:14" x14ac:dyDescent="0.2">
      <c r="A22" s="1" t="s">
        <v>4</v>
      </c>
      <c r="B22" s="1" t="s">
        <v>65</v>
      </c>
      <c r="C22" s="16">
        <v>318</v>
      </c>
      <c r="D22" s="16">
        <v>318</v>
      </c>
      <c r="E22" s="16" t="s">
        <v>2</v>
      </c>
      <c r="F22" s="16" t="s">
        <v>2</v>
      </c>
      <c r="G22" s="16" t="s">
        <v>2</v>
      </c>
      <c r="H22" s="16" t="s">
        <v>2</v>
      </c>
      <c r="I22" s="16" t="s">
        <v>2</v>
      </c>
      <c r="J22" s="16" t="s">
        <v>2</v>
      </c>
      <c r="K22" s="16" t="s">
        <v>2</v>
      </c>
      <c r="L22" s="16" t="s">
        <v>2</v>
      </c>
      <c r="M22" s="16" t="s">
        <v>2</v>
      </c>
      <c r="N22" s="16" t="s">
        <v>2</v>
      </c>
    </row>
    <row r="23" spans="1:14" x14ac:dyDescent="0.2">
      <c r="A23" s="1" t="s">
        <v>17</v>
      </c>
      <c r="B23" s="1" t="s">
        <v>66</v>
      </c>
      <c r="C23" s="16">
        <v>188</v>
      </c>
      <c r="D23" s="16" t="s">
        <v>2</v>
      </c>
      <c r="E23" s="16" t="s">
        <v>2</v>
      </c>
      <c r="F23" s="16" t="s">
        <v>2</v>
      </c>
      <c r="G23" s="16" t="s">
        <v>2</v>
      </c>
      <c r="H23" s="16" t="s">
        <v>2</v>
      </c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</row>
    <row r="24" spans="1:14" x14ac:dyDescent="0.2">
      <c r="A24" s="1" t="s">
        <v>18</v>
      </c>
      <c r="B24" s="1" t="s">
        <v>67</v>
      </c>
      <c r="C24" s="16">
        <v>48</v>
      </c>
      <c r="D24" s="16">
        <v>49</v>
      </c>
      <c r="E24" s="16">
        <v>10</v>
      </c>
      <c r="F24" s="16">
        <v>388</v>
      </c>
      <c r="G24" s="16">
        <v>199.5625</v>
      </c>
      <c r="H24" s="16">
        <v>9579</v>
      </c>
      <c r="I24" s="16">
        <v>2</v>
      </c>
      <c r="J24" s="16">
        <v>387</v>
      </c>
      <c r="K24" s="16">
        <v>195.551020408163</v>
      </c>
      <c r="L24" s="16">
        <v>116.681681269412</v>
      </c>
      <c r="M24" s="16">
        <v>9582</v>
      </c>
      <c r="N24" s="16">
        <v>0</v>
      </c>
    </row>
    <row r="25" spans="1:14" x14ac:dyDescent="0.2">
      <c r="A25" s="1" t="s">
        <v>19</v>
      </c>
      <c r="B25" s="1" t="s">
        <v>66</v>
      </c>
      <c r="C25" s="16">
        <v>48</v>
      </c>
      <c r="D25" s="16" t="s">
        <v>2</v>
      </c>
      <c r="E25" s="16" t="s">
        <v>2</v>
      </c>
      <c r="F25" s="16" t="s">
        <v>2</v>
      </c>
      <c r="G25" s="16" t="s">
        <v>2</v>
      </c>
      <c r="H25" s="16" t="s">
        <v>2</v>
      </c>
      <c r="I25" s="16" t="s">
        <v>2</v>
      </c>
      <c r="J25" s="16" t="s">
        <v>2</v>
      </c>
      <c r="K25" s="16" t="s">
        <v>2</v>
      </c>
      <c r="L25" s="16" t="s">
        <v>2</v>
      </c>
      <c r="M25" s="16" t="s">
        <v>2</v>
      </c>
      <c r="N25" s="16" t="s">
        <v>2</v>
      </c>
    </row>
    <row r="26" spans="1:14" x14ac:dyDescent="0.2">
      <c r="A26" s="1" t="s">
        <v>20</v>
      </c>
      <c r="B26" s="1" t="s">
        <v>65</v>
      </c>
      <c r="C26" s="16">
        <v>70</v>
      </c>
      <c r="D26" s="16">
        <v>70</v>
      </c>
      <c r="E26" s="16" t="s">
        <v>2</v>
      </c>
      <c r="F26" s="16" t="s">
        <v>2</v>
      </c>
      <c r="G26" s="16" t="s">
        <v>2</v>
      </c>
      <c r="H26" s="16" t="s">
        <v>2</v>
      </c>
      <c r="I26" s="16" t="s">
        <v>2</v>
      </c>
      <c r="J26" s="16" t="s">
        <v>2</v>
      </c>
      <c r="K26" s="16" t="s">
        <v>2</v>
      </c>
      <c r="L26" s="16" t="s">
        <v>2</v>
      </c>
      <c r="M26" s="16" t="s">
        <v>2</v>
      </c>
      <c r="N26" s="16" t="s">
        <v>2</v>
      </c>
    </row>
    <row r="28" spans="1:14" x14ac:dyDescent="0.2">
      <c r="A28" s="15" t="s">
        <v>64</v>
      </c>
      <c r="B28" s="15" t="s">
        <v>63</v>
      </c>
      <c r="C28" s="15" t="s">
        <v>62</v>
      </c>
      <c r="D28" s="15" t="s">
        <v>61</v>
      </c>
      <c r="E28" s="15" t="s">
        <v>60</v>
      </c>
    </row>
    <row r="29" spans="1:14" x14ac:dyDescent="0.2">
      <c r="A29" s="1" t="s">
        <v>56</v>
      </c>
      <c r="B29" s="17">
        <v>0.98540000000000005</v>
      </c>
      <c r="C29" s="19">
        <v>73400</v>
      </c>
      <c r="D29" s="19">
        <v>0</v>
      </c>
      <c r="E29" s="19">
        <v>73400</v>
      </c>
    </row>
    <row r="30" spans="1:14" x14ac:dyDescent="0.2">
      <c r="A30" s="1" t="s">
        <v>55</v>
      </c>
      <c r="B30" s="17">
        <v>0.59599999999999997</v>
      </c>
      <c r="C30" s="19">
        <v>0</v>
      </c>
      <c r="D30" s="19">
        <v>257455.99999999601</v>
      </c>
      <c r="E30" s="19">
        <v>257455.99999999601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A1C5-6B11-4550-8AA8-8C86AC054086}">
  <dimension ref="A1:N30"/>
  <sheetViews>
    <sheetView workbookViewId="0">
      <selection activeCell="C23" sqref="C23"/>
    </sheetView>
  </sheetViews>
  <sheetFormatPr defaultRowHeight="12.75" x14ac:dyDescent="0.2"/>
  <cols>
    <col min="1" max="1" width="46.42578125" bestFit="1" customWidth="1"/>
    <col min="2" max="2" width="10.140625" bestFit="1" customWidth="1"/>
    <col min="3" max="3" width="19.85546875" bestFit="1" customWidth="1"/>
    <col min="4" max="4" width="16.28515625" bestFit="1" customWidth="1"/>
    <col min="5" max="5" width="12.28515625" bestFit="1" customWidth="1"/>
    <col min="6" max="6" width="12.85546875" bestFit="1" customWidth="1"/>
    <col min="7" max="7" width="12.42578125" bestFit="1" customWidth="1"/>
    <col min="8" max="8" width="13.140625" bestFit="1" customWidth="1"/>
    <col min="9" max="9" width="28.5703125" bestFit="1" customWidth="1"/>
    <col min="10" max="10" width="29.140625" bestFit="1" customWidth="1"/>
    <col min="11" max="11" width="31.85546875" bestFit="1" customWidth="1"/>
    <col min="12" max="12" width="38.7109375" bestFit="1" customWidth="1"/>
    <col min="13" max="13" width="29.28515625" bestFit="1" customWidth="1"/>
    <col min="14" max="14" width="15" bestFit="1" customWidth="1"/>
  </cols>
  <sheetData>
    <row r="1" spans="1:14" x14ac:dyDescent="0.2">
      <c r="A1" s="15" t="s">
        <v>82</v>
      </c>
      <c r="B1" s="15" t="s">
        <v>81</v>
      </c>
      <c r="C1" s="15" t="s">
        <v>80</v>
      </c>
      <c r="D1" s="15" t="s">
        <v>79</v>
      </c>
      <c r="E1" s="15" t="s">
        <v>78</v>
      </c>
      <c r="F1" s="15" t="s">
        <v>77</v>
      </c>
      <c r="G1" s="15" t="s">
        <v>76</v>
      </c>
      <c r="H1" s="15" t="s">
        <v>75</v>
      </c>
      <c r="I1" s="15" t="s">
        <v>74</v>
      </c>
      <c r="J1" s="15" t="s">
        <v>73</v>
      </c>
      <c r="K1" s="15" t="s">
        <v>72</v>
      </c>
      <c r="L1" s="15" t="s">
        <v>71</v>
      </c>
      <c r="M1" s="15" t="s">
        <v>70</v>
      </c>
      <c r="N1" s="15" t="s">
        <v>62</v>
      </c>
    </row>
    <row r="2" spans="1:14" x14ac:dyDescent="0.2">
      <c r="A2" s="1" t="s">
        <v>0</v>
      </c>
      <c r="B2" s="1" t="s">
        <v>69</v>
      </c>
      <c r="C2" s="16">
        <v>1795</v>
      </c>
      <c r="D2" s="16">
        <v>2182</v>
      </c>
      <c r="E2" s="16">
        <v>3.3333333333331397E-2</v>
      </c>
      <c r="F2" s="16">
        <v>352.90666666666402</v>
      </c>
      <c r="G2" s="16">
        <v>59.974466109569299</v>
      </c>
      <c r="H2" s="16">
        <v>117494.120000011</v>
      </c>
      <c r="I2" s="16" t="s">
        <v>2</v>
      </c>
      <c r="J2" s="16" t="s">
        <v>2</v>
      </c>
      <c r="K2" s="16" t="s">
        <v>2</v>
      </c>
      <c r="L2" s="16" t="s">
        <v>2</v>
      </c>
      <c r="M2" s="16">
        <v>108215.400000011</v>
      </c>
      <c r="N2" s="16">
        <v>33550</v>
      </c>
    </row>
    <row r="3" spans="1:14" x14ac:dyDescent="0.2">
      <c r="A3" s="1" t="s">
        <v>1</v>
      </c>
      <c r="B3" s="1" t="s">
        <v>68</v>
      </c>
      <c r="C3" s="16">
        <v>2182</v>
      </c>
      <c r="D3" s="16" t="s">
        <v>2</v>
      </c>
      <c r="E3" s="16" t="s">
        <v>2</v>
      </c>
      <c r="F3" s="16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</row>
    <row r="4" spans="1:14" x14ac:dyDescent="0.2">
      <c r="A4" s="1" t="s">
        <v>3</v>
      </c>
      <c r="B4" s="1" t="s">
        <v>67</v>
      </c>
      <c r="C4" s="16">
        <v>1888</v>
      </c>
      <c r="D4" s="16">
        <v>1888</v>
      </c>
      <c r="E4" s="16">
        <v>3.3333333333331397E-2</v>
      </c>
      <c r="F4" s="16">
        <v>87.909999999996998</v>
      </c>
      <c r="G4" s="16">
        <v>25.547081567802501</v>
      </c>
      <c r="H4" s="16">
        <v>48232.890000011103</v>
      </c>
      <c r="I4" s="16">
        <v>0</v>
      </c>
      <c r="J4" s="16">
        <v>87.876666666663695</v>
      </c>
      <c r="K4" s="16">
        <v>25.513748234469201</v>
      </c>
      <c r="L4" s="16">
        <v>22.6037256284589</v>
      </c>
      <c r="M4" s="16">
        <v>48169.956666677797</v>
      </c>
      <c r="N4" s="16">
        <v>0</v>
      </c>
    </row>
    <row r="5" spans="1:14" x14ac:dyDescent="0.2">
      <c r="A5" s="1" t="s">
        <v>4</v>
      </c>
      <c r="B5" s="1" t="s">
        <v>65</v>
      </c>
      <c r="C5" s="16">
        <v>1888</v>
      </c>
      <c r="D5" s="16">
        <v>1888</v>
      </c>
      <c r="E5" s="16" t="s">
        <v>2</v>
      </c>
      <c r="F5" s="16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6" t="s">
        <v>2</v>
      </c>
      <c r="L5" s="16" t="s">
        <v>2</v>
      </c>
      <c r="M5" s="16" t="s">
        <v>2</v>
      </c>
      <c r="N5" s="16" t="s">
        <v>2</v>
      </c>
    </row>
    <row r="6" spans="1:14" x14ac:dyDescent="0.2">
      <c r="A6" s="1" t="s">
        <v>5</v>
      </c>
      <c r="B6" s="1" t="s">
        <v>67</v>
      </c>
      <c r="C6" s="16">
        <v>970</v>
      </c>
      <c r="D6" s="16">
        <v>970</v>
      </c>
      <c r="E6" s="16">
        <v>0.33333333333333298</v>
      </c>
      <c r="F6" s="16">
        <v>81.433333333332101</v>
      </c>
      <c r="G6" s="16">
        <v>17.942384879725701</v>
      </c>
      <c r="H6" s="16">
        <v>17404.113333334</v>
      </c>
      <c r="I6" s="16">
        <v>0</v>
      </c>
      <c r="J6" s="16">
        <v>81.099999999998801</v>
      </c>
      <c r="K6" s="16">
        <v>17.609051546392401</v>
      </c>
      <c r="L6" s="16">
        <v>16.431599844257001</v>
      </c>
      <c r="M6" s="16">
        <v>17080.780000000701</v>
      </c>
      <c r="N6" s="16">
        <v>0</v>
      </c>
    </row>
    <row r="7" spans="1:14" x14ac:dyDescent="0.2">
      <c r="A7" s="1" t="s">
        <v>4</v>
      </c>
      <c r="B7" s="1" t="s">
        <v>65</v>
      </c>
      <c r="C7" s="16">
        <v>970</v>
      </c>
      <c r="D7" s="16">
        <v>970</v>
      </c>
      <c r="E7" s="16" t="s">
        <v>2</v>
      </c>
      <c r="F7" s="16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16" t="s">
        <v>2</v>
      </c>
      <c r="N7" s="16" t="s">
        <v>2</v>
      </c>
    </row>
    <row r="8" spans="1:14" x14ac:dyDescent="0.2">
      <c r="A8" s="1" t="s">
        <v>6</v>
      </c>
      <c r="B8" s="1" t="s">
        <v>67</v>
      </c>
      <c r="C8" s="16">
        <v>769</v>
      </c>
      <c r="D8" s="16">
        <v>769</v>
      </c>
      <c r="E8" s="16">
        <v>0.16666666666662899</v>
      </c>
      <c r="F8" s="16">
        <v>0.166666666666686</v>
      </c>
      <c r="G8" s="16">
        <v>0.166666666666661</v>
      </c>
      <c r="H8" s="16">
        <v>128.166666666662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</row>
    <row r="9" spans="1:14" x14ac:dyDescent="0.2">
      <c r="A9" s="1" t="s">
        <v>4</v>
      </c>
      <c r="B9" s="1" t="s">
        <v>65</v>
      </c>
      <c r="C9" s="16">
        <v>769</v>
      </c>
      <c r="D9" s="16">
        <v>769</v>
      </c>
      <c r="E9" s="16" t="s">
        <v>2</v>
      </c>
      <c r="F9" s="16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6" t="s">
        <v>2</v>
      </c>
      <c r="L9" s="16" t="s">
        <v>2</v>
      </c>
      <c r="M9" s="16" t="s">
        <v>2</v>
      </c>
      <c r="N9" s="16" t="s">
        <v>2</v>
      </c>
    </row>
    <row r="10" spans="1:14" x14ac:dyDescent="0.2">
      <c r="A10" s="1" t="s">
        <v>7</v>
      </c>
      <c r="B10" s="1" t="s">
        <v>65</v>
      </c>
      <c r="C10" s="16">
        <v>619</v>
      </c>
      <c r="D10" s="16">
        <v>619</v>
      </c>
      <c r="E10" s="16" t="s">
        <v>2</v>
      </c>
      <c r="F10" s="16" t="s">
        <v>2</v>
      </c>
      <c r="G10" s="16" t="s">
        <v>2</v>
      </c>
      <c r="H10" s="16" t="s">
        <v>2</v>
      </c>
      <c r="I10" s="16" t="s">
        <v>2</v>
      </c>
      <c r="J10" s="16" t="s">
        <v>2</v>
      </c>
      <c r="K10" s="16" t="s">
        <v>2</v>
      </c>
      <c r="L10" s="16" t="s">
        <v>2</v>
      </c>
      <c r="M10" s="16" t="s">
        <v>2</v>
      </c>
      <c r="N10" s="16" t="s">
        <v>2</v>
      </c>
    </row>
    <row r="11" spans="1:14" x14ac:dyDescent="0.2">
      <c r="A11" s="1" t="s">
        <v>8</v>
      </c>
      <c r="B11" s="1" t="s">
        <v>67</v>
      </c>
      <c r="C11" s="16">
        <v>619</v>
      </c>
      <c r="D11" s="16">
        <v>619</v>
      </c>
      <c r="E11" s="16">
        <v>2</v>
      </c>
      <c r="F11" s="16">
        <v>2.00000000000006</v>
      </c>
      <c r="G11" s="16">
        <v>2</v>
      </c>
      <c r="H11" s="16">
        <v>1238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</row>
    <row r="12" spans="1:14" x14ac:dyDescent="0.2">
      <c r="A12" s="1" t="s">
        <v>9</v>
      </c>
      <c r="B12" s="1" t="s">
        <v>67</v>
      </c>
      <c r="C12" s="16">
        <v>619</v>
      </c>
      <c r="D12" s="16">
        <v>619</v>
      </c>
      <c r="E12" s="16">
        <v>7.9999999999999396</v>
      </c>
      <c r="F12" s="16">
        <v>8.0000000000000604</v>
      </c>
      <c r="G12" s="16">
        <v>8</v>
      </c>
      <c r="H12" s="16">
        <v>4952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14" x14ac:dyDescent="0.2">
      <c r="A13" s="1" t="s">
        <v>7</v>
      </c>
      <c r="B13" s="1" t="s">
        <v>65</v>
      </c>
      <c r="C13" s="16">
        <v>619</v>
      </c>
      <c r="D13" s="16">
        <v>619</v>
      </c>
      <c r="E13" s="16" t="s">
        <v>2</v>
      </c>
      <c r="F13" s="16" t="s">
        <v>2</v>
      </c>
      <c r="G13" s="16" t="s">
        <v>2</v>
      </c>
      <c r="H13" s="16" t="s">
        <v>2</v>
      </c>
      <c r="I13" s="16" t="s">
        <v>2</v>
      </c>
      <c r="J13" s="16" t="s">
        <v>2</v>
      </c>
      <c r="K13" s="16" t="s">
        <v>2</v>
      </c>
      <c r="L13" s="16" t="s">
        <v>2</v>
      </c>
      <c r="M13" s="16" t="s">
        <v>2</v>
      </c>
      <c r="N13" s="16" t="s">
        <v>2</v>
      </c>
    </row>
    <row r="14" spans="1:14" x14ac:dyDescent="0.2">
      <c r="A14" s="1" t="s">
        <v>10</v>
      </c>
      <c r="B14" s="1" t="s">
        <v>67</v>
      </c>
      <c r="C14" s="16">
        <v>619</v>
      </c>
      <c r="D14" s="16">
        <v>619</v>
      </c>
      <c r="E14" s="16">
        <v>1.99999999999994</v>
      </c>
      <c r="F14" s="16">
        <v>2.00000000000006</v>
      </c>
      <c r="G14" s="16">
        <v>2</v>
      </c>
      <c r="H14" s="16">
        <v>1238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</row>
    <row r="15" spans="1:14" x14ac:dyDescent="0.2">
      <c r="A15" s="1" t="s">
        <v>11</v>
      </c>
      <c r="B15" s="1" t="s">
        <v>67</v>
      </c>
      <c r="C15" s="16">
        <v>1269</v>
      </c>
      <c r="D15" s="16">
        <v>1269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2">
      <c r="A16" s="1" t="s">
        <v>12</v>
      </c>
      <c r="B16" s="1" t="s">
        <v>67</v>
      </c>
      <c r="C16" s="16">
        <v>262</v>
      </c>
      <c r="D16" s="16">
        <v>262</v>
      </c>
      <c r="E16" s="16">
        <v>8.3333333333332996E-2</v>
      </c>
      <c r="F16" s="16">
        <v>81.113333333325897</v>
      </c>
      <c r="G16" s="16">
        <v>21.105776081424999</v>
      </c>
      <c r="H16" s="16">
        <v>5529.7133333333504</v>
      </c>
      <c r="I16" s="16">
        <v>0</v>
      </c>
      <c r="J16" s="16">
        <v>81.029999999992597</v>
      </c>
      <c r="K16" s="16">
        <v>21.022442748091699</v>
      </c>
      <c r="L16" s="16">
        <v>20.8873959739458</v>
      </c>
      <c r="M16" s="16">
        <v>5507.8800000000201</v>
      </c>
      <c r="N16" s="16">
        <v>0</v>
      </c>
    </row>
    <row r="17" spans="1:14" x14ac:dyDescent="0.2">
      <c r="A17" s="1" t="s">
        <v>4</v>
      </c>
      <c r="B17" s="1" t="s">
        <v>65</v>
      </c>
      <c r="C17" s="16">
        <v>262</v>
      </c>
      <c r="D17" s="16">
        <v>262</v>
      </c>
      <c r="E17" s="16" t="s">
        <v>2</v>
      </c>
      <c r="F17" s="16" t="s">
        <v>2</v>
      </c>
      <c r="G17" s="16" t="s">
        <v>2</v>
      </c>
      <c r="H17" s="16" t="s">
        <v>2</v>
      </c>
      <c r="I17" s="16" t="s">
        <v>2</v>
      </c>
      <c r="J17" s="16" t="s">
        <v>2</v>
      </c>
      <c r="K17" s="16" t="s">
        <v>2</v>
      </c>
      <c r="L17" s="16" t="s">
        <v>2</v>
      </c>
      <c r="M17" s="16" t="s">
        <v>2</v>
      </c>
      <c r="N17" s="16" t="s">
        <v>2</v>
      </c>
    </row>
    <row r="18" spans="1:14" x14ac:dyDescent="0.2">
      <c r="A18" s="1" t="s">
        <v>13</v>
      </c>
      <c r="B18" s="1" t="s">
        <v>67</v>
      </c>
      <c r="C18" s="16">
        <v>61</v>
      </c>
      <c r="D18" s="16">
        <v>61</v>
      </c>
      <c r="E18" s="16">
        <v>3.3333333333303003E-2</v>
      </c>
      <c r="F18" s="16">
        <v>3.3333333333359902E-2</v>
      </c>
      <c r="G18" s="16">
        <v>3.3333333333328698E-2</v>
      </c>
      <c r="H18" s="16">
        <v>2.0333333333330499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</row>
    <row r="19" spans="1:14" x14ac:dyDescent="0.2">
      <c r="A19" s="1" t="s">
        <v>14</v>
      </c>
      <c r="B19" s="1" t="s">
        <v>66</v>
      </c>
      <c r="C19" s="16">
        <v>1269</v>
      </c>
      <c r="D19" s="16" t="s">
        <v>2</v>
      </c>
      <c r="E19" s="16" t="s">
        <v>2</v>
      </c>
      <c r="F19" s="16" t="s">
        <v>2</v>
      </c>
      <c r="G19" s="16" t="s">
        <v>2</v>
      </c>
      <c r="H19" s="16" t="s">
        <v>2</v>
      </c>
      <c r="I19" s="16" t="s">
        <v>2</v>
      </c>
      <c r="J19" s="16" t="s">
        <v>2</v>
      </c>
      <c r="K19" s="16" t="s">
        <v>2</v>
      </c>
      <c r="L19" s="16" t="s">
        <v>2</v>
      </c>
      <c r="M19" s="16" t="s">
        <v>2</v>
      </c>
      <c r="N19" s="16" t="s">
        <v>2</v>
      </c>
    </row>
    <row r="20" spans="1:14" x14ac:dyDescent="0.2">
      <c r="A20" s="1" t="s">
        <v>15</v>
      </c>
      <c r="B20" s="1" t="s">
        <v>67</v>
      </c>
      <c r="C20" s="16">
        <v>671</v>
      </c>
      <c r="D20" s="16">
        <v>671</v>
      </c>
      <c r="E20" s="16">
        <v>0</v>
      </c>
      <c r="F20" s="16">
        <v>87.883333333333198</v>
      </c>
      <c r="G20" s="16">
        <v>25.126333830105501</v>
      </c>
      <c r="H20" s="16">
        <v>16859.770000000801</v>
      </c>
      <c r="I20" s="16">
        <v>0</v>
      </c>
      <c r="J20" s="16">
        <v>87.883333333333198</v>
      </c>
      <c r="K20" s="16">
        <v>25.126333830105501</v>
      </c>
      <c r="L20" s="16">
        <v>22.635598431429202</v>
      </c>
      <c r="M20" s="16">
        <v>16859.770000000801</v>
      </c>
      <c r="N20" s="16">
        <v>0</v>
      </c>
    </row>
    <row r="21" spans="1:14" x14ac:dyDescent="0.2">
      <c r="A21" s="1" t="s">
        <v>16</v>
      </c>
      <c r="B21" s="1" t="s">
        <v>67</v>
      </c>
      <c r="C21" s="16">
        <v>671</v>
      </c>
      <c r="D21" s="16">
        <v>671</v>
      </c>
      <c r="E21" s="16">
        <v>1</v>
      </c>
      <c r="F21" s="16">
        <v>73.049999999994597</v>
      </c>
      <c r="G21" s="16">
        <v>18.319498261299401</v>
      </c>
      <c r="H21" s="16">
        <v>12292.3833333319</v>
      </c>
      <c r="I21" s="16">
        <v>0</v>
      </c>
      <c r="J21" s="16">
        <v>72.049999999994597</v>
      </c>
      <c r="K21" s="16">
        <v>17.319498261299401</v>
      </c>
      <c r="L21" s="16">
        <v>16.247907221675799</v>
      </c>
      <c r="M21" s="16">
        <v>11621.3833333319</v>
      </c>
      <c r="N21" s="16">
        <v>33550</v>
      </c>
    </row>
    <row r="22" spans="1:14" x14ac:dyDescent="0.2">
      <c r="A22" s="1" t="s">
        <v>4</v>
      </c>
      <c r="B22" s="1" t="s">
        <v>65</v>
      </c>
      <c r="C22" s="16">
        <v>671</v>
      </c>
      <c r="D22" s="16">
        <v>671</v>
      </c>
      <c r="E22" s="16" t="s">
        <v>2</v>
      </c>
      <c r="F22" s="16" t="s">
        <v>2</v>
      </c>
      <c r="G22" s="16" t="s">
        <v>2</v>
      </c>
      <c r="H22" s="16" t="s">
        <v>2</v>
      </c>
      <c r="I22" s="16" t="s">
        <v>2</v>
      </c>
      <c r="J22" s="16" t="s">
        <v>2</v>
      </c>
      <c r="K22" s="16" t="s">
        <v>2</v>
      </c>
      <c r="L22" s="16" t="s">
        <v>2</v>
      </c>
      <c r="M22" s="16" t="s">
        <v>2</v>
      </c>
      <c r="N22" s="16" t="s">
        <v>2</v>
      </c>
    </row>
    <row r="23" spans="1:14" x14ac:dyDescent="0.2">
      <c r="A23" s="1" t="s">
        <v>17</v>
      </c>
      <c r="B23" s="1" t="s">
        <v>66</v>
      </c>
      <c r="C23" s="16">
        <v>401</v>
      </c>
      <c r="D23" s="16" t="s">
        <v>2</v>
      </c>
      <c r="E23" s="16" t="s">
        <v>2</v>
      </c>
      <c r="F23" s="16" t="s">
        <v>2</v>
      </c>
      <c r="G23" s="16" t="s">
        <v>2</v>
      </c>
      <c r="H23" s="16" t="s">
        <v>2</v>
      </c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</row>
    <row r="24" spans="1:14" x14ac:dyDescent="0.2">
      <c r="A24" s="1" t="s">
        <v>18</v>
      </c>
      <c r="B24" s="1" t="s">
        <v>67</v>
      </c>
      <c r="C24" s="16">
        <v>125</v>
      </c>
      <c r="D24" s="16">
        <v>127</v>
      </c>
      <c r="E24" s="16">
        <v>8</v>
      </c>
      <c r="F24" s="16">
        <v>184</v>
      </c>
      <c r="G24" s="16">
        <v>76.936399999999395</v>
      </c>
      <c r="H24" s="16">
        <v>9617.0499999999302</v>
      </c>
      <c r="I24" s="16">
        <v>0</v>
      </c>
      <c r="J24" s="16">
        <v>182</v>
      </c>
      <c r="K24" s="16">
        <v>70.674251968503299</v>
      </c>
      <c r="L24" s="16">
        <v>54.097976423677103</v>
      </c>
      <c r="M24" s="16">
        <v>8975.6299999999192</v>
      </c>
      <c r="N24" s="16">
        <v>0</v>
      </c>
    </row>
    <row r="25" spans="1:14" x14ac:dyDescent="0.2">
      <c r="A25" s="1" t="s">
        <v>19</v>
      </c>
      <c r="B25" s="1" t="s">
        <v>66</v>
      </c>
      <c r="C25" s="16">
        <v>125</v>
      </c>
      <c r="D25" s="16" t="s">
        <v>2</v>
      </c>
      <c r="E25" s="16" t="s">
        <v>2</v>
      </c>
      <c r="F25" s="16" t="s">
        <v>2</v>
      </c>
      <c r="G25" s="16" t="s">
        <v>2</v>
      </c>
      <c r="H25" s="16" t="s">
        <v>2</v>
      </c>
      <c r="I25" s="16" t="s">
        <v>2</v>
      </c>
      <c r="J25" s="16" t="s">
        <v>2</v>
      </c>
      <c r="K25" s="16" t="s">
        <v>2</v>
      </c>
      <c r="L25" s="16" t="s">
        <v>2</v>
      </c>
      <c r="M25" s="16" t="s">
        <v>2</v>
      </c>
      <c r="N25" s="16" t="s">
        <v>2</v>
      </c>
    </row>
    <row r="26" spans="1:14" x14ac:dyDescent="0.2">
      <c r="A26" s="1" t="s">
        <v>20</v>
      </c>
      <c r="B26" s="1" t="s">
        <v>65</v>
      </c>
      <c r="C26" s="16">
        <v>143</v>
      </c>
      <c r="D26" s="16">
        <v>143</v>
      </c>
      <c r="E26" s="16" t="s">
        <v>2</v>
      </c>
      <c r="F26" s="16" t="s">
        <v>2</v>
      </c>
      <c r="G26" s="16" t="s">
        <v>2</v>
      </c>
      <c r="H26" s="16" t="s">
        <v>2</v>
      </c>
      <c r="I26" s="16" t="s">
        <v>2</v>
      </c>
      <c r="J26" s="16" t="s">
        <v>2</v>
      </c>
      <c r="K26" s="16" t="s">
        <v>2</v>
      </c>
      <c r="L26" s="16" t="s">
        <v>2</v>
      </c>
      <c r="M26" s="16" t="s">
        <v>2</v>
      </c>
      <c r="N26" s="16" t="s">
        <v>2</v>
      </c>
    </row>
    <row r="28" spans="1:14" x14ac:dyDescent="0.2">
      <c r="A28" s="15" t="s">
        <v>64</v>
      </c>
      <c r="B28" s="15" t="s">
        <v>63</v>
      </c>
      <c r="C28" s="15" t="s">
        <v>62</v>
      </c>
      <c r="D28" s="15" t="s">
        <v>61</v>
      </c>
      <c r="E28" s="15" t="s">
        <v>60</v>
      </c>
    </row>
    <row r="29" spans="1:14" x14ac:dyDescent="0.2">
      <c r="A29" s="1" t="s">
        <v>56</v>
      </c>
      <c r="B29" s="17">
        <v>0.77749999999999997</v>
      </c>
      <c r="C29" s="1">
        <v>159600</v>
      </c>
      <c r="D29" s="1">
        <v>0</v>
      </c>
      <c r="E29" s="1">
        <v>159600</v>
      </c>
    </row>
    <row r="30" spans="1:14" x14ac:dyDescent="0.2">
      <c r="A30" s="1" t="s">
        <v>55</v>
      </c>
      <c r="B30" s="17">
        <v>0.98370000000000002</v>
      </c>
      <c r="C30" s="1">
        <v>0</v>
      </c>
      <c r="D30" s="1">
        <v>424958.00000000198</v>
      </c>
      <c r="E30" s="1">
        <v>424958.00000000198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0E3E-C270-45EF-BFE3-170E7674C19A}">
  <dimension ref="A1:N30"/>
  <sheetViews>
    <sheetView workbookViewId="0">
      <selection activeCell="B29" sqref="B29:B30"/>
    </sheetView>
  </sheetViews>
  <sheetFormatPr defaultRowHeight="12.75" x14ac:dyDescent="0.2"/>
  <cols>
    <col min="1" max="1" width="46.42578125" bestFit="1" customWidth="1"/>
    <col min="2" max="2" width="10.140625" bestFit="1" customWidth="1"/>
    <col min="3" max="3" width="19.85546875" bestFit="1" customWidth="1"/>
    <col min="4" max="4" width="16.28515625" bestFit="1" customWidth="1"/>
    <col min="5" max="5" width="12.28515625" bestFit="1" customWidth="1"/>
    <col min="6" max="6" width="12.85546875" bestFit="1" customWidth="1"/>
    <col min="7" max="7" width="12.42578125" bestFit="1" customWidth="1"/>
    <col min="8" max="8" width="13.140625" bestFit="1" customWidth="1"/>
    <col min="9" max="9" width="28.5703125" bestFit="1" customWidth="1"/>
    <col min="10" max="10" width="29.140625" bestFit="1" customWidth="1"/>
    <col min="11" max="11" width="31.85546875" bestFit="1" customWidth="1"/>
    <col min="12" max="12" width="38.7109375" bestFit="1" customWidth="1"/>
    <col min="13" max="13" width="29.28515625" bestFit="1" customWidth="1"/>
    <col min="14" max="14" width="15" bestFit="1" customWidth="1"/>
  </cols>
  <sheetData>
    <row r="1" spans="1:14" x14ac:dyDescent="0.2">
      <c r="A1" s="15" t="s">
        <v>82</v>
      </c>
      <c r="B1" s="15" t="s">
        <v>81</v>
      </c>
      <c r="C1" s="15" t="s">
        <v>80</v>
      </c>
      <c r="D1" s="15" t="s">
        <v>79</v>
      </c>
      <c r="E1" s="15" t="s">
        <v>78</v>
      </c>
      <c r="F1" s="15" t="s">
        <v>77</v>
      </c>
      <c r="G1" s="15" t="s">
        <v>76</v>
      </c>
      <c r="H1" s="15" t="s">
        <v>75</v>
      </c>
      <c r="I1" s="15" t="s">
        <v>74</v>
      </c>
      <c r="J1" s="15" t="s">
        <v>73</v>
      </c>
      <c r="K1" s="15" t="s">
        <v>72</v>
      </c>
      <c r="L1" s="15" t="s">
        <v>71</v>
      </c>
      <c r="M1" s="15" t="s">
        <v>70</v>
      </c>
      <c r="N1" s="15" t="s">
        <v>62</v>
      </c>
    </row>
    <row r="2" spans="1:14" x14ac:dyDescent="0.2">
      <c r="A2" s="1" t="s">
        <v>0</v>
      </c>
      <c r="B2" s="1" t="s">
        <v>69</v>
      </c>
      <c r="C2" s="16">
        <v>2162</v>
      </c>
      <c r="D2" s="16">
        <v>2182</v>
      </c>
      <c r="E2" s="16">
        <v>3.3333333333303003E-2</v>
      </c>
      <c r="F2" s="16">
        <v>42.956666666665797</v>
      </c>
      <c r="G2" s="16">
        <v>6.9203191489351399</v>
      </c>
      <c r="H2" s="16">
        <v>16538.5266666643</v>
      </c>
      <c r="I2" s="16" t="s">
        <v>2</v>
      </c>
      <c r="J2" s="16" t="s">
        <v>2</v>
      </c>
      <c r="K2" s="16" t="s">
        <v>2</v>
      </c>
      <c r="L2" s="16" t="s">
        <v>2</v>
      </c>
      <c r="M2" s="16">
        <v>4821.3299999976398</v>
      </c>
      <c r="N2" s="16">
        <v>39450</v>
      </c>
    </row>
    <row r="3" spans="1:14" x14ac:dyDescent="0.2">
      <c r="A3" s="1" t="s">
        <v>1</v>
      </c>
      <c r="B3" s="1" t="s">
        <v>68</v>
      </c>
      <c r="C3" s="16">
        <v>2182</v>
      </c>
      <c r="D3" s="16" t="s">
        <v>2</v>
      </c>
      <c r="E3" s="16" t="s">
        <v>2</v>
      </c>
      <c r="F3" s="16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</row>
    <row r="4" spans="1:14" x14ac:dyDescent="0.2">
      <c r="A4" s="1" t="s">
        <v>3</v>
      </c>
      <c r="B4" s="1" t="s">
        <v>67</v>
      </c>
      <c r="C4" s="16">
        <v>2181</v>
      </c>
      <c r="D4" s="16">
        <v>2181</v>
      </c>
      <c r="E4" s="16">
        <v>3.3333333333303003E-2</v>
      </c>
      <c r="F4" s="16">
        <v>8.1066666666667402</v>
      </c>
      <c r="G4" s="16">
        <v>0.66362830505803105</v>
      </c>
      <c r="H4" s="16">
        <v>1447.3733333315699</v>
      </c>
      <c r="I4" s="16">
        <v>0</v>
      </c>
      <c r="J4" s="16">
        <v>8.0733333333333803</v>
      </c>
      <c r="K4" s="16">
        <v>0.63029497172470705</v>
      </c>
      <c r="L4" s="16">
        <v>1.3130961225575599</v>
      </c>
      <c r="M4" s="16">
        <v>1374.6733333315899</v>
      </c>
      <c r="N4" s="16">
        <v>0</v>
      </c>
    </row>
    <row r="5" spans="1:14" x14ac:dyDescent="0.2">
      <c r="A5" s="1" t="s">
        <v>4</v>
      </c>
      <c r="B5" s="1" t="s">
        <v>65</v>
      </c>
      <c r="C5" s="16">
        <v>2181</v>
      </c>
      <c r="D5" s="16">
        <v>2181</v>
      </c>
      <c r="E5" s="16" t="s">
        <v>2</v>
      </c>
      <c r="F5" s="16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6" t="s">
        <v>2</v>
      </c>
      <c r="L5" s="16" t="s">
        <v>2</v>
      </c>
      <c r="M5" s="16" t="s">
        <v>2</v>
      </c>
      <c r="N5" s="16" t="s">
        <v>2</v>
      </c>
    </row>
    <row r="6" spans="1:14" x14ac:dyDescent="0.2">
      <c r="A6" s="1" t="s">
        <v>5</v>
      </c>
      <c r="B6" s="1" t="s">
        <v>67</v>
      </c>
      <c r="C6" s="16">
        <v>1106</v>
      </c>
      <c r="D6" s="16">
        <v>1107</v>
      </c>
      <c r="E6" s="16">
        <v>0.333333333333314</v>
      </c>
      <c r="F6" s="16">
        <v>8.3333333333333108</v>
      </c>
      <c r="G6" s="16">
        <v>0.60138034960833997</v>
      </c>
      <c r="H6" s="16">
        <v>665.12666666682401</v>
      </c>
      <c r="I6" s="16">
        <v>0</v>
      </c>
      <c r="J6" s="16">
        <v>8</v>
      </c>
      <c r="K6" s="16">
        <v>0.26870822041567499</v>
      </c>
      <c r="L6" s="16">
        <v>0.60718983986548103</v>
      </c>
      <c r="M6" s="16">
        <v>297.46000000015198</v>
      </c>
      <c r="N6" s="16">
        <v>0</v>
      </c>
    </row>
    <row r="7" spans="1:14" x14ac:dyDescent="0.2">
      <c r="A7" s="1" t="s">
        <v>4</v>
      </c>
      <c r="B7" s="1" t="s">
        <v>65</v>
      </c>
      <c r="C7" s="16">
        <v>1106</v>
      </c>
      <c r="D7" s="16">
        <v>1106</v>
      </c>
      <c r="E7" s="16" t="s">
        <v>2</v>
      </c>
      <c r="F7" s="16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16" t="s">
        <v>2</v>
      </c>
      <c r="N7" s="16" t="s">
        <v>2</v>
      </c>
    </row>
    <row r="8" spans="1:14" x14ac:dyDescent="0.2">
      <c r="A8" s="1" t="s">
        <v>6</v>
      </c>
      <c r="B8" s="1" t="s">
        <v>67</v>
      </c>
      <c r="C8" s="16">
        <v>881</v>
      </c>
      <c r="D8" s="16">
        <v>883</v>
      </c>
      <c r="E8" s="16">
        <v>0.16666666666662899</v>
      </c>
      <c r="F8" s="16">
        <v>0.166666666666686</v>
      </c>
      <c r="G8" s="16">
        <v>0.166666666666661</v>
      </c>
      <c r="H8" s="16">
        <v>146.83333333332899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</row>
    <row r="9" spans="1:14" x14ac:dyDescent="0.2">
      <c r="A9" s="1" t="s">
        <v>4</v>
      </c>
      <c r="B9" s="1" t="s">
        <v>65</v>
      </c>
      <c r="C9" s="16">
        <v>881</v>
      </c>
      <c r="D9" s="16">
        <v>881</v>
      </c>
      <c r="E9" s="16" t="s">
        <v>2</v>
      </c>
      <c r="F9" s="16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6" t="s">
        <v>2</v>
      </c>
      <c r="L9" s="16" t="s">
        <v>2</v>
      </c>
      <c r="M9" s="16" t="s">
        <v>2</v>
      </c>
      <c r="N9" s="16" t="s">
        <v>2</v>
      </c>
    </row>
    <row r="10" spans="1:14" x14ac:dyDescent="0.2">
      <c r="A10" s="1" t="s">
        <v>7</v>
      </c>
      <c r="B10" s="1" t="s">
        <v>65</v>
      </c>
      <c r="C10" s="16">
        <v>708</v>
      </c>
      <c r="D10" s="16">
        <v>708</v>
      </c>
      <c r="E10" s="16" t="s">
        <v>2</v>
      </c>
      <c r="F10" s="16" t="s">
        <v>2</v>
      </c>
      <c r="G10" s="16" t="s">
        <v>2</v>
      </c>
      <c r="H10" s="16" t="s">
        <v>2</v>
      </c>
      <c r="I10" s="16" t="s">
        <v>2</v>
      </c>
      <c r="J10" s="16" t="s">
        <v>2</v>
      </c>
      <c r="K10" s="16" t="s">
        <v>2</v>
      </c>
      <c r="L10" s="16" t="s">
        <v>2</v>
      </c>
      <c r="M10" s="16" t="s">
        <v>2</v>
      </c>
      <c r="N10" s="16" t="s">
        <v>2</v>
      </c>
    </row>
    <row r="11" spans="1:14" x14ac:dyDescent="0.2">
      <c r="A11" s="1" t="s">
        <v>8</v>
      </c>
      <c r="B11" s="1" t="s">
        <v>67</v>
      </c>
      <c r="C11" s="16">
        <v>708</v>
      </c>
      <c r="D11" s="16">
        <v>708</v>
      </c>
      <c r="E11" s="16">
        <v>1.99999999999999</v>
      </c>
      <c r="F11" s="16">
        <v>2</v>
      </c>
      <c r="G11" s="16">
        <v>2</v>
      </c>
      <c r="H11" s="16">
        <v>1416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</row>
    <row r="12" spans="1:14" x14ac:dyDescent="0.2">
      <c r="A12" s="1" t="s">
        <v>9</v>
      </c>
      <c r="B12" s="1" t="s">
        <v>67</v>
      </c>
      <c r="C12" s="16">
        <v>708</v>
      </c>
      <c r="D12" s="16">
        <v>708</v>
      </c>
      <c r="E12" s="16">
        <v>7.9999999999999396</v>
      </c>
      <c r="F12" s="16">
        <v>8.0000000000000604</v>
      </c>
      <c r="G12" s="16">
        <v>8</v>
      </c>
      <c r="H12" s="16">
        <v>5664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14" x14ac:dyDescent="0.2">
      <c r="A13" s="1" t="s">
        <v>7</v>
      </c>
      <c r="B13" s="1" t="s">
        <v>65</v>
      </c>
      <c r="C13" s="16">
        <v>708</v>
      </c>
      <c r="D13" s="16">
        <v>708</v>
      </c>
      <c r="E13" s="16" t="s">
        <v>2</v>
      </c>
      <c r="F13" s="16" t="s">
        <v>2</v>
      </c>
      <c r="G13" s="16" t="s">
        <v>2</v>
      </c>
      <c r="H13" s="16" t="s">
        <v>2</v>
      </c>
      <c r="I13" s="16" t="s">
        <v>2</v>
      </c>
      <c r="J13" s="16" t="s">
        <v>2</v>
      </c>
      <c r="K13" s="16" t="s">
        <v>2</v>
      </c>
      <c r="L13" s="16" t="s">
        <v>2</v>
      </c>
      <c r="M13" s="16" t="s">
        <v>2</v>
      </c>
      <c r="N13" s="16" t="s">
        <v>2</v>
      </c>
    </row>
    <row r="14" spans="1:14" x14ac:dyDescent="0.2">
      <c r="A14" s="1" t="s">
        <v>10</v>
      </c>
      <c r="B14" s="1" t="s">
        <v>67</v>
      </c>
      <c r="C14" s="16">
        <v>706</v>
      </c>
      <c r="D14" s="16">
        <v>708</v>
      </c>
      <c r="E14" s="16">
        <v>1.99999999999994</v>
      </c>
      <c r="F14" s="16">
        <v>2.0000000000000302</v>
      </c>
      <c r="G14" s="16">
        <v>2</v>
      </c>
      <c r="H14" s="16">
        <v>1412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</row>
    <row r="15" spans="1:14" x14ac:dyDescent="0.2">
      <c r="A15" s="1" t="s">
        <v>11</v>
      </c>
      <c r="B15" s="1" t="s">
        <v>67</v>
      </c>
      <c r="C15" s="16">
        <v>1465</v>
      </c>
      <c r="D15" s="16">
        <v>1465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2">
      <c r="A16" s="1" t="s">
        <v>12</v>
      </c>
      <c r="B16" s="1" t="s">
        <v>67</v>
      </c>
      <c r="C16" s="16">
        <v>285</v>
      </c>
      <c r="D16" s="16">
        <v>287</v>
      </c>
      <c r="E16" s="16">
        <v>8.3333333333314399E-2</v>
      </c>
      <c r="F16" s="16">
        <v>6.6466666666640597</v>
      </c>
      <c r="G16" s="16">
        <v>0.30127485380110303</v>
      </c>
      <c r="H16" s="16">
        <v>85.863333333314301</v>
      </c>
      <c r="I16" s="16">
        <v>0</v>
      </c>
      <c r="J16" s="16">
        <v>6.5633333333307204</v>
      </c>
      <c r="K16" s="16">
        <v>0.22046457607426201</v>
      </c>
      <c r="L16" s="16">
        <v>0.56663689288041996</v>
      </c>
      <c r="M16" s="16">
        <v>63.273333333313197</v>
      </c>
      <c r="N16" s="16">
        <v>0</v>
      </c>
    </row>
    <row r="17" spans="1:14" x14ac:dyDescent="0.2">
      <c r="A17" s="1" t="s">
        <v>4</v>
      </c>
      <c r="B17" s="1" t="s">
        <v>65</v>
      </c>
      <c r="C17" s="16">
        <v>285</v>
      </c>
      <c r="D17" s="16">
        <v>285</v>
      </c>
      <c r="E17" s="16" t="s">
        <v>2</v>
      </c>
      <c r="F17" s="16" t="s">
        <v>2</v>
      </c>
      <c r="G17" s="16" t="s">
        <v>2</v>
      </c>
      <c r="H17" s="16" t="s">
        <v>2</v>
      </c>
      <c r="I17" s="16" t="s">
        <v>2</v>
      </c>
      <c r="J17" s="16" t="s">
        <v>2</v>
      </c>
      <c r="K17" s="16" t="s">
        <v>2</v>
      </c>
      <c r="L17" s="16" t="s">
        <v>2</v>
      </c>
      <c r="M17" s="16" t="s">
        <v>2</v>
      </c>
      <c r="N17" s="16" t="s">
        <v>2</v>
      </c>
    </row>
    <row r="18" spans="1:14" x14ac:dyDescent="0.2">
      <c r="A18" s="1" t="s">
        <v>13</v>
      </c>
      <c r="B18" s="1" t="s">
        <v>67</v>
      </c>
      <c r="C18" s="16">
        <v>65</v>
      </c>
      <c r="D18" s="16">
        <v>65</v>
      </c>
      <c r="E18" s="16">
        <v>3.3333333333303003E-2</v>
      </c>
      <c r="F18" s="16">
        <v>3.3333333333359902E-2</v>
      </c>
      <c r="G18" s="16">
        <v>3.33333333333325E-2</v>
      </c>
      <c r="H18" s="16">
        <v>2.1666666666666101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</row>
    <row r="19" spans="1:14" x14ac:dyDescent="0.2">
      <c r="A19" s="1" t="s">
        <v>14</v>
      </c>
      <c r="B19" s="1" t="s">
        <v>66</v>
      </c>
      <c r="C19" s="16">
        <v>1465</v>
      </c>
      <c r="D19" s="16" t="s">
        <v>2</v>
      </c>
      <c r="E19" s="16" t="s">
        <v>2</v>
      </c>
      <c r="F19" s="16" t="s">
        <v>2</v>
      </c>
      <c r="G19" s="16" t="s">
        <v>2</v>
      </c>
      <c r="H19" s="16" t="s">
        <v>2</v>
      </c>
      <c r="I19" s="16" t="s">
        <v>2</v>
      </c>
      <c r="J19" s="16" t="s">
        <v>2</v>
      </c>
      <c r="K19" s="16" t="s">
        <v>2</v>
      </c>
      <c r="L19" s="16" t="s">
        <v>2</v>
      </c>
      <c r="M19" s="16" t="s">
        <v>2</v>
      </c>
      <c r="N19" s="16" t="s">
        <v>2</v>
      </c>
    </row>
    <row r="20" spans="1:14" x14ac:dyDescent="0.2">
      <c r="A20" s="1" t="s">
        <v>15</v>
      </c>
      <c r="B20" s="1" t="s">
        <v>67</v>
      </c>
      <c r="C20" s="16">
        <v>792</v>
      </c>
      <c r="D20" s="16">
        <v>792</v>
      </c>
      <c r="E20" s="16">
        <v>0</v>
      </c>
      <c r="F20" s="16">
        <v>8.0999999999995094</v>
      </c>
      <c r="G20" s="16">
        <v>0.682213804713521</v>
      </c>
      <c r="H20" s="16">
        <v>540.31333333310897</v>
      </c>
      <c r="I20" s="16">
        <v>0</v>
      </c>
      <c r="J20" s="16">
        <v>8.0999999999995094</v>
      </c>
      <c r="K20" s="16">
        <v>0.682213804713521</v>
      </c>
      <c r="L20" s="16">
        <v>1.36498954057102</v>
      </c>
      <c r="M20" s="16">
        <v>540.31333333310897</v>
      </c>
      <c r="N20" s="16">
        <v>0</v>
      </c>
    </row>
    <row r="21" spans="1:14" x14ac:dyDescent="0.2">
      <c r="A21" s="1" t="s">
        <v>16</v>
      </c>
      <c r="B21" s="1" t="s">
        <v>67</v>
      </c>
      <c r="C21" s="16">
        <v>786</v>
      </c>
      <c r="D21" s="16">
        <v>789</v>
      </c>
      <c r="E21" s="16">
        <v>1</v>
      </c>
      <c r="F21" s="16">
        <v>11.583333333333</v>
      </c>
      <c r="G21" s="16">
        <v>3.34924936386702</v>
      </c>
      <c r="H21" s="16">
        <v>2632.50999999948</v>
      </c>
      <c r="I21" s="16">
        <v>0</v>
      </c>
      <c r="J21" s="16">
        <v>10.583333333333</v>
      </c>
      <c r="K21" s="16">
        <v>2.3438149556393899</v>
      </c>
      <c r="L21" s="16">
        <v>2.3028484945745298</v>
      </c>
      <c r="M21" s="16">
        <v>1849.26999999948</v>
      </c>
      <c r="N21" s="16">
        <v>39450</v>
      </c>
    </row>
    <row r="22" spans="1:14" x14ac:dyDescent="0.2">
      <c r="A22" s="1" t="s">
        <v>4</v>
      </c>
      <c r="B22" s="1" t="s">
        <v>65</v>
      </c>
      <c r="C22" s="16">
        <v>786</v>
      </c>
      <c r="D22" s="16">
        <v>786</v>
      </c>
      <c r="E22" s="16" t="s">
        <v>2</v>
      </c>
      <c r="F22" s="16" t="s">
        <v>2</v>
      </c>
      <c r="G22" s="16" t="s">
        <v>2</v>
      </c>
      <c r="H22" s="16" t="s">
        <v>2</v>
      </c>
      <c r="I22" s="16" t="s">
        <v>2</v>
      </c>
      <c r="J22" s="16" t="s">
        <v>2</v>
      </c>
      <c r="K22" s="16" t="s">
        <v>2</v>
      </c>
      <c r="L22" s="16" t="s">
        <v>2</v>
      </c>
      <c r="M22" s="16" t="s">
        <v>2</v>
      </c>
      <c r="N22" s="16" t="s">
        <v>2</v>
      </c>
    </row>
    <row r="23" spans="1:14" x14ac:dyDescent="0.2">
      <c r="A23" s="1" t="s">
        <v>17</v>
      </c>
      <c r="B23" s="1" t="s">
        <v>66</v>
      </c>
      <c r="C23" s="16">
        <v>468</v>
      </c>
      <c r="D23" s="16" t="s">
        <v>2</v>
      </c>
      <c r="E23" s="16" t="s">
        <v>2</v>
      </c>
      <c r="F23" s="16" t="s">
        <v>2</v>
      </c>
      <c r="G23" s="16" t="s">
        <v>2</v>
      </c>
      <c r="H23" s="16" t="s">
        <v>2</v>
      </c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</row>
    <row r="24" spans="1:14" x14ac:dyDescent="0.2">
      <c r="A24" s="1" t="s">
        <v>18</v>
      </c>
      <c r="B24" s="1" t="s">
        <v>67</v>
      </c>
      <c r="C24" s="16">
        <v>229</v>
      </c>
      <c r="D24" s="16">
        <v>230</v>
      </c>
      <c r="E24" s="16">
        <v>8</v>
      </c>
      <c r="F24" s="16">
        <v>20.1133333333315</v>
      </c>
      <c r="G24" s="16">
        <v>11.0320524017467</v>
      </c>
      <c r="H24" s="16">
        <v>2526.34</v>
      </c>
      <c r="I24" s="16">
        <v>0</v>
      </c>
      <c r="J24" s="16">
        <v>12.1133333333315</v>
      </c>
      <c r="K24" s="16">
        <v>3.0275652173913001</v>
      </c>
      <c r="L24" s="16">
        <v>2.9068128477314499</v>
      </c>
      <c r="M24" s="16">
        <v>696.33999999999799</v>
      </c>
      <c r="N24" s="16">
        <v>0</v>
      </c>
    </row>
    <row r="25" spans="1:14" x14ac:dyDescent="0.2">
      <c r="A25" s="1" t="s">
        <v>19</v>
      </c>
      <c r="B25" s="1" t="s">
        <v>66</v>
      </c>
      <c r="C25" s="16">
        <v>229</v>
      </c>
      <c r="D25" s="16" t="s">
        <v>2</v>
      </c>
      <c r="E25" s="16" t="s">
        <v>2</v>
      </c>
      <c r="F25" s="16" t="s">
        <v>2</v>
      </c>
      <c r="G25" s="16" t="s">
        <v>2</v>
      </c>
      <c r="H25" s="16" t="s">
        <v>2</v>
      </c>
      <c r="I25" s="16" t="s">
        <v>2</v>
      </c>
      <c r="J25" s="16" t="s">
        <v>2</v>
      </c>
      <c r="K25" s="16" t="s">
        <v>2</v>
      </c>
      <c r="L25" s="16" t="s">
        <v>2</v>
      </c>
      <c r="M25" s="16" t="s">
        <v>2</v>
      </c>
      <c r="N25" s="16" t="s">
        <v>2</v>
      </c>
    </row>
    <row r="26" spans="1:14" x14ac:dyDescent="0.2">
      <c r="A26" s="1" t="s">
        <v>20</v>
      </c>
      <c r="B26" s="1" t="s">
        <v>65</v>
      </c>
      <c r="C26" s="16">
        <v>162</v>
      </c>
      <c r="D26" s="16">
        <v>162</v>
      </c>
      <c r="E26" s="16" t="s">
        <v>2</v>
      </c>
      <c r="F26" s="16" t="s">
        <v>2</v>
      </c>
      <c r="G26" s="16" t="s">
        <v>2</v>
      </c>
      <c r="H26" s="16" t="s">
        <v>2</v>
      </c>
      <c r="I26" s="16" t="s">
        <v>2</v>
      </c>
      <c r="J26" s="16" t="s">
        <v>2</v>
      </c>
      <c r="K26" s="16" t="s">
        <v>2</v>
      </c>
      <c r="L26" s="16" t="s">
        <v>2</v>
      </c>
      <c r="M26" s="16" t="s">
        <v>2</v>
      </c>
      <c r="N26" s="16" t="s">
        <v>2</v>
      </c>
    </row>
    <row r="28" spans="1:14" x14ac:dyDescent="0.2">
      <c r="A28" s="15" t="s">
        <v>64</v>
      </c>
      <c r="B28" s="15" t="s">
        <v>63</v>
      </c>
      <c r="C28" s="15" t="s">
        <v>62</v>
      </c>
      <c r="D28" s="15" t="s">
        <v>61</v>
      </c>
      <c r="E28" s="15" t="s">
        <v>60</v>
      </c>
    </row>
    <row r="29" spans="1:14" x14ac:dyDescent="0.2">
      <c r="A29" s="1" t="s">
        <v>56</v>
      </c>
      <c r="B29" s="17">
        <v>0.91169999999999995</v>
      </c>
      <c r="C29" s="19">
        <v>203800</v>
      </c>
      <c r="D29" s="19">
        <v>0</v>
      </c>
      <c r="E29" s="19">
        <v>203800</v>
      </c>
    </row>
    <row r="30" spans="1:14" x14ac:dyDescent="0.2">
      <c r="A30" s="1" t="s">
        <v>55</v>
      </c>
      <c r="B30" s="17">
        <v>0.8</v>
      </c>
      <c r="C30" s="19">
        <v>0</v>
      </c>
      <c r="D30" s="19">
        <v>691167.00000000105</v>
      </c>
      <c r="E30" s="19">
        <v>691167.00000000105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1799-04BB-4F94-BAE0-32A35EB780F0}">
  <dimension ref="A1:N30"/>
  <sheetViews>
    <sheetView workbookViewId="0">
      <selection activeCell="E29" sqref="E29:E30"/>
    </sheetView>
  </sheetViews>
  <sheetFormatPr defaultRowHeight="12.75" x14ac:dyDescent="0.2"/>
  <cols>
    <col min="1" max="1" width="46.42578125" bestFit="1" customWidth="1"/>
    <col min="2" max="2" width="10.140625" bestFit="1" customWidth="1"/>
    <col min="3" max="3" width="19.85546875" bestFit="1" customWidth="1"/>
    <col min="4" max="4" width="16.28515625" bestFit="1" customWidth="1"/>
    <col min="5" max="5" width="12.28515625" bestFit="1" customWidth="1"/>
    <col min="6" max="6" width="12.85546875" bestFit="1" customWidth="1"/>
    <col min="7" max="7" width="12.42578125" bestFit="1" customWidth="1"/>
    <col min="8" max="8" width="13.140625" bestFit="1" customWidth="1"/>
    <col min="9" max="9" width="28.5703125" bestFit="1" customWidth="1"/>
    <col min="10" max="10" width="29.140625" bestFit="1" customWidth="1"/>
    <col min="11" max="11" width="31.85546875" bestFit="1" customWidth="1"/>
    <col min="12" max="12" width="38.7109375" bestFit="1" customWidth="1"/>
    <col min="13" max="13" width="29.28515625" bestFit="1" customWidth="1"/>
    <col min="14" max="14" width="15" bestFit="1" customWidth="1"/>
  </cols>
  <sheetData>
    <row r="1" spans="1:14" x14ac:dyDescent="0.2">
      <c r="A1" s="15" t="s">
        <v>82</v>
      </c>
      <c r="B1" s="15" t="s">
        <v>81</v>
      </c>
      <c r="C1" s="15" t="s">
        <v>80</v>
      </c>
      <c r="D1" s="15" t="s">
        <v>79</v>
      </c>
      <c r="E1" s="15" t="s">
        <v>78</v>
      </c>
      <c r="F1" s="15" t="s">
        <v>77</v>
      </c>
      <c r="G1" s="15" t="s">
        <v>76</v>
      </c>
      <c r="H1" s="15" t="s">
        <v>75</v>
      </c>
      <c r="I1" s="15" t="s">
        <v>74</v>
      </c>
      <c r="J1" s="15" t="s">
        <v>73</v>
      </c>
      <c r="K1" s="15" t="s">
        <v>72</v>
      </c>
      <c r="L1" s="15" t="s">
        <v>71</v>
      </c>
      <c r="M1" s="15" t="s">
        <v>70</v>
      </c>
      <c r="N1" s="15" t="s">
        <v>62</v>
      </c>
    </row>
    <row r="2" spans="1:14" x14ac:dyDescent="0.2">
      <c r="A2" s="1" t="s">
        <v>0</v>
      </c>
      <c r="B2" s="1" t="s">
        <v>69</v>
      </c>
      <c r="C2" s="16">
        <v>2162</v>
      </c>
      <c r="D2" s="16">
        <v>2182</v>
      </c>
      <c r="E2" s="16">
        <v>3.3333333333303003E-2</v>
      </c>
      <c r="F2" s="16">
        <v>42.956666666665797</v>
      </c>
      <c r="G2" s="16">
        <v>6.9203191489351399</v>
      </c>
      <c r="H2" s="16">
        <v>16538.5266666643</v>
      </c>
      <c r="I2" s="16" t="s">
        <v>2</v>
      </c>
      <c r="J2" s="16" t="s">
        <v>2</v>
      </c>
      <c r="K2" s="16" t="s">
        <v>2</v>
      </c>
      <c r="L2" s="16" t="s">
        <v>2</v>
      </c>
      <c r="M2" s="16">
        <v>4821.3299999976398</v>
      </c>
      <c r="N2" s="16">
        <v>39450</v>
      </c>
    </row>
    <row r="3" spans="1:14" x14ac:dyDescent="0.2">
      <c r="A3" s="1" t="s">
        <v>1</v>
      </c>
      <c r="B3" s="1" t="s">
        <v>68</v>
      </c>
      <c r="C3" s="16">
        <v>2182</v>
      </c>
      <c r="D3" s="16" t="s">
        <v>2</v>
      </c>
      <c r="E3" s="16" t="s">
        <v>2</v>
      </c>
      <c r="F3" s="16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</row>
    <row r="4" spans="1:14" x14ac:dyDescent="0.2">
      <c r="A4" s="1" t="s">
        <v>3</v>
      </c>
      <c r="B4" s="1" t="s">
        <v>67</v>
      </c>
      <c r="C4" s="16">
        <v>2181</v>
      </c>
      <c r="D4" s="16">
        <v>2181</v>
      </c>
      <c r="E4" s="16">
        <v>3.3333333333303003E-2</v>
      </c>
      <c r="F4" s="16">
        <v>8.1066666666667402</v>
      </c>
      <c r="G4" s="16">
        <v>0.66362830505803105</v>
      </c>
      <c r="H4" s="16">
        <v>1447.3733333315699</v>
      </c>
      <c r="I4" s="16">
        <v>0</v>
      </c>
      <c r="J4" s="16">
        <v>8.0733333333333803</v>
      </c>
      <c r="K4" s="16">
        <v>0.63029497172470705</v>
      </c>
      <c r="L4" s="16">
        <v>1.3130961225575599</v>
      </c>
      <c r="M4" s="16">
        <v>1374.6733333315899</v>
      </c>
      <c r="N4" s="16">
        <v>0</v>
      </c>
    </row>
    <row r="5" spans="1:14" x14ac:dyDescent="0.2">
      <c r="A5" s="1" t="s">
        <v>4</v>
      </c>
      <c r="B5" s="1" t="s">
        <v>65</v>
      </c>
      <c r="C5" s="16">
        <v>2181</v>
      </c>
      <c r="D5" s="16">
        <v>2181</v>
      </c>
      <c r="E5" s="16" t="s">
        <v>2</v>
      </c>
      <c r="F5" s="16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6" t="s">
        <v>2</v>
      </c>
      <c r="L5" s="16" t="s">
        <v>2</v>
      </c>
      <c r="M5" s="16" t="s">
        <v>2</v>
      </c>
      <c r="N5" s="16" t="s">
        <v>2</v>
      </c>
    </row>
    <row r="6" spans="1:14" x14ac:dyDescent="0.2">
      <c r="A6" s="1" t="s">
        <v>5</v>
      </c>
      <c r="B6" s="1" t="s">
        <v>67</v>
      </c>
      <c r="C6" s="16">
        <v>1106</v>
      </c>
      <c r="D6" s="16">
        <v>1107</v>
      </c>
      <c r="E6" s="16">
        <v>0.333333333333314</v>
      </c>
      <c r="F6" s="16">
        <v>8.3333333333333108</v>
      </c>
      <c r="G6" s="16">
        <v>0.60138034960833997</v>
      </c>
      <c r="H6" s="16">
        <v>665.12666666682401</v>
      </c>
      <c r="I6" s="16">
        <v>0</v>
      </c>
      <c r="J6" s="16">
        <v>8</v>
      </c>
      <c r="K6" s="16">
        <v>0.26870822041567499</v>
      </c>
      <c r="L6" s="16">
        <v>0.60718983986548103</v>
      </c>
      <c r="M6" s="16">
        <v>297.46000000015198</v>
      </c>
      <c r="N6" s="16">
        <v>0</v>
      </c>
    </row>
    <row r="7" spans="1:14" x14ac:dyDescent="0.2">
      <c r="A7" s="1" t="s">
        <v>4</v>
      </c>
      <c r="B7" s="1" t="s">
        <v>65</v>
      </c>
      <c r="C7" s="16">
        <v>1106</v>
      </c>
      <c r="D7" s="16">
        <v>1106</v>
      </c>
      <c r="E7" s="16" t="s">
        <v>2</v>
      </c>
      <c r="F7" s="16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16" t="s">
        <v>2</v>
      </c>
      <c r="N7" s="16" t="s">
        <v>2</v>
      </c>
    </row>
    <row r="8" spans="1:14" x14ac:dyDescent="0.2">
      <c r="A8" s="1" t="s">
        <v>6</v>
      </c>
      <c r="B8" s="1" t="s">
        <v>67</v>
      </c>
      <c r="C8" s="16">
        <v>881</v>
      </c>
      <c r="D8" s="16">
        <v>883</v>
      </c>
      <c r="E8" s="16">
        <v>0.16666666666662899</v>
      </c>
      <c r="F8" s="16">
        <v>0.166666666666686</v>
      </c>
      <c r="G8" s="16">
        <v>0.166666666666661</v>
      </c>
      <c r="H8" s="16">
        <v>146.83333333332899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</row>
    <row r="9" spans="1:14" x14ac:dyDescent="0.2">
      <c r="A9" s="1" t="s">
        <v>4</v>
      </c>
      <c r="B9" s="1" t="s">
        <v>65</v>
      </c>
      <c r="C9" s="16">
        <v>881</v>
      </c>
      <c r="D9" s="16">
        <v>881</v>
      </c>
      <c r="E9" s="16" t="s">
        <v>2</v>
      </c>
      <c r="F9" s="16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6" t="s">
        <v>2</v>
      </c>
      <c r="L9" s="16" t="s">
        <v>2</v>
      </c>
      <c r="M9" s="16" t="s">
        <v>2</v>
      </c>
      <c r="N9" s="16" t="s">
        <v>2</v>
      </c>
    </row>
    <row r="10" spans="1:14" x14ac:dyDescent="0.2">
      <c r="A10" s="1" t="s">
        <v>7</v>
      </c>
      <c r="B10" s="1" t="s">
        <v>65</v>
      </c>
      <c r="C10" s="16">
        <v>708</v>
      </c>
      <c r="D10" s="16">
        <v>708</v>
      </c>
      <c r="E10" s="16" t="s">
        <v>2</v>
      </c>
      <c r="F10" s="16" t="s">
        <v>2</v>
      </c>
      <c r="G10" s="16" t="s">
        <v>2</v>
      </c>
      <c r="H10" s="16" t="s">
        <v>2</v>
      </c>
      <c r="I10" s="16" t="s">
        <v>2</v>
      </c>
      <c r="J10" s="16" t="s">
        <v>2</v>
      </c>
      <c r="K10" s="16" t="s">
        <v>2</v>
      </c>
      <c r="L10" s="16" t="s">
        <v>2</v>
      </c>
      <c r="M10" s="16" t="s">
        <v>2</v>
      </c>
      <c r="N10" s="16" t="s">
        <v>2</v>
      </c>
    </row>
    <row r="11" spans="1:14" x14ac:dyDescent="0.2">
      <c r="A11" s="1" t="s">
        <v>8</v>
      </c>
      <c r="B11" s="1" t="s">
        <v>67</v>
      </c>
      <c r="C11" s="16">
        <v>708</v>
      </c>
      <c r="D11" s="16">
        <v>708</v>
      </c>
      <c r="E11" s="16">
        <v>1.99999999999999</v>
      </c>
      <c r="F11" s="16">
        <v>2</v>
      </c>
      <c r="G11" s="16">
        <v>2</v>
      </c>
      <c r="H11" s="16">
        <v>1416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</row>
    <row r="12" spans="1:14" x14ac:dyDescent="0.2">
      <c r="A12" s="1" t="s">
        <v>9</v>
      </c>
      <c r="B12" s="1" t="s">
        <v>67</v>
      </c>
      <c r="C12" s="16">
        <v>708</v>
      </c>
      <c r="D12" s="16">
        <v>708</v>
      </c>
      <c r="E12" s="16">
        <v>7.9999999999999396</v>
      </c>
      <c r="F12" s="16">
        <v>8.0000000000000604</v>
      </c>
      <c r="G12" s="16">
        <v>8</v>
      </c>
      <c r="H12" s="16">
        <v>5664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14" x14ac:dyDescent="0.2">
      <c r="A13" s="1" t="s">
        <v>7</v>
      </c>
      <c r="B13" s="1" t="s">
        <v>65</v>
      </c>
      <c r="C13" s="16">
        <v>708</v>
      </c>
      <c r="D13" s="16">
        <v>708</v>
      </c>
      <c r="E13" s="16" t="s">
        <v>2</v>
      </c>
      <c r="F13" s="16" t="s">
        <v>2</v>
      </c>
      <c r="G13" s="16" t="s">
        <v>2</v>
      </c>
      <c r="H13" s="16" t="s">
        <v>2</v>
      </c>
      <c r="I13" s="16" t="s">
        <v>2</v>
      </c>
      <c r="J13" s="16" t="s">
        <v>2</v>
      </c>
      <c r="K13" s="16" t="s">
        <v>2</v>
      </c>
      <c r="L13" s="16" t="s">
        <v>2</v>
      </c>
      <c r="M13" s="16" t="s">
        <v>2</v>
      </c>
      <c r="N13" s="16" t="s">
        <v>2</v>
      </c>
    </row>
    <row r="14" spans="1:14" x14ac:dyDescent="0.2">
      <c r="A14" s="1" t="s">
        <v>10</v>
      </c>
      <c r="B14" s="1" t="s">
        <v>67</v>
      </c>
      <c r="C14" s="16">
        <v>706</v>
      </c>
      <c r="D14" s="16">
        <v>708</v>
      </c>
      <c r="E14" s="16">
        <v>1.99999999999994</v>
      </c>
      <c r="F14" s="16">
        <v>2.0000000000000302</v>
      </c>
      <c r="G14" s="16">
        <v>2</v>
      </c>
      <c r="H14" s="16">
        <v>1412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</row>
    <row r="15" spans="1:14" x14ac:dyDescent="0.2">
      <c r="A15" s="1" t="s">
        <v>11</v>
      </c>
      <c r="B15" s="1" t="s">
        <v>67</v>
      </c>
      <c r="C15" s="16">
        <v>1465</v>
      </c>
      <c r="D15" s="16">
        <v>1465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2">
      <c r="A16" s="1" t="s">
        <v>12</v>
      </c>
      <c r="B16" s="1" t="s">
        <v>67</v>
      </c>
      <c r="C16" s="16">
        <v>285</v>
      </c>
      <c r="D16" s="16">
        <v>287</v>
      </c>
      <c r="E16" s="16">
        <v>8.3333333333314399E-2</v>
      </c>
      <c r="F16" s="16">
        <v>6.6466666666640597</v>
      </c>
      <c r="G16" s="16">
        <v>0.30127485380110303</v>
      </c>
      <c r="H16" s="16">
        <v>85.863333333314301</v>
      </c>
      <c r="I16" s="16">
        <v>0</v>
      </c>
      <c r="J16" s="16">
        <v>6.5633333333307204</v>
      </c>
      <c r="K16" s="16">
        <v>0.22046457607426201</v>
      </c>
      <c r="L16" s="16">
        <v>0.56663689288041996</v>
      </c>
      <c r="M16" s="16">
        <v>63.273333333313197</v>
      </c>
      <c r="N16" s="16">
        <v>0</v>
      </c>
    </row>
    <row r="17" spans="1:14" x14ac:dyDescent="0.2">
      <c r="A17" s="1" t="s">
        <v>4</v>
      </c>
      <c r="B17" s="1" t="s">
        <v>65</v>
      </c>
      <c r="C17" s="16">
        <v>285</v>
      </c>
      <c r="D17" s="16">
        <v>285</v>
      </c>
      <c r="E17" s="16" t="s">
        <v>2</v>
      </c>
      <c r="F17" s="16" t="s">
        <v>2</v>
      </c>
      <c r="G17" s="16" t="s">
        <v>2</v>
      </c>
      <c r="H17" s="16" t="s">
        <v>2</v>
      </c>
      <c r="I17" s="16" t="s">
        <v>2</v>
      </c>
      <c r="J17" s="16" t="s">
        <v>2</v>
      </c>
      <c r="K17" s="16" t="s">
        <v>2</v>
      </c>
      <c r="L17" s="16" t="s">
        <v>2</v>
      </c>
      <c r="M17" s="16" t="s">
        <v>2</v>
      </c>
      <c r="N17" s="16" t="s">
        <v>2</v>
      </c>
    </row>
    <row r="18" spans="1:14" x14ac:dyDescent="0.2">
      <c r="A18" s="1" t="s">
        <v>13</v>
      </c>
      <c r="B18" s="1" t="s">
        <v>67</v>
      </c>
      <c r="C18" s="16">
        <v>65</v>
      </c>
      <c r="D18" s="16">
        <v>65</v>
      </c>
      <c r="E18" s="16">
        <v>3.3333333333303003E-2</v>
      </c>
      <c r="F18" s="16">
        <v>3.3333333333359902E-2</v>
      </c>
      <c r="G18" s="16">
        <v>3.33333333333325E-2</v>
      </c>
      <c r="H18" s="16">
        <v>2.1666666666666101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</row>
    <row r="19" spans="1:14" x14ac:dyDescent="0.2">
      <c r="A19" s="1" t="s">
        <v>14</v>
      </c>
      <c r="B19" s="1" t="s">
        <v>66</v>
      </c>
      <c r="C19" s="16">
        <v>1465</v>
      </c>
      <c r="D19" s="16" t="s">
        <v>2</v>
      </c>
      <c r="E19" s="16" t="s">
        <v>2</v>
      </c>
      <c r="F19" s="16" t="s">
        <v>2</v>
      </c>
      <c r="G19" s="16" t="s">
        <v>2</v>
      </c>
      <c r="H19" s="16" t="s">
        <v>2</v>
      </c>
      <c r="I19" s="16" t="s">
        <v>2</v>
      </c>
      <c r="J19" s="16" t="s">
        <v>2</v>
      </c>
      <c r="K19" s="16" t="s">
        <v>2</v>
      </c>
      <c r="L19" s="16" t="s">
        <v>2</v>
      </c>
      <c r="M19" s="16" t="s">
        <v>2</v>
      </c>
      <c r="N19" s="16" t="s">
        <v>2</v>
      </c>
    </row>
    <row r="20" spans="1:14" x14ac:dyDescent="0.2">
      <c r="A20" s="1" t="s">
        <v>15</v>
      </c>
      <c r="B20" s="1" t="s">
        <v>67</v>
      </c>
      <c r="C20" s="16">
        <v>792</v>
      </c>
      <c r="D20" s="16">
        <v>792</v>
      </c>
      <c r="E20" s="16">
        <v>0</v>
      </c>
      <c r="F20" s="16">
        <v>8.0999999999995094</v>
      </c>
      <c r="G20" s="16">
        <v>0.682213804713521</v>
      </c>
      <c r="H20" s="16">
        <v>540.31333333310897</v>
      </c>
      <c r="I20" s="16">
        <v>0</v>
      </c>
      <c r="J20" s="16">
        <v>8.0999999999995094</v>
      </c>
      <c r="K20" s="16">
        <v>0.682213804713521</v>
      </c>
      <c r="L20" s="16">
        <v>1.36498954057102</v>
      </c>
      <c r="M20" s="16">
        <v>540.31333333310897</v>
      </c>
      <c r="N20" s="16">
        <v>0</v>
      </c>
    </row>
    <row r="21" spans="1:14" x14ac:dyDescent="0.2">
      <c r="A21" s="1" t="s">
        <v>16</v>
      </c>
      <c r="B21" s="1" t="s">
        <v>67</v>
      </c>
      <c r="C21" s="16">
        <v>786</v>
      </c>
      <c r="D21" s="16">
        <v>789</v>
      </c>
      <c r="E21" s="16">
        <v>1</v>
      </c>
      <c r="F21" s="16">
        <v>11.583333333333</v>
      </c>
      <c r="G21" s="16">
        <v>3.34924936386702</v>
      </c>
      <c r="H21" s="16">
        <v>2632.50999999948</v>
      </c>
      <c r="I21" s="16">
        <v>0</v>
      </c>
      <c r="J21" s="16">
        <v>10.583333333333</v>
      </c>
      <c r="K21" s="16">
        <v>2.3438149556393899</v>
      </c>
      <c r="L21" s="16">
        <v>2.3028484945745298</v>
      </c>
      <c r="M21" s="16">
        <v>1849.26999999948</v>
      </c>
      <c r="N21" s="16">
        <v>39450</v>
      </c>
    </row>
    <row r="22" spans="1:14" x14ac:dyDescent="0.2">
      <c r="A22" s="1" t="s">
        <v>4</v>
      </c>
      <c r="B22" s="1" t="s">
        <v>65</v>
      </c>
      <c r="C22" s="16">
        <v>786</v>
      </c>
      <c r="D22" s="16">
        <v>786</v>
      </c>
      <c r="E22" s="16" t="s">
        <v>2</v>
      </c>
      <c r="F22" s="16" t="s">
        <v>2</v>
      </c>
      <c r="G22" s="16" t="s">
        <v>2</v>
      </c>
      <c r="H22" s="16" t="s">
        <v>2</v>
      </c>
      <c r="I22" s="16" t="s">
        <v>2</v>
      </c>
      <c r="J22" s="16" t="s">
        <v>2</v>
      </c>
      <c r="K22" s="16" t="s">
        <v>2</v>
      </c>
      <c r="L22" s="16" t="s">
        <v>2</v>
      </c>
      <c r="M22" s="16" t="s">
        <v>2</v>
      </c>
      <c r="N22" s="16" t="s">
        <v>2</v>
      </c>
    </row>
    <row r="23" spans="1:14" x14ac:dyDescent="0.2">
      <c r="A23" s="1" t="s">
        <v>17</v>
      </c>
      <c r="B23" s="1" t="s">
        <v>66</v>
      </c>
      <c r="C23" s="16">
        <v>468</v>
      </c>
      <c r="D23" s="16" t="s">
        <v>2</v>
      </c>
      <c r="E23" s="16" t="s">
        <v>2</v>
      </c>
      <c r="F23" s="16" t="s">
        <v>2</v>
      </c>
      <c r="G23" s="16" t="s">
        <v>2</v>
      </c>
      <c r="H23" s="16" t="s">
        <v>2</v>
      </c>
      <c r="I23" s="16" t="s">
        <v>2</v>
      </c>
      <c r="J23" s="16" t="s">
        <v>2</v>
      </c>
      <c r="K23" s="16" t="s">
        <v>2</v>
      </c>
      <c r="L23" s="16" t="s">
        <v>2</v>
      </c>
      <c r="M23" s="16" t="s">
        <v>2</v>
      </c>
      <c r="N23" s="16" t="s">
        <v>2</v>
      </c>
    </row>
    <row r="24" spans="1:14" x14ac:dyDescent="0.2">
      <c r="A24" s="1" t="s">
        <v>18</v>
      </c>
      <c r="B24" s="1" t="s">
        <v>67</v>
      </c>
      <c r="C24" s="16">
        <v>229</v>
      </c>
      <c r="D24" s="16">
        <v>230</v>
      </c>
      <c r="E24" s="16">
        <v>8</v>
      </c>
      <c r="F24" s="16">
        <v>20.1133333333315</v>
      </c>
      <c r="G24" s="16">
        <v>11.0320524017467</v>
      </c>
      <c r="H24" s="16">
        <v>2526.34</v>
      </c>
      <c r="I24" s="16">
        <v>0</v>
      </c>
      <c r="J24" s="16">
        <v>12.1133333333315</v>
      </c>
      <c r="K24" s="16">
        <v>3.0275652173913001</v>
      </c>
      <c r="L24" s="16">
        <v>2.9068128477314499</v>
      </c>
      <c r="M24" s="16">
        <v>696.33999999999799</v>
      </c>
      <c r="N24" s="16">
        <v>0</v>
      </c>
    </row>
    <row r="25" spans="1:14" x14ac:dyDescent="0.2">
      <c r="A25" s="1" t="s">
        <v>19</v>
      </c>
      <c r="B25" s="1" t="s">
        <v>66</v>
      </c>
      <c r="C25" s="16">
        <v>229</v>
      </c>
      <c r="D25" s="16" t="s">
        <v>2</v>
      </c>
      <c r="E25" s="16" t="s">
        <v>2</v>
      </c>
      <c r="F25" s="16" t="s">
        <v>2</v>
      </c>
      <c r="G25" s="16" t="s">
        <v>2</v>
      </c>
      <c r="H25" s="16" t="s">
        <v>2</v>
      </c>
      <c r="I25" s="16" t="s">
        <v>2</v>
      </c>
      <c r="J25" s="16" t="s">
        <v>2</v>
      </c>
      <c r="K25" s="16" t="s">
        <v>2</v>
      </c>
      <c r="L25" s="16" t="s">
        <v>2</v>
      </c>
      <c r="M25" s="16" t="s">
        <v>2</v>
      </c>
      <c r="N25" s="16" t="s">
        <v>2</v>
      </c>
    </row>
    <row r="26" spans="1:14" x14ac:dyDescent="0.2">
      <c r="A26" s="1" t="s">
        <v>20</v>
      </c>
      <c r="B26" s="1" t="s">
        <v>65</v>
      </c>
      <c r="C26" s="16">
        <v>162</v>
      </c>
      <c r="D26" s="16">
        <v>162</v>
      </c>
      <c r="E26" s="16" t="s">
        <v>2</v>
      </c>
      <c r="F26" s="16" t="s">
        <v>2</v>
      </c>
      <c r="G26" s="16" t="s">
        <v>2</v>
      </c>
      <c r="H26" s="16" t="s">
        <v>2</v>
      </c>
      <c r="I26" s="16" t="s">
        <v>2</v>
      </c>
      <c r="J26" s="16" t="s">
        <v>2</v>
      </c>
      <c r="K26" s="16" t="s">
        <v>2</v>
      </c>
      <c r="L26" s="16" t="s">
        <v>2</v>
      </c>
      <c r="M26" s="16" t="s">
        <v>2</v>
      </c>
      <c r="N26" s="16" t="s">
        <v>2</v>
      </c>
    </row>
    <row r="28" spans="1:14" x14ac:dyDescent="0.2">
      <c r="A28" s="15" t="s">
        <v>64</v>
      </c>
      <c r="B28" s="15" t="s">
        <v>63</v>
      </c>
      <c r="C28" s="15" t="s">
        <v>62</v>
      </c>
      <c r="D28" s="15" t="s">
        <v>61</v>
      </c>
      <c r="E28" s="15" t="s">
        <v>60</v>
      </c>
    </row>
    <row r="29" spans="1:14" x14ac:dyDescent="0.2">
      <c r="A29" s="1" t="s">
        <v>56</v>
      </c>
      <c r="B29" s="17">
        <v>0.91169999999999995</v>
      </c>
      <c r="C29" s="19">
        <v>203800</v>
      </c>
      <c r="D29" s="19">
        <v>0</v>
      </c>
      <c r="E29" s="19">
        <v>203800</v>
      </c>
    </row>
    <row r="30" spans="1:14" x14ac:dyDescent="0.2">
      <c r="A30" s="1" t="s">
        <v>55</v>
      </c>
      <c r="B30" s="17">
        <v>0.8</v>
      </c>
      <c r="C30" s="19">
        <v>0</v>
      </c>
      <c r="D30" s="19">
        <v>345583.5</v>
      </c>
      <c r="E30" s="19">
        <v>345583.5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FFDA-7334-4D82-9D81-54705638CBAA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Главная</vt:lpstr>
      <vt:lpstr>res 1</vt:lpstr>
      <vt:lpstr>res 2</vt:lpstr>
      <vt:lpstr>res 3</vt:lpstr>
      <vt:lpstr>res 4</vt:lpstr>
      <vt:lpstr>res 5</vt:lpstr>
      <vt:lpstr>res 6</vt:lpstr>
      <vt:lpstr>Лист6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Сергей Кононов</cp:lastModifiedBy>
  <dcterms:modified xsi:type="dcterms:W3CDTF">2023-05-27T10:54:20Z</dcterms:modified>
  <cp:category/>
</cp:coreProperties>
</file>