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ergei\YandexDisk\ИВТ\6_семестр\ИТ и С бизнес-аналитики\ЛР 8\"/>
    </mc:Choice>
  </mc:AlternateContent>
  <xr:revisionPtr revIDLastSave="0" documentId="13_ncr:1_{21CEB7B1-DA2A-4917-99CE-A37E00BB0149}" xr6:coauthVersionLast="47" xr6:coauthVersionMax="47" xr10:uidLastSave="{00000000-0000-0000-0000-000000000000}"/>
  <bookViews>
    <workbookView xWindow="0" yWindow="0" windowWidth="19695" windowHeight="15600" xr2:uid="{00000000-000D-0000-FFFF-FFFF00000000}"/>
  </bookViews>
  <sheets>
    <sheet name="Главная" sheetId="3" r:id="rId1"/>
    <sheet name="Ресурсы" sheetId="4" r:id="rId2"/>
    <sheet name="Обработка заказа в интерн...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7" i="3" s="1"/>
  <c r="C23" i="3"/>
  <c r="C16" i="3"/>
  <c r="C36" i="3"/>
  <c r="C12" i="3"/>
  <c r="C28" i="3" l="1"/>
  <c r="C31" i="3"/>
  <c r="C29" i="3"/>
  <c r="C30" i="3" s="1"/>
</calcChain>
</file>

<file path=xl/sharedStrings.xml><?xml version="1.0" encoding="utf-8"?>
<sst xmlns="http://schemas.openxmlformats.org/spreadsheetml/2006/main" count="304" uniqueCount="91">
  <si>
    <t>Имя</t>
  </si>
  <si>
    <t>Тип</t>
  </si>
  <si>
    <t>Законченные случаи</t>
  </si>
  <si>
    <t>Начатые случаи</t>
  </si>
  <si>
    <t>Минимальное время (h)</t>
  </si>
  <si>
    <t>Максимальное время (h)</t>
  </si>
  <si>
    <t>Среднее время (h)</t>
  </si>
  <si>
    <t>Общее время (h)</t>
  </si>
  <si>
    <t>Обработка заказа в интернет-магазине</t>
  </si>
  <si>
    <t>Процесс</t>
  </si>
  <si>
    <t>NoneStart</t>
  </si>
  <si>
    <t>Начальное событие</t>
  </si>
  <si>
    <t/>
  </si>
  <si>
    <t>Визуальный контроль заказа</t>
  </si>
  <si>
    <t>Задача</t>
  </si>
  <si>
    <t>ExclusiveGateway</t>
  </si>
  <si>
    <t>Шлюз</t>
  </si>
  <si>
    <t>проверка наличия товаров на складе</t>
  </si>
  <si>
    <t>подтверждение заказа у покупателя</t>
  </si>
  <si>
    <t>ParallelGateway</t>
  </si>
  <si>
    <t>Оформление документов по заказу</t>
  </si>
  <si>
    <t>Отгрузка товара со склада </t>
  </si>
  <si>
    <t>выдача заказа курьеру</t>
  </si>
  <si>
    <t>Отмена заказа</t>
  </si>
  <si>
    <t>Согласование ожидания товара с покупателем</t>
  </si>
  <si>
    <t>Поставка товара на склад</t>
  </si>
  <si>
    <t>Заказ был отменён на начальном этапе</t>
  </si>
  <si>
    <t>Окончательное событие</t>
  </si>
  <si>
    <t>Согласование времени доставки с покупателем</t>
  </si>
  <si>
    <t>Доставка заказа покупателю </t>
  </si>
  <si>
    <t>Заказ успешно выполнен</t>
  </si>
  <si>
    <t>Возврат товара на склад и аннулирование заказа</t>
  </si>
  <si>
    <t>Отказ покупателя от заказа после отгрузки курьеру</t>
  </si>
  <si>
    <t>Это первая попытка доставки</t>
  </si>
  <si>
    <t>параметры сценария</t>
  </si>
  <si>
    <t>Количество потупающих заказаов в день шт</t>
  </si>
  <si>
    <t>средняя маржа по заказу руб</t>
  </si>
  <si>
    <t>стоимость доставки</t>
  </si>
  <si>
    <t>зарплата мненджера руб в час</t>
  </si>
  <si>
    <t>зарплата кладовщика руб в месяц</t>
  </si>
  <si>
    <t>зарплата курьера руб за доставку</t>
  </si>
  <si>
    <t>транспортные расходы курьера руб за доставку</t>
  </si>
  <si>
    <t>количество менеджеров, чел</t>
  </si>
  <si>
    <t>количество курьеров, чел</t>
  </si>
  <si>
    <t>Доходы</t>
  </si>
  <si>
    <t>Количество полученных заказов, шт. в месяц</t>
  </si>
  <si>
    <t>Количество успешно иполненных заказов, шт в месяц</t>
  </si>
  <si>
    <t>Маржинальная прибыль руб в месяц</t>
  </si>
  <si>
    <t>иные постоянные издержки</t>
  </si>
  <si>
    <t>запрлата менеджеров, руб в месяц</t>
  </si>
  <si>
    <t>зарплата куреров, руб в месяц</t>
  </si>
  <si>
    <t>транспортные раходы курьеров, руб в месяц</t>
  </si>
  <si>
    <t>Эффективность чистая прибыль, руб в месяц</t>
  </si>
  <si>
    <t>чистая прибыль с 1-го заказа руб</t>
  </si>
  <si>
    <t>чистая прибыль с 1-го заказа, % от маржи</t>
  </si>
  <si>
    <t>себестоимость обработки 1-го заказа, руб</t>
  </si>
  <si>
    <t>максимальное среднее время ожидания ресурса, мин. 
Какой ресурс
На какой Операции</t>
  </si>
  <si>
    <t>Средняя загрузка менеджера, % от рабочего времени</t>
  </si>
  <si>
    <t>средняя загрка курьера, % от рабочего времени</t>
  </si>
  <si>
    <t>Доля отказов от заказов при получаении, % от общего количества заказов</t>
  </si>
  <si>
    <t>Затраты</t>
  </si>
  <si>
    <t>Эффективность</t>
  </si>
  <si>
    <t>запрлата кладовщика, руб в месяц</t>
  </si>
  <si>
    <t>аренда склада, руб в месяц</t>
  </si>
  <si>
    <t>реклама, руб в месяц</t>
  </si>
  <si>
    <t xml:space="preserve">Переменные издержки </t>
  </si>
  <si>
    <t>Постоянные издержки</t>
  </si>
  <si>
    <t>Количество отказов покупателей от заказа при получении</t>
  </si>
  <si>
    <t>3000.00000000023</t>
  </si>
  <si>
    <t>0</t>
  </si>
  <si>
    <t>1.34 %</t>
  </si>
  <si>
    <t>Менеджер</t>
  </si>
  <si>
    <t>21000</t>
  </si>
  <si>
    <t>14.11 %</t>
  </si>
  <si>
    <t>Курьер</t>
  </si>
  <si>
    <t>Общие затраты</t>
  </si>
  <si>
    <t>Общие затраты на единицу</t>
  </si>
  <si>
    <t>Общие фиксированные затраты</t>
  </si>
  <si>
    <t>Использование</t>
  </si>
  <si>
    <t>Ресурс</t>
  </si>
  <si>
    <t>5250</t>
  </si>
  <si>
    <t>2.58333333333335</t>
  </si>
  <si>
    <t>0.130872029220342</t>
  </si>
  <si>
    <t>0.0246031746031748</t>
  </si>
  <si>
    <t>1</t>
  </si>
  <si>
    <t>Общее время ожидания ресурса (h)</t>
  </si>
  <si>
    <t>Стандартное отклонение ресурсов ожидания (h)</t>
  </si>
  <si>
    <t>Среднее время ожидания ресурса  (h)</t>
  </si>
  <si>
    <t>Максимальное время ожидания ресурса (h)</t>
  </si>
  <si>
    <t>Минимальное время ожидания ресурса (h)</t>
  </si>
  <si>
    <t>средняя длительность обработки заказа,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</si>
</sst>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charset val="204"/>
    </font>
    <font>
      <b/>
      <sz val="1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0" fillId="0" borderId="0" xfId="0" applyNumberFormat="1"/>
    <xf numFmtId="0" fontId="2" fillId="2" borderId="1" xfId="0" applyFont="1" applyFill="1" applyBorder="1"/>
    <xf numFmtId="3" fontId="0" fillId="2" borderId="1" xfId="0" applyNumberFormat="1" applyFill="1" applyBorder="1"/>
    <xf numFmtId="0" fontId="3" fillId="3" borderId="1" xfId="0" applyFont="1" applyFill="1" applyBorder="1"/>
    <xf numFmtId="3" fontId="4" fillId="3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2" fillId="5" borderId="1" xfId="0" applyFont="1" applyFill="1" applyBorder="1"/>
    <xf numFmtId="3" fontId="0" fillId="5" borderId="1" xfId="0" applyNumberFormat="1" applyFill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5" fillId="6" borderId="1" xfId="0" applyFont="1" applyFill="1" applyBorder="1"/>
    <xf numFmtId="2" fontId="5" fillId="6" borderId="1" xfId="0" applyNumberFormat="1" applyFont="1" applyFill="1" applyBorder="1"/>
    <xf numFmtId="2" fontId="1" fillId="0" borderId="1" xfId="0" applyNumberFormat="1" applyFont="1" applyBorder="1"/>
    <xf numFmtId="2" fontId="0" fillId="0" borderId="0" xfId="0" applyNumberFormat="1"/>
    <xf numFmtId="0" fontId="1" fillId="0" borderId="1" xfId="0" applyNumberFormat="1" applyFont="1" applyBorder="1"/>
    <xf numFmtId="10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16E0-DF86-41DF-AB0D-C30D05A02A9A}">
  <dimension ref="B2:D36"/>
  <sheetViews>
    <sheetView tabSelected="1" workbookViewId="0">
      <selection activeCell="F32" sqref="F32"/>
    </sheetView>
  </sheetViews>
  <sheetFormatPr defaultRowHeight="12.75" x14ac:dyDescent="0.2"/>
  <cols>
    <col min="2" max="2" width="65.28515625" customWidth="1"/>
    <col min="3" max="3" width="9.140625" style="5"/>
  </cols>
  <sheetData>
    <row r="2" spans="2:3" x14ac:dyDescent="0.2">
      <c r="B2" s="15" t="s">
        <v>34</v>
      </c>
      <c r="C2" s="15"/>
    </row>
    <row r="3" spans="2:3" x14ac:dyDescent="0.2">
      <c r="B3" s="2" t="s">
        <v>35</v>
      </c>
      <c r="C3" s="4">
        <v>10</v>
      </c>
    </row>
    <row r="4" spans="2:3" x14ac:dyDescent="0.2">
      <c r="B4" s="2" t="s">
        <v>36</v>
      </c>
      <c r="C4" s="4">
        <v>1000</v>
      </c>
    </row>
    <row r="5" spans="2:3" x14ac:dyDescent="0.2">
      <c r="B5" s="2" t="s">
        <v>37</v>
      </c>
      <c r="C5" s="4">
        <v>0</v>
      </c>
    </row>
    <row r="6" spans="2:3" x14ac:dyDescent="0.2">
      <c r="B6" s="2" t="s">
        <v>38</v>
      </c>
      <c r="C6" s="4">
        <v>300</v>
      </c>
    </row>
    <row r="7" spans="2:3" x14ac:dyDescent="0.2">
      <c r="B7" s="2" t="s">
        <v>39</v>
      </c>
      <c r="C7" s="4">
        <v>30000</v>
      </c>
    </row>
    <row r="8" spans="2:3" x14ac:dyDescent="0.2">
      <c r="B8" s="2" t="s">
        <v>40</v>
      </c>
      <c r="C8" s="4">
        <v>200</v>
      </c>
    </row>
    <row r="9" spans="2:3" x14ac:dyDescent="0.2">
      <c r="B9" s="2" t="s">
        <v>41</v>
      </c>
      <c r="C9" s="4">
        <v>50</v>
      </c>
    </row>
    <row r="10" spans="2:3" x14ac:dyDescent="0.2">
      <c r="B10" s="2" t="s">
        <v>42</v>
      </c>
      <c r="C10" s="4">
        <v>1</v>
      </c>
    </row>
    <row r="11" spans="2:3" x14ac:dyDescent="0.2">
      <c r="B11" s="2" t="s">
        <v>43</v>
      </c>
      <c r="C11" s="4">
        <v>1</v>
      </c>
    </row>
    <row r="12" spans="2:3" ht="15" x14ac:dyDescent="0.25">
      <c r="B12" s="6" t="s">
        <v>44</v>
      </c>
      <c r="C12" s="7">
        <f>C16</f>
        <v>70000</v>
      </c>
    </row>
    <row r="13" spans="2:3" x14ac:dyDescent="0.2">
      <c r="B13" s="2" t="s">
        <v>45</v>
      </c>
      <c r="C13" s="4">
        <v>300</v>
      </c>
    </row>
    <row r="14" spans="2:3" x14ac:dyDescent="0.2">
      <c r="B14" s="2" t="s">
        <v>46</v>
      </c>
      <c r="C14" s="4">
        <v>70</v>
      </c>
    </row>
    <row r="15" spans="2:3" x14ac:dyDescent="0.2">
      <c r="B15" s="2" t="s">
        <v>67</v>
      </c>
      <c r="C15" s="4">
        <v>29</v>
      </c>
    </row>
    <row r="16" spans="2:3" x14ac:dyDescent="0.2">
      <c r="B16" s="2" t="s">
        <v>47</v>
      </c>
      <c r="C16" s="4">
        <f>(C4+C5)*C14</f>
        <v>70000</v>
      </c>
    </row>
    <row r="17" spans="2:4" ht="15" x14ac:dyDescent="0.25">
      <c r="B17" s="8" t="s">
        <v>60</v>
      </c>
      <c r="C17" s="9">
        <f>C18+C23</f>
        <v>99250</v>
      </c>
    </row>
    <row r="18" spans="2:4" x14ac:dyDescent="0.2">
      <c r="B18" s="10" t="s">
        <v>66</v>
      </c>
      <c r="C18" s="11">
        <f>SUM(C19:C22)</f>
        <v>70000</v>
      </c>
    </row>
    <row r="19" spans="2:4" x14ac:dyDescent="0.2">
      <c r="B19" s="2" t="s">
        <v>62</v>
      </c>
      <c r="C19" s="4">
        <v>30000</v>
      </c>
    </row>
    <row r="20" spans="2:4" x14ac:dyDescent="0.2">
      <c r="B20" s="2" t="s">
        <v>63</v>
      </c>
      <c r="C20" s="4">
        <v>10000</v>
      </c>
    </row>
    <row r="21" spans="2:4" x14ac:dyDescent="0.2">
      <c r="B21" s="2" t="s">
        <v>64</v>
      </c>
      <c r="C21" s="4">
        <v>10000</v>
      </c>
    </row>
    <row r="22" spans="2:4" x14ac:dyDescent="0.2">
      <c r="B22" s="2" t="s">
        <v>48</v>
      </c>
      <c r="C22" s="4">
        <v>20000</v>
      </c>
    </row>
    <row r="23" spans="2:4" x14ac:dyDescent="0.2">
      <c r="B23" s="10" t="s">
        <v>65</v>
      </c>
      <c r="C23" s="11">
        <f>SUM(C24:C26)</f>
        <v>29250</v>
      </c>
    </row>
    <row r="24" spans="2:4" x14ac:dyDescent="0.2">
      <c r="B24" s="2" t="s">
        <v>49</v>
      </c>
      <c r="C24" s="4">
        <v>3000</v>
      </c>
    </row>
    <row r="25" spans="2:4" x14ac:dyDescent="0.2">
      <c r="B25" s="2" t="s">
        <v>50</v>
      </c>
      <c r="C25" s="4">
        <v>21000</v>
      </c>
      <c r="D25" s="4"/>
    </row>
    <row r="26" spans="2:4" x14ac:dyDescent="0.2">
      <c r="B26" s="2" t="s">
        <v>51</v>
      </c>
      <c r="C26" s="4">
        <v>5250</v>
      </c>
    </row>
    <row r="27" spans="2:4" ht="15" x14ac:dyDescent="0.25">
      <c r="B27" s="12" t="s">
        <v>61</v>
      </c>
      <c r="C27" s="13"/>
    </row>
    <row r="28" spans="2:4" x14ac:dyDescent="0.2">
      <c r="B28" s="2" t="s">
        <v>52</v>
      </c>
      <c r="C28" s="4">
        <f>C12-C17</f>
        <v>-29250</v>
      </c>
    </row>
    <row r="29" spans="2:4" x14ac:dyDescent="0.2">
      <c r="B29" s="2" t="s">
        <v>53</v>
      </c>
      <c r="C29" s="4">
        <f>C28/C13</f>
        <v>-97.5</v>
      </c>
    </row>
    <row r="30" spans="2:4" x14ac:dyDescent="0.2">
      <c r="B30" s="2" t="s">
        <v>54</v>
      </c>
      <c r="C30" s="4">
        <f>C29/C4</f>
        <v>-9.7500000000000003E-2</v>
      </c>
    </row>
    <row r="31" spans="2:4" x14ac:dyDescent="0.2">
      <c r="B31" s="2" t="s">
        <v>55</v>
      </c>
      <c r="C31" s="4">
        <f>C17/C13</f>
        <v>330.83333333333331</v>
      </c>
    </row>
    <row r="32" spans="2:4" x14ac:dyDescent="0.2">
      <c r="B32" s="2" t="s">
        <v>90</v>
      </c>
      <c r="C32" s="4">
        <v>4.72</v>
      </c>
    </row>
    <row r="33" spans="2:3" ht="40.5" customHeight="1" x14ac:dyDescent="0.2">
      <c r="B33" s="3" t="s">
        <v>56</v>
      </c>
      <c r="C33" s="4"/>
    </row>
    <row r="34" spans="2:3" x14ac:dyDescent="0.2">
      <c r="B34" s="2" t="s">
        <v>57</v>
      </c>
      <c r="C34" s="21">
        <v>1.34E-2</v>
      </c>
    </row>
    <row r="35" spans="2:3" x14ac:dyDescent="0.2">
      <c r="B35" s="2" t="s">
        <v>58</v>
      </c>
      <c r="C35" s="21">
        <v>0.1411</v>
      </c>
    </row>
    <row r="36" spans="2:3" x14ac:dyDescent="0.2">
      <c r="B36" s="2" t="s">
        <v>59</v>
      </c>
      <c r="C36" s="14">
        <f>C15/C13</f>
        <v>9.6666666666666665E-2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692F-0462-4DDD-AAAE-4E7D5E6A73DC}">
  <dimension ref="A1:E3"/>
  <sheetViews>
    <sheetView workbookViewId="0">
      <selection activeCell="B3" sqref="B3"/>
    </sheetView>
  </sheetViews>
  <sheetFormatPr defaultRowHeight="12.75" x14ac:dyDescent="0.2"/>
  <cols>
    <col min="4" max="4" width="15.28515625" customWidth="1"/>
  </cols>
  <sheetData>
    <row r="1" spans="1:5" x14ac:dyDescent="0.2">
      <c r="A1" s="16" t="s">
        <v>79</v>
      </c>
      <c r="B1" s="16" t="s">
        <v>78</v>
      </c>
      <c r="C1" s="16" t="s">
        <v>77</v>
      </c>
      <c r="D1" s="16" t="s">
        <v>76</v>
      </c>
      <c r="E1" s="16" t="s">
        <v>75</v>
      </c>
    </row>
    <row r="2" spans="1:5" x14ac:dyDescent="0.2">
      <c r="A2" s="1" t="s">
        <v>74</v>
      </c>
      <c r="B2" s="1" t="s">
        <v>73</v>
      </c>
      <c r="C2" s="1" t="s">
        <v>72</v>
      </c>
      <c r="D2" s="1" t="s">
        <v>69</v>
      </c>
      <c r="E2" s="1" t="s">
        <v>72</v>
      </c>
    </row>
    <row r="3" spans="1:5" x14ac:dyDescent="0.2">
      <c r="A3" s="1" t="s">
        <v>71</v>
      </c>
      <c r="B3" s="1" t="s">
        <v>70</v>
      </c>
      <c r="C3" s="1" t="s">
        <v>69</v>
      </c>
      <c r="D3" s="1" t="s">
        <v>68</v>
      </c>
      <c r="E3" s="1" t="s">
        <v>68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E82-9725-4B6F-AD6B-9B6AA73A0002}">
  <dimension ref="A1:N26"/>
  <sheetViews>
    <sheetView workbookViewId="0">
      <selection activeCell="C21" sqref="C21"/>
    </sheetView>
  </sheetViews>
  <sheetFormatPr defaultRowHeight="12.75" x14ac:dyDescent="0.2"/>
  <cols>
    <col min="1" max="1" width="50.42578125" customWidth="1"/>
    <col min="2" max="4" width="10.28515625" customWidth="1"/>
    <col min="5" max="8" width="27.42578125" style="19" customWidth="1"/>
    <col min="9" max="14" width="19.42578125" customWidth="1"/>
  </cols>
  <sheetData>
    <row r="1" spans="1:14" ht="36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6" t="s">
        <v>89</v>
      </c>
      <c r="J1" s="16" t="s">
        <v>88</v>
      </c>
      <c r="K1" s="16" t="s">
        <v>87</v>
      </c>
      <c r="L1" s="16" t="s">
        <v>86</v>
      </c>
      <c r="M1" s="16" t="s">
        <v>85</v>
      </c>
      <c r="N1" s="16" t="s">
        <v>77</v>
      </c>
    </row>
    <row r="2" spans="1:14" x14ac:dyDescent="0.2">
      <c r="A2" s="1" t="s">
        <v>8</v>
      </c>
      <c r="B2" s="1" t="s">
        <v>9</v>
      </c>
      <c r="C2" s="20">
        <v>300</v>
      </c>
      <c r="D2" s="20">
        <v>300</v>
      </c>
      <c r="E2" s="18">
        <v>3.3333333333331397E-2</v>
      </c>
      <c r="F2" s="18">
        <v>20.533333333333299</v>
      </c>
      <c r="G2" s="18">
        <v>4.7228888888888703</v>
      </c>
      <c r="H2" s="18">
        <v>1614.86666666667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81</v>
      </c>
      <c r="N2" s="1" t="s">
        <v>80</v>
      </c>
    </row>
    <row r="3" spans="1:14" x14ac:dyDescent="0.2">
      <c r="A3" s="1" t="s">
        <v>10</v>
      </c>
      <c r="B3" s="1" t="s">
        <v>11</v>
      </c>
      <c r="C3" s="20">
        <v>300</v>
      </c>
      <c r="D3" s="1" t="s">
        <v>12</v>
      </c>
      <c r="E3" s="18" t="s">
        <v>12</v>
      </c>
      <c r="F3" s="18" t="s">
        <v>12</v>
      </c>
      <c r="G3" s="18" t="s">
        <v>12</v>
      </c>
      <c r="H3" s="18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</row>
    <row r="4" spans="1:14" x14ac:dyDescent="0.2">
      <c r="A4" s="1" t="s">
        <v>13</v>
      </c>
      <c r="B4" s="1" t="s">
        <v>14</v>
      </c>
      <c r="C4" s="20">
        <v>300</v>
      </c>
      <c r="D4" s="20">
        <v>300</v>
      </c>
      <c r="E4" s="18">
        <v>3.3333333333331397E-2</v>
      </c>
      <c r="F4" s="18">
        <v>3.3333333333359902E-2</v>
      </c>
      <c r="G4" s="18">
        <v>3.33333333333359E-2</v>
      </c>
      <c r="H4" s="18">
        <v>10.000000000000799</v>
      </c>
      <c r="I4" s="20">
        <v>0</v>
      </c>
      <c r="J4" s="1" t="s">
        <v>69</v>
      </c>
      <c r="K4" s="1" t="s">
        <v>69</v>
      </c>
      <c r="L4" s="1" t="s">
        <v>69</v>
      </c>
      <c r="M4" s="1" t="s">
        <v>69</v>
      </c>
      <c r="N4" s="1" t="s">
        <v>69</v>
      </c>
    </row>
    <row r="5" spans="1:14" x14ac:dyDescent="0.2">
      <c r="A5" s="1" t="s">
        <v>15</v>
      </c>
      <c r="B5" s="1" t="s">
        <v>16</v>
      </c>
      <c r="C5" s="20">
        <v>300</v>
      </c>
      <c r="D5" s="20">
        <v>300</v>
      </c>
      <c r="E5" s="18" t="s">
        <v>12</v>
      </c>
      <c r="F5" s="18" t="s">
        <v>12</v>
      </c>
      <c r="G5" s="18" t="s">
        <v>12</v>
      </c>
      <c r="H5" s="18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</row>
    <row r="6" spans="1:14" x14ac:dyDescent="0.2">
      <c r="A6" s="1" t="s">
        <v>17</v>
      </c>
      <c r="B6" s="1" t="s">
        <v>14</v>
      </c>
      <c r="C6" s="20">
        <v>159</v>
      </c>
      <c r="D6" s="20">
        <v>159</v>
      </c>
      <c r="E6" s="18">
        <v>0.333333333333314</v>
      </c>
      <c r="F6" s="18">
        <v>0.33333333333334297</v>
      </c>
      <c r="G6" s="18">
        <v>0.33333333333333298</v>
      </c>
      <c r="H6" s="18">
        <v>52.999999999999901</v>
      </c>
      <c r="I6" s="20">
        <v>0</v>
      </c>
      <c r="J6" s="1" t="s">
        <v>69</v>
      </c>
      <c r="K6" s="1" t="s">
        <v>69</v>
      </c>
      <c r="L6" s="1" t="s">
        <v>69</v>
      </c>
      <c r="M6" s="1" t="s">
        <v>69</v>
      </c>
      <c r="N6" s="1" t="s">
        <v>69</v>
      </c>
    </row>
    <row r="7" spans="1:14" x14ac:dyDescent="0.2">
      <c r="A7" s="1" t="s">
        <v>15</v>
      </c>
      <c r="B7" s="1" t="s">
        <v>16</v>
      </c>
      <c r="C7" s="20">
        <v>159</v>
      </c>
      <c r="D7" s="20">
        <v>159</v>
      </c>
      <c r="E7" s="18" t="s">
        <v>12</v>
      </c>
      <c r="F7" s="18" t="s">
        <v>12</v>
      </c>
      <c r="G7" s="18" t="s">
        <v>12</v>
      </c>
      <c r="H7" s="18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</row>
    <row r="8" spans="1:14" x14ac:dyDescent="0.2">
      <c r="A8" s="1" t="s">
        <v>18</v>
      </c>
      <c r="B8" s="1" t="s">
        <v>14</v>
      </c>
      <c r="C8" s="20">
        <v>117</v>
      </c>
      <c r="D8" s="20">
        <v>117</v>
      </c>
      <c r="E8" s="18">
        <v>0.166666666666657</v>
      </c>
      <c r="F8" s="18">
        <v>0.166666666666686</v>
      </c>
      <c r="G8" s="18">
        <v>0.16666666666666799</v>
      </c>
      <c r="H8" s="18">
        <v>19.500000000000099</v>
      </c>
      <c r="I8" s="20">
        <v>0</v>
      </c>
      <c r="J8" s="1" t="s">
        <v>69</v>
      </c>
      <c r="K8" s="1" t="s">
        <v>69</v>
      </c>
      <c r="L8" s="1" t="s">
        <v>69</v>
      </c>
      <c r="M8" s="1" t="s">
        <v>69</v>
      </c>
      <c r="N8" s="1" t="s">
        <v>69</v>
      </c>
    </row>
    <row r="9" spans="1:14" x14ac:dyDescent="0.2">
      <c r="A9" s="1" t="s">
        <v>15</v>
      </c>
      <c r="B9" s="1" t="s">
        <v>16</v>
      </c>
      <c r="C9" s="20">
        <v>117</v>
      </c>
      <c r="D9" s="20">
        <v>117</v>
      </c>
      <c r="E9" s="18" t="s">
        <v>12</v>
      </c>
      <c r="F9" s="18" t="s">
        <v>12</v>
      </c>
      <c r="G9" s="18" t="s">
        <v>12</v>
      </c>
      <c r="H9" s="18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</row>
    <row r="10" spans="1:14" x14ac:dyDescent="0.2">
      <c r="A10" s="1" t="s">
        <v>19</v>
      </c>
      <c r="B10" s="1" t="s">
        <v>16</v>
      </c>
      <c r="C10" s="20">
        <v>99</v>
      </c>
      <c r="D10" s="20">
        <v>99</v>
      </c>
      <c r="E10" s="18" t="s">
        <v>12</v>
      </c>
      <c r="F10" s="18" t="s">
        <v>12</v>
      </c>
      <c r="G10" s="18" t="s">
        <v>12</v>
      </c>
      <c r="H10" s="18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</row>
    <row r="11" spans="1:14" x14ac:dyDescent="0.2">
      <c r="A11" s="1" t="s">
        <v>20</v>
      </c>
      <c r="B11" s="1" t="s">
        <v>14</v>
      </c>
      <c r="C11" s="20">
        <v>99</v>
      </c>
      <c r="D11" s="20">
        <v>99</v>
      </c>
      <c r="E11" s="18">
        <v>2</v>
      </c>
      <c r="F11" s="18">
        <v>2</v>
      </c>
      <c r="G11" s="18">
        <v>2</v>
      </c>
      <c r="H11" s="18">
        <v>198</v>
      </c>
      <c r="I11" s="20">
        <v>0</v>
      </c>
      <c r="J11" s="1" t="s">
        <v>69</v>
      </c>
      <c r="K11" s="1" t="s">
        <v>69</v>
      </c>
      <c r="L11" s="1" t="s">
        <v>69</v>
      </c>
      <c r="M11" s="1" t="s">
        <v>69</v>
      </c>
      <c r="N11" s="1" t="s">
        <v>69</v>
      </c>
    </row>
    <row r="12" spans="1:14" x14ac:dyDescent="0.2">
      <c r="A12" s="1" t="s">
        <v>21</v>
      </c>
      <c r="B12" s="1" t="s">
        <v>14</v>
      </c>
      <c r="C12" s="20">
        <v>99</v>
      </c>
      <c r="D12" s="20">
        <v>99</v>
      </c>
      <c r="E12" s="18">
        <v>8</v>
      </c>
      <c r="F12" s="18">
        <v>8</v>
      </c>
      <c r="G12" s="18">
        <v>8</v>
      </c>
      <c r="H12" s="18">
        <v>792</v>
      </c>
      <c r="I12" s="20">
        <v>0</v>
      </c>
      <c r="J12" s="1" t="s">
        <v>69</v>
      </c>
      <c r="K12" s="1" t="s">
        <v>69</v>
      </c>
      <c r="L12" s="1" t="s">
        <v>69</v>
      </c>
      <c r="M12" s="1" t="s">
        <v>69</v>
      </c>
      <c r="N12" s="1" t="s">
        <v>69</v>
      </c>
    </row>
    <row r="13" spans="1:14" x14ac:dyDescent="0.2">
      <c r="A13" s="1" t="s">
        <v>19</v>
      </c>
      <c r="B13" s="1" t="s">
        <v>16</v>
      </c>
      <c r="C13" s="20">
        <v>99</v>
      </c>
      <c r="D13" s="20">
        <v>99</v>
      </c>
      <c r="E13" s="18" t="s">
        <v>12</v>
      </c>
      <c r="F13" s="18" t="s">
        <v>12</v>
      </c>
      <c r="G13" s="18" t="s">
        <v>12</v>
      </c>
      <c r="H13" s="18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</row>
    <row r="14" spans="1:14" x14ac:dyDescent="0.2">
      <c r="A14" s="1" t="s">
        <v>22</v>
      </c>
      <c r="B14" s="1" t="s">
        <v>14</v>
      </c>
      <c r="C14" s="20">
        <v>99</v>
      </c>
      <c r="D14" s="20">
        <v>99</v>
      </c>
      <c r="E14" s="18">
        <v>2</v>
      </c>
      <c r="F14" s="18">
        <v>2</v>
      </c>
      <c r="G14" s="18">
        <v>2</v>
      </c>
      <c r="H14" s="18">
        <v>198</v>
      </c>
      <c r="I14" s="20">
        <v>0</v>
      </c>
      <c r="J14" s="1" t="s">
        <v>69</v>
      </c>
      <c r="K14" s="1" t="s">
        <v>69</v>
      </c>
      <c r="L14" s="1" t="s">
        <v>69</v>
      </c>
      <c r="M14" s="1" t="s">
        <v>69</v>
      </c>
      <c r="N14" s="1" t="s">
        <v>69</v>
      </c>
    </row>
    <row r="15" spans="1:14" x14ac:dyDescent="0.2">
      <c r="A15" s="1" t="s">
        <v>23</v>
      </c>
      <c r="B15" s="1" t="s">
        <v>14</v>
      </c>
      <c r="C15" s="20">
        <v>201</v>
      </c>
      <c r="D15" s="20">
        <v>201</v>
      </c>
      <c r="E15" s="18">
        <v>0</v>
      </c>
      <c r="F15" s="18">
        <v>0</v>
      </c>
      <c r="G15" s="18">
        <v>0</v>
      </c>
      <c r="H15" s="18">
        <v>0</v>
      </c>
      <c r="I15" s="20">
        <v>0</v>
      </c>
      <c r="J15" s="1" t="s">
        <v>69</v>
      </c>
      <c r="K15" s="1" t="s">
        <v>69</v>
      </c>
      <c r="L15" s="1" t="s">
        <v>69</v>
      </c>
      <c r="M15" s="1" t="s">
        <v>69</v>
      </c>
      <c r="N15" s="1" t="s">
        <v>69</v>
      </c>
    </row>
    <row r="16" spans="1:14" x14ac:dyDescent="0.2">
      <c r="A16" s="1" t="s">
        <v>24</v>
      </c>
      <c r="B16" s="1" t="s">
        <v>14</v>
      </c>
      <c r="C16" s="20">
        <v>53</v>
      </c>
      <c r="D16" s="20">
        <v>53</v>
      </c>
      <c r="E16" s="18">
        <v>8.3333333333314399E-2</v>
      </c>
      <c r="F16" s="18">
        <v>8.3333333333342793E-2</v>
      </c>
      <c r="G16" s="18">
        <v>8.3333333333334397E-2</v>
      </c>
      <c r="H16" s="18">
        <v>4.4166666666667203</v>
      </c>
      <c r="I16" s="20">
        <v>0</v>
      </c>
      <c r="J16" s="1" t="s">
        <v>69</v>
      </c>
      <c r="K16" s="1" t="s">
        <v>69</v>
      </c>
      <c r="L16" s="1" t="s">
        <v>69</v>
      </c>
      <c r="M16" s="1" t="s">
        <v>69</v>
      </c>
      <c r="N16" s="1" t="s">
        <v>69</v>
      </c>
    </row>
    <row r="17" spans="1:14" x14ac:dyDescent="0.2">
      <c r="A17" s="1" t="s">
        <v>15</v>
      </c>
      <c r="B17" s="1" t="s">
        <v>16</v>
      </c>
      <c r="C17" s="20">
        <v>53</v>
      </c>
      <c r="D17" s="20">
        <v>53</v>
      </c>
      <c r="E17" s="18" t="s">
        <v>12</v>
      </c>
      <c r="F17" s="18" t="s">
        <v>12</v>
      </c>
      <c r="G17" s="18" t="s">
        <v>12</v>
      </c>
      <c r="H17" s="18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</row>
    <row r="18" spans="1:14" x14ac:dyDescent="0.2">
      <c r="A18" s="1" t="s">
        <v>25</v>
      </c>
      <c r="B18" s="1" t="s">
        <v>14</v>
      </c>
      <c r="C18" s="20">
        <v>11</v>
      </c>
      <c r="D18" s="20">
        <v>11</v>
      </c>
      <c r="E18" s="18">
        <v>3.3333333333331397E-2</v>
      </c>
      <c r="F18" s="18">
        <v>3.3333333333359902E-2</v>
      </c>
      <c r="G18" s="18">
        <v>3.33333333333347E-2</v>
      </c>
      <c r="H18" s="18">
        <v>0.36666666666668102</v>
      </c>
      <c r="I18" s="20">
        <v>0</v>
      </c>
      <c r="J18" s="1" t="s">
        <v>69</v>
      </c>
      <c r="K18" s="1" t="s">
        <v>69</v>
      </c>
      <c r="L18" s="1" t="s">
        <v>69</v>
      </c>
      <c r="M18" s="1" t="s">
        <v>69</v>
      </c>
      <c r="N18" s="1" t="s">
        <v>69</v>
      </c>
    </row>
    <row r="19" spans="1:14" x14ac:dyDescent="0.2">
      <c r="A19" s="1" t="s">
        <v>26</v>
      </c>
      <c r="B19" s="1" t="s">
        <v>27</v>
      </c>
      <c r="C19" s="20">
        <v>201</v>
      </c>
      <c r="D19" s="1" t="s">
        <v>12</v>
      </c>
      <c r="E19" s="18" t="s">
        <v>12</v>
      </c>
      <c r="F19" s="18" t="s">
        <v>12</v>
      </c>
      <c r="G19" s="18" t="s">
        <v>12</v>
      </c>
      <c r="H19" s="18" t="s">
        <v>12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</row>
    <row r="20" spans="1:14" x14ac:dyDescent="0.2">
      <c r="A20" s="1" t="s">
        <v>28</v>
      </c>
      <c r="B20" s="1" t="s">
        <v>14</v>
      </c>
      <c r="C20" s="20">
        <v>105</v>
      </c>
      <c r="D20" s="20">
        <v>105</v>
      </c>
      <c r="E20" s="18">
        <v>0</v>
      </c>
      <c r="F20" s="18">
        <v>0</v>
      </c>
      <c r="G20" s="18">
        <v>0</v>
      </c>
      <c r="H20" s="18">
        <v>0</v>
      </c>
      <c r="I20" s="20">
        <v>0</v>
      </c>
      <c r="J20" s="1" t="s">
        <v>69</v>
      </c>
      <c r="K20" s="1" t="s">
        <v>69</v>
      </c>
      <c r="L20" s="1" t="s">
        <v>69</v>
      </c>
      <c r="M20" s="1" t="s">
        <v>69</v>
      </c>
      <c r="N20" s="1" t="s">
        <v>69</v>
      </c>
    </row>
    <row r="21" spans="1:14" x14ac:dyDescent="0.2">
      <c r="A21" s="1" t="s">
        <v>29</v>
      </c>
      <c r="B21" s="1" t="s">
        <v>14</v>
      </c>
      <c r="C21" s="20">
        <v>105</v>
      </c>
      <c r="D21" s="20">
        <v>105</v>
      </c>
      <c r="E21" s="18">
        <v>0.999999999999998</v>
      </c>
      <c r="F21" s="18">
        <v>2</v>
      </c>
      <c r="G21" s="18">
        <v>1.0246031746031701</v>
      </c>
      <c r="H21" s="18">
        <v>107.583333333333</v>
      </c>
      <c r="I21" s="20">
        <v>0</v>
      </c>
      <c r="J21" s="1" t="s">
        <v>84</v>
      </c>
      <c r="K21" s="1" t="s">
        <v>83</v>
      </c>
      <c r="L21" s="1" t="s">
        <v>82</v>
      </c>
      <c r="M21" s="1" t="s">
        <v>81</v>
      </c>
      <c r="N21" s="1" t="s">
        <v>80</v>
      </c>
    </row>
    <row r="22" spans="1:14" x14ac:dyDescent="0.2">
      <c r="A22" s="1" t="s">
        <v>15</v>
      </c>
      <c r="B22" s="1" t="s">
        <v>16</v>
      </c>
      <c r="C22" s="20">
        <v>105</v>
      </c>
      <c r="D22" s="20">
        <v>105</v>
      </c>
      <c r="E22" s="18" t="s">
        <v>12</v>
      </c>
      <c r="F22" s="18" t="s">
        <v>12</v>
      </c>
      <c r="G22" s="18" t="s">
        <v>12</v>
      </c>
      <c r="H22" s="18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</row>
    <row r="23" spans="1:14" x14ac:dyDescent="0.2">
      <c r="A23" s="1" t="s">
        <v>30</v>
      </c>
      <c r="B23" s="1" t="s">
        <v>27</v>
      </c>
      <c r="C23" s="20">
        <v>70</v>
      </c>
      <c r="D23" s="1" t="s">
        <v>12</v>
      </c>
      <c r="E23" s="18" t="s">
        <v>12</v>
      </c>
      <c r="F23" s="18" t="s">
        <v>12</v>
      </c>
      <c r="G23" s="18" t="s">
        <v>12</v>
      </c>
      <c r="H23" s="18" t="s">
        <v>12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</row>
    <row r="24" spans="1:14" x14ac:dyDescent="0.2">
      <c r="A24" s="1" t="s">
        <v>31</v>
      </c>
      <c r="B24" s="1" t="s">
        <v>14</v>
      </c>
      <c r="C24" s="20">
        <v>29</v>
      </c>
      <c r="D24" s="20">
        <v>29</v>
      </c>
      <c r="E24" s="18">
        <v>7.9999999999999698</v>
      </c>
      <c r="F24" s="18">
        <v>8</v>
      </c>
      <c r="G24" s="18">
        <v>8</v>
      </c>
      <c r="H24" s="18">
        <v>232</v>
      </c>
      <c r="I24" s="20">
        <v>0</v>
      </c>
      <c r="J24" s="1" t="s">
        <v>69</v>
      </c>
      <c r="K24" s="1" t="s">
        <v>69</v>
      </c>
      <c r="L24" s="1" t="s">
        <v>69</v>
      </c>
      <c r="M24" s="1" t="s">
        <v>69</v>
      </c>
      <c r="N24" s="1" t="s">
        <v>69</v>
      </c>
    </row>
    <row r="25" spans="1:14" x14ac:dyDescent="0.2">
      <c r="A25" s="1" t="s">
        <v>32</v>
      </c>
      <c r="B25" s="1" t="s">
        <v>27</v>
      </c>
      <c r="C25" s="20">
        <v>29</v>
      </c>
      <c r="D25" s="1" t="s">
        <v>12</v>
      </c>
      <c r="E25" s="18" t="s">
        <v>12</v>
      </c>
      <c r="F25" s="18" t="s">
        <v>12</v>
      </c>
      <c r="G25" s="18" t="s">
        <v>12</v>
      </c>
      <c r="H25" s="18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12</v>
      </c>
    </row>
    <row r="26" spans="1:14" x14ac:dyDescent="0.2">
      <c r="A26" s="1" t="s">
        <v>33</v>
      </c>
      <c r="B26" s="1" t="s">
        <v>16</v>
      </c>
      <c r="C26" s="20">
        <v>16</v>
      </c>
      <c r="D26" s="20">
        <v>16</v>
      </c>
      <c r="E26" s="18" t="s">
        <v>12</v>
      </c>
      <c r="F26" s="18" t="s">
        <v>12</v>
      </c>
      <c r="G26" s="18" t="s">
        <v>12</v>
      </c>
      <c r="H26" s="18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12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</vt:lpstr>
      <vt:lpstr>Ресурсы</vt:lpstr>
      <vt:lpstr>Обработка заказа в интерн...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 Кононов</cp:lastModifiedBy>
  <dcterms:modified xsi:type="dcterms:W3CDTF">2023-05-27T08:57:24Z</dcterms:modified>
  <cp:category/>
</cp:coreProperties>
</file>