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p\Documents\2021\Fintech\repos\FintechHW\Homework1\"/>
    </mc:Choice>
  </mc:AlternateContent>
  <xr:revisionPtr revIDLastSave="0" documentId="8_{D4952A97-B7E3-47FF-9E87-B339FA852CBD}" xr6:coauthVersionLast="47" xr6:coauthVersionMax="47" xr10:uidLastSave="{00000000-0000-0000-0000-000000000000}"/>
  <bookViews>
    <workbookView xWindow="-103" yWindow="-103" windowWidth="22149" windowHeight="13320" xr2:uid="{95C55EB6-DFE6-4CF1-B199-32E3D68B5837}"/>
  </bookViews>
  <sheets>
    <sheet name="Sheet1" sheetId="1" r:id="rId1"/>
  </sheets>
  <definedNames>
    <definedName name="_xlnm._FilterDatabase" localSheetId="0" hidden="1">Sheet1!$A$2:$D$67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1" l="1"/>
  <c r="C77" i="1"/>
  <c r="C78" i="1"/>
  <c r="C79" i="1"/>
  <c r="C81" i="1"/>
  <c r="C75" i="1"/>
  <c r="C7" i="1"/>
  <c r="C8" i="1"/>
  <c r="C16" i="1"/>
  <c r="C58" i="1"/>
  <c r="C37" i="1"/>
  <c r="C64" i="1"/>
  <c r="C52" i="1"/>
  <c r="C49" i="1"/>
  <c r="C40" i="1"/>
  <c r="C30" i="1"/>
  <c r="C23" i="1"/>
</calcChain>
</file>

<file path=xl/sharedStrings.xml><?xml version="1.0" encoding="utf-8"?>
<sst xmlns="http://schemas.openxmlformats.org/spreadsheetml/2006/main" count="101" uniqueCount="62">
  <si>
    <t>DATE</t>
  </si>
  <si>
    <t>INVESTORS</t>
  </si>
  <si>
    <t>AMOUNT</t>
  </si>
  <si>
    <t>ROUND</t>
  </si>
  <si>
    <t>-</t>
  </si>
  <si>
    <t>Draper Esprit</t>
  </si>
  <si>
    <t>Hone Capital</t>
  </si>
  <si>
    <t>Glynn Capital Management</t>
  </si>
  <si>
    <t>Saul Klein</t>
  </si>
  <si>
    <t>N/A</t>
  </si>
  <si>
    <t>Not yet verified</t>
  </si>
  <si>
    <t>Seedcamp</t>
  </si>
  <si>
    <t>SEED</t>
  </si>
  <si>
    <t>Index Ventures</t>
  </si>
  <si>
    <t>Kima Ventures</t>
  </si>
  <si>
    <t>IA Ventures</t>
  </si>
  <si>
    <t>The Accelerator Group</t>
  </si>
  <si>
    <t>Max Levchin</t>
  </si>
  <si>
    <t>Errol Damelin</t>
  </si>
  <si>
    <t>LocalGlobe</t>
  </si>
  <si>
    <t>Valar Ventures</t>
  </si>
  <si>
    <t>SV Angel</t>
  </si>
  <si>
    <t>SERIES A</t>
  </si>
  <si>
    <t>Richard Branson</t>
  </si>
  <si>
    <t>SERIES B</t>
  </si>
  <si>
    <t>Jan 2015*</t>
  </si>
  <si>
    <t>Firestartr</t>
  </si>
  <si>
    <t>Andreessen Horowitz</t>
  </si>
  <si>
    <t>SERIES C</t>
  </si>
  <si>
    <t>May 2016*</t>
  </si>
  <si>
    <t>Baillie Gifford</t>
  </si>
  <si>
    <t>Valuation: €909m</t>
  </si>
  <si>
    <t>SERIES D</t>
  </si>
  <si>
    <t>Nov 2017*</t>
  </si>
  <si>
    <t>Sapphire Ventures</t>
  </si>
  <si>
    <t>Mitsui &amp; Co</t>
  </si>
  <si>
    <t>Institutional Venture Partners</t>
  </si>
  <si>
    <t>World Innovation Lab (WiL)</t>
  </si>
  <si>
    <t>Old Mutual</t>
  </si>
  <si>
    <t>Latitude</t>
  </si>
  <si>
    <t>Valuation: $1.6b</t>
  </si>
  <si>
    <t>SERIES E</t>
  </si>
  <si>
    <t>JP Morgan</t>
  </si>
  <si>
    <t>LHV Ventures</t>
  </si>
  <si>
    <t>NatWest</t>
  </si>
  <si>
    <t>LENDING CAPITAL</t>
  </si>
  <si>
    <t>Vitruvian Partners</t>
  </si>
  <si>
    <t>Lead Edge Capital</t>
  </si>
  <si>
    <t>BlackRock</t>
  </si>
  <si>
    <t>Lone Pine Capital</t>
  </si>
  <si>
    <t>Valuation: $3.5b</t>
  </si>
  <si>
    <t>SECONDARY</t>
  </si>
  <si>
    <t>Fidelity</t>
  </si>
  <si>
    <t>Vulcan Capital</t>
  </si>
  <si>
    <t>D1 Capital Partners</t>
  </si>
  <si>
    <t>Valuation: $5.0b</t>
  </si>
  <si>
    <t>Silicon Valley Bank</t>
  </si>
  <si>
    <t>Valuation: £8.0b</t>
  </si>
  <si>
    <t>IPO</t>
  </si>
  <si>
    <t>Total Funding</t>
  </si>
  <si>
    <t>€360m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</si>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</sst>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222222"/>
      <name val="Arial"/>
      <family val="2"/>
    </font>
    <font>
      <sz val="11"/>
      <color rgb="FF5D5D5D"/>
      <name val="Arial"/>
      <family val="2"/>
    </font>
    <font>
      <sz val="11"/>
      <color rgb="FF93969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Fill="1"/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4" fillId="0" borderId="0" xfId="2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6" fillId="0" borderId="0" xfId="0" applyNumberFormat="1" applyFont="1" applyFill="1" applyAlignment="1">
      <alignment horizontal="left" vertical="center" wrapText="1"/>
    </xf>
    <xf numFmtId="17" fontId="6" fillId="0" borderId="0" xfId="0" applyNumberFormat="1" applyFont="1" applyFill="1" applyAlignment="1">
      <alignment vertical="center" wrapText="1"/>
    </xf>
    <xf numFmtId="0" fontId="0" fillId="0" borderId="0" xfId="0" applyFill="1"/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44" fontId="3" fillId="0" borderId="0" xfId="1" applyFont="1" applyFill="1" applyAlignment="1">
      <alignment horizontal="center"/>
    </xf>
    <xf numFmtId="44" fontId="5" fillId="0" borderId="0" xfId="1" applyFont="1" applyFill="1" applyAlignment="1">
      <alignment horizontal="center" vertical="center" wrapText="1"/>
    </xf>
    <xf numFmtId="44" fontId="6" fillId="0" borderId="0" xfId="1" applyFont="1" applyFill="1" applyAlignment="1">
      <alignment horizontal="center" vertical="center" wrapText="1"/>
    </xf>
    <xf numFmtId="44" fontId="0" fillId="0" borderId="0" xfId="1" applyFont="1" applyFill="1" applyAlignment="1">
      <alignment horizontal="center"/>
    </xf>
    <xf numFmtId="44" fontId="0" fillId="0" borderId="0" xfId="0" applyNumberFormat="1" applyFill="1" applyAlignment="1">
      <alignment horizontal="left"/>
    </xf>
    <xf numFmtId="168" fontId="0" fillId="0" borderId="0" xfId="0" applyNumberFormat="1" applyFill="1" applyAlignment="1">
      <alignment horizontal="left"/>
    </xf>
    <xf numFmtId="169" fontId="0" fillId="0" borderId="0" xfId="0" applyNumberFormat="1" applyFill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22003499562554"/>
          <c:y val="0.14312268356226929"/>
          <c:w val="0.86622440944881884"/>
          <c:h val="0.756265245844200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Sheet1!$D$75:$D$81</c:f>
              <c:strCache>
                <c:ptCount val="7"/>
                <c:pt idx="0">
                  <c:v>SEED</c:v>
                </c:pt>
                <c:pt idx="1">
                  <c:v>SEED</c:v>
                </c:pt>
                <c:pt idx="2">
                  <c:v>SERIES A</c:v>
                </c:pt>
                <c:pt idx="3">
                  <c:v>SERIES B</c:v>
                </c:pt>
                <c:pt idx="4">
                  <c:v>SERIES C</c:v>
                </c:pt>
                <c:pt idx="5">
                  <c:v>SERIES D</c:v>
                </c:pt>
                <c:pt idx="6">
                  <c:v>SERIES E</c:v>
                </c:pt>
              </c:strCache>
            </c:strRef>
          </c:cat>
          <c:val>
            <c:numRef>
              <c:f>Sheet1!$C$75:$C$81</c:f>
              <c:numCache>
                <c:formatCode>_("$"* #,##0.00_);_("$"* \(#,##0.00\);_("$"* "-"??_);_(@_)</c:formatCode>
                <c:ptCount val="7"/>
                <c:pt idx="0">
                  <c:v>7.0000000000000007E-2</c:v>
                </c:pt>
                <c:pt idx="1">
                  <c:v>1.3</c:v>
                </c:pt>
                <c:pt idx="2">
                  <c:v>6</c:v>
                </c:pt>
                <c:pt idx="3">
                  <c:v>25</c:v>
                </c:pt>
                <c:pt idx="4">
                  <c:v>58</c:v>
                </c:pt>
                <c:pt idx="5">
                  <c:v>26</c:v>
                </c:pt>
                <c:pt idx="6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480-B492-B69B696C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254192"/>
        <c:axId val="1346255024"/>
      </c:barChart>
      <c:catAx>
        <c:axId val="13462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55024"/>
        <c:crosses val="autoZero"/>
        <c:auto val="1"/>
        <c:lblAlgn val="ctr"/>
        <c:lblOffset val="100"/>
        <c:noMultiLvlLbl val="0"/>
      </c:catAx>
      <c:valAx>
        <c:axId val="13462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78922</xdr:colOff>
      <xdr:row>39</xdr:row>
      <xdr:rowOff>283028</xdr:rowOff>
    </xdr:from>
    <xdr:to>
      <xdr:col>13</xdr:col>
      <xdr:colOff>0</xdr:colOff>
      <xdr:row>79</xdr:row>
      <xdr:rowOff>87085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B97D1312-5467-46F3-BDE7-99688D47BE22}"/>
            </a:ext>
          </a:extLst>
        </xdr:cNvPr>
        <xdr:cNvGrpSpPr/>
      </xdr:nvGrpSpPr>
      <xdr:grpSpPr>
        <a:xfrm>
          <a:off x="4259036" y="2296885"/>
          <a:ext cx="5146221" cy="2928257"/>
          <a:chOff x="4259036" y="2296885"/>
          <a:chExt cx="5146221" cy="2928257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3FFC7BCC-53BD-4E54-B56C-709687619FCD}"/>
              </a:ext>
            </a:extLst>
          </xdr:cNvPr>
          <xdr:cNvGraphicFramePr/>
        </xdr:nvGraphicFramePr>
        <xdr:xfrm>
          <a:off x="4259036" y="2296885"/>
          <a:ext cx="4572000" cy="29282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ED068DA-AAA6-4A44-9221-4150BCBE1336}"/>
              </a:ext>
            </a:extLst>
          </xdr:cNvPr>
          <xdr:cNvSpPr txBox="1"/>
        </xdr:nvSpPr>
        <xdr:spPr>
          <a:xfrm>
            <a:off x="8066314" y="2329542"/>
            <a:ext cx="1338943" cy="3646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/>
              <a:t>*in</a:t>
            </a:r>
            <a:r>
              <a:rPr lang="en-US" sz="900" baseline="0"/>
              <a:t> Millions</a:t>
            </a:r>
            <a:endParaRPr lang="en-US" sz="9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dealroom.co/investors/localglobe" TargetMode="External"/><Relationship Id="rId18" Type="http://schemas.openxmlformats.org/officeDocument/2006/relationships/hyperlink" Target="https://app.dealroom.co/investors/sv_angel" TargetMode="External"/><Relationship Id="rId26" Type="http://schemas.openxmlformats.org/officeDocument/2006/relationships/hyperlink" Target="https://app.dealroom.co/investors/the_accelerator_group" TargetMode="External"/><Relationship Id="rId39" Type="http://schemas.openxmlformats.org/officeDocument/2006/relationships/hyperlink" Target="https://app.dealroom.co/investors/sapphire_ventures" TargetMode="External"/><Relationship Id="rId21" Type="http://schemas.openxmlformats.org/officeDocument/2006/relationships/hyperlink" Target="https://app.dealroom.co/investors/index_ventures" TargetMode="External"/><Relationship Id="rId34" Type="http://schemas.openxmlformats.org/officeDocument/2006/relationships/hyperlink" Target="https://app.dealroom.co/investors/richard_branson" TargetMode="External"/><Relationship Id="rId42" Type="http://schemas.openxmlformats.org/officeDocument/2006/relationships/hyperlink" Target="https://app.dealroom.co/investors/baillie_gifford" TargetMode="External"/><Relationship Id="rId47" Type="http://schemas.openxmlformats.org/officeDocument/2006/relationships/hyperlink" Target="https://app.dealroom.co/companies/jpmorgan_chase" TargetMode="External"/><Relationship Id="rId50" Type="http://schemas.openxmlformats.org/officeDocument/2006/relationships/hyperlink" Target="https://app.dealroom.co/investors/vitruvian_partners" TargetMode="External"/><Relationship Id="rId55" Type="http://schemas.openxmlformats.org/officeDocument/2006/relationships/hyperlink" Target="https://app.dealroom.co/investors/baillie_gifford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app.dealroom.co/investors/kima_ventures" TargetMode="External"/><Relationship Id="rId2" Type="http://schemas.openxmlformats.org/officeDocument/2006/relationships/hyperlink" Target="https://app.dealroom.co/companies/hone_capital_formerly_csc_venture_capital_" TargetMode="External"/><Relationship Id="rId16" Type="http://schemas.openxmlformats.org/officeDocument/2006/relationships/hyperlink" Target="https://app.dealroom.co/investors/valar_ventures" TargetMode="External"/><Relationship Id="rId29" Type="http://schemas.openxmlformats.org/officeDocument/2006/relationships/hyperlink" Target="https://app.dealroom.co/investors/valar_ventures" TargetMode="External"/><Relationship Id="rId11" Type="http://schemas.openxmlformats.org/officeDocument/2006/relationships/hyperlink" Target="https://app.dealroom.co/investors/max_levchin" TargetMode="External"/><Relationship Id="rId24" Type="http://schemas.openxmlformats.org/officeDocument/2006/relationships/hyperlink" Target="https://app.dealroom.co/investors/seedcamp" TargetMode="External"/><Relationship Id="rId32" Type="http://schemas.openxmlformats.org/officeDocument/2006/relationships/hyperlink" Target="https://app.dealroom.co/investors/andreessen_horowitz" TargetMode="External"/><Relationship Id="rId37" Type="http://schemas.openxmlformats.org/officeDocument/2006/relationships/hyperlink" Target="https://app.dealroom.co/investors/baillie_gifford" TargetMode="External"/><Relationship Id="rId40" Type="http://schemas.openxmlformats.org/officeDocument/2006/relationships/hyperlink" Target="https://app.dealroom.co/investors/mitsui_co" TargetMode="External"/><Relationship Id="rId45" Type="http://schemas.openxmlformats.org/officeDocument/2006/relationships/hyperlink" Target="https://app.dealroom.co/companies/old_mutual" TargetMode="External"/><Relationship Id="rId53" Type="http://schemas.openxmlformats.org/officeDocument/2006/relationships/hyperlink" Target="https://app.dealroom.co/investors/blackrock" TargetMode="External"/><Relationship Id="rId58" Type="http://schemas.openxmlformats.org/officeDocument/2006/relationships/hyperlink" Target="https://app.dealroom.co/investors/baillie_gifford" TargetMode="External"/><Relationship Id="rId5" Type="http://schemas.openxmlformats.org/officeDocument/2006/relationships/hyperlink" Target="https://app.dealroom.co/investors/seedcamp" TargetMode="External"/><Relationship Id="rId61" Type="http://schemas.openxmlformats.org/officeDocument/2006/relationships/hyperlink" Target="https://app.dealroom.co/investors/d1_capital_partners" TargetMode="External"/><Relationship Id="rId19" Type="http://schemas.openxmlformats.org/officeDocument/2006/relationships/hyperlink" Target="https://app.dealroom.co/investors/ia_ventures" TargetMode="External"/><Relationship Id="rId14" Type="http://schemas.openxmlformats.org/officeDocument/2006/relationships/hyperlink" Target="https://app.dealroom.co/investors/index_ventures" TargetMode="External"/><Relationship Id="rId22" Type="http://schemas.openxmlformats.org/officeDocument/2006/relationships/hyperlink" Target="https://app.dealroom.co/investors/kima_ventures" TargetMode="External"/><Relationship Id="rId27" Type="http://schemas.openxmlformats.org/officeDocument/2006/relationships/hyperlink" Target="https://app.dealroom.co/investors/richard_branson" TargetMode="External"/><Relationship Id="rId30" Type="http://schemas.openxmlformats.org/officeDocument/2006/relationships/hyperlink" Target="https://app.dealroom.co/investors/firestartr" TargetMode="External"/><Relationship Id="rId35" Type="http://schemas.openxmlformats.org/officeDocument/2006/relationships/hyperlink" Target="https://app.dealroom.co/investors/valar_ventures" TargetMode="External"/><Relationship Id="rId43" Type="http://schemas.openxmlformats.org/officeDocument/2006/relationships/hyperlink" Target="https://app.dealroom.co/investors/world_innovation_lab_wil_" TargetMode="External"/><Relationship Id="rId48" Type="http://schemas.openxmlformats.org/officeDocument/2006/relationships/hyperlink" Target="https://app.dealroom.co/investors/lhv_ventures" TargetMode="External"/><Relationship Id="rId56" Type="http://schemas.openxmlformats.org/officeDocument/2006/relationships/hyperlink" Target="https://app.dealroom.co/investors/fidelity" TargetMode="External"/><Relationship Id="rId64" Type="http://schemas.openxmlformats.org/officeDocument/2006/relationships/drawing" Target="../drawings/drawing1.xml"/><Relationship Id="rId8" Type="http://schemas.openxmlformats.org/officeDocument/2006/relationships/hyperlink" Target="https://app.dealroom.co/investors/seedcamp" TargetMode="External"/><Relationship Id="rId51" Type="http://schemas.openxmlformats.org/officeDocument/2006/relationships/hyperlink" Target="https://app.dealroom.co/investors/andreessen_horowitz" TargetMode="External"/><Relationship Id="rId3" Type="http://schemas.openxmlformats.org/officeDocument/2006/relationships/hyperlink" Target="https://app.dealroom.co/companies/glynn_capital_management" TargetMode="External"/><Relationship Id="rId12" Type="http://schemas.openxmlformats.org/officeDocument/2006/relationships/hyperlink" Target="https://app.dealroom.co/investors/errol_damelin" TargetMode="External"/><Relationship Id="rId17" Type="http://schemas.openxmlformats.org/officeDocument/2006/relationships/hyperlink" Target="https://app.dealroom.co/investors/seedcamp" TargetMode="External"/><Relationship Id="rId25" Type="http://schemas.openxmlformats.org/officeDocument/2006/relationships/hyperlink" Target="https://app.dealroom.co/investors/ia_ventures" TargetMode="External"/><Relationship Id="rId33" Type="http://schemas.openxmlformats.org/officeDocument/2006/relationships/hyperlink" Target="https://app.dealroom.co/investors/ia_ventures" TargetMode="External"/><Relationship Id="rId38" Type="http://schemas.openxmlformats.org/officeDocument/2006/relationships/hyperlink" Target="https://app.dealroom.co/investors/andreessen_horowitz" TargetMode="External"/><Relationship Id="rId46" Type="http://schemas.openxmlformats.org/officeDocument/2006/relationships/hyperlink" Target="https://app.dealroom.co/investors/latitude_1" TargetMode="External"/><Relationship Id="rId59" Type="http://schemas.openxmlformats.org/officeDocument/2006/relationships/hyperlink" Target="https://app.dealroom.co/investors/vulcan_capital" TargetMode="External"/><Relationship Id="rId20" Type="http://schemas.openxmlformats.org/officeDocument/2006/relationships/hyperlink" Target="https://app.dealroom.co/investors/the_accelerator_group" TargetMode="External"/><Relationship Id="rId41" Type="http://schemas.openxmlformats.org/officeDocument/2006/relationships/hyperlink" Target="https://app.dealroom.co/investors/institutional_venture_partners" TargetMode="External"/><Relationship Id="rId54" Type="http://schemas.openxmlformats.org/officeDocument/2006/relationships/hyperlink" Target="https://app.dealroom.co/investors/lone_pine_capital" TargetMode="External"/><Relationship Id="rId62" Type="http://schemas.openxmlformats.org/officeDocument/2006/relationships/hyperlink" Target="https://app.dealroom.co/investors/silicon_valley_bank" TargetMode="External"/><Relationship Id="rId1" Type="http://schemas.openxmlformats.org/officeDocument/2006/relationships/hyperlink" Target="https://app.dealroom.co/companies/draper_esprit" TargetMode="External"/><Relationship Id="rId6" Type="http://schemas.openxmlformats.org/officeDocument/2006/relationships/hyperlink" Target="https://app.dealroom.co/investors/index_ventures" TargetMode="External"/><Relationship Id="rId15" Type="http://schemas.openxmlformats.org/officeDocument/2006/relationships/hyperlink" Target="https://app.dealroom.co/investors/kima_ventures" TargetMode="External"/><Relationship Id="rId23" Type="http://schemas.openxmlformats.org/officeDocument/2006/relationships/hyperlink" Target="https://app.dealroom.co/investors/valar_ventures" TargetMode="External"/><Relationship Id="rId28" Type="http://schemas.openxmlformats.org/officeDocument/2006/relationships/hyperlink" Target="https://app.dealroom.co/investors/index_ventures" TargetMode="External"/><Relationship Id="rId36" Type="http://schemas.openxmlformats.org/officeDocument/2006/relationships/hyperlink" Target="https://app.dealroom.co/investors/andreessen_horowitz" TargetMode="External"/><Relationship Id="rId49" Type="http://schemas.openxmlformats.org/officeDocument/2006/relationships/hyperlink" Target="https://app.dealroom.co/companies/natwest" TargetMode="External"/><Relationship Id="rId57" Type="http://schemas.openxmlformats.org/officeDocument/2006/relationships/hyperlink" Target="https://app.dealroom.co/investors/lone_pine_capital" TargetMode="External"/><Relationship Id="rId10" Type="http://schemas.openxmlformats.org/officeDocument/2006/relationships/hyperlink" Target="https://app.dealroom.co/investors/the_accelerator_group" TargetMode="External"/><Relationship Id="rId31" Type="http://schemas.openxmlformats.org/officeDocument/2006/relationships/hyperlink" Target="https://app.dealroom.co/investors/seedcamp" TargetMode="External"/><Relationship Id="rId44" Type="http://schemas.openxmlformats.org/officeDocument/2006/relationships/hyperlink" Target="https://app.dealroom.co/investors/richard_branson" TargetMode="External"/><Relationship Id="rId52" Type="http://schemas.openxmlformats.org/officeDocument/2006/relationships/hyperlink" Target="https://app.dealroom.co/investors/lead_edge_capital" TargetMode="External"/><Relationship Id="rId60" Type="http://schemas.openxmlformats.org/officeDocument/2006/relationships/hyperlink" Target="https://app.dealroom.co/investors/localglobe" TargetMode="External"/><Relationship Id="rId4" Type="http://schemas.openxmlformats.org/officeDocument/2006/relationships/hyperlink" Target="https://app.dealroom.co/companies/saul_klein" TargetMode="External"/><Relationship Id="rId9" Type="http://schemas.openxmlformats.org/officeDocument/2006/relationships/hyperlink" Target="https://app.dealroom.co/investors/ia_ven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1C27-A77D-447F-8EDC-1F2E5CB530A7}">
  <sheetPr filterMode="1"/>
  <dimension ref="A1:D81"/>
  <sheetViews>
    <sheetView tabSelected="1" topLeftCell="A3" workbookViewId="0">
      <selection activeCell="N67" sqref="N67"/>
    </sheetView>
  </sheetViews>
  <sheetFormatPr defaultRowHeight="14.6" x14ac:dyDescent="0.4"/>
  <cols>
    <col min="1" max="1" width="9.23046875" style="12"/>
    <col min="2" max="2" width="25.53515625" style="9" hidden="1" customWidth="1"/>
    <col min="3" max="3" width="19" style="16" customWidth="1"/>
    <col min="4" max="4" width="21.61328125" style="12" customWidth="1"/>
  </cols>
  <sheetData>
    <row r="1" spans="1:4" x14ac:dyDescent="0.4">
      <c r="A1" s="10"/>
      <c r="B1" s="1"/>
      <c r="C1" s="13"/>
      <c r="D1" s="10"/>
    </row>
    <row r="2" spans="1:4" x14ac:dyDescent="0.4">
      <c r="A2" s="2" t="s">
        <v>0</v>
      </c>
      <c r="B2" s="2" t="s">
        <v>1</v>
      </c>
      <c r="C2" s="14" t="s">
        <v>2</v>
      </c>
      <c r="D2" s="2" t="s">
        <v>3</v>
      </c>
    </row>
    <row r="3" spans="1:4" x14ac:dyDescent="0.4">
      <c r="A3" s="11" t="s">
        <v>4</v>
      </c>
      <c r="B3" s="4" t="s">
        <v>5</v>
      </c>
      <c r="C3" s="15" t="s">
        <v>61</v>
      </c>
      <c r="D3" s="11" t="s">
        <v>4</v>
      </c>
    </row>
    <row r="4" spans="1:4" hidden="1" x14ac:dyDescent="0.4">
      <c r="A4" s="3"/>
      <c r="B4" s="4" t="s">
        <v>6</v>
      </c>
      <c r="C4" s="3"/>
      <c r="D4" s="5" t="s">
        <v>10</v>
      </c>
    </row>
    <row r="5" spans="1:4" ht="28.3" hidden="1" x14ac:dyDescent="0.4">
      <c r="A5" s="3"/>
      <c r="B5" s="4" t="s">
        <v>7</v>
      </c>
      <c r="C5" s="3"/>
      <c r="D5" s="6"/>
    </row>
    <row r="6" spans="1:4" hidden="1" x14ac:dyDescent="0.4">
      <c r="A6" s="3"/>
      <c r="B6" s="4" t="s">
        <v>8</v>
      </c>
      <c r="C6" s="3"/>
      <c r="D6" s="6"/>
    </row>
    <row r="7" spans="1:4" x14ac:dyDescent="0.4">
      <c r="A7" s="7">
        <v>40756</v>
      </c>
      <c r="B7" s="4" t="s">
        <v>11</v>
      </c>
      <c r="C7" s="15">
        <f>70000</f>
        <v>70000</v>
      </c>
      <c r="D7" s="11" t="s">
        <v>12</v>
      </c>
    </row>
    <row r="8" spans="1:4" x14ac:dyDescent="0.4">
      <c r="A8" s="7">
        <v>41000</v>
      </c>
      <c r="B8" s="4" t="s">
        <v>13</v>
      </c>
      <c r="C8" s="15">
        <f>1.3*10^6</f>
        <v>1300000</v>
      </c>
      <c r="D8" s="11" t="s">
        <v>12</v>
      </c>
    </row>
    <row r="9" spans="1:4" hidden="1" x14ac:dyDescent="0.4">
      <c r="A9" s="8"/>
      <c r="B9" s="4" t="s">
        <v>14</v>
      </c>
      <c r="C9" s="3"/>
      <c r="D9" s="3"/>
    </row>
    <row r="10" spans="1:4" hidden="1" x14ac:dyDescent="0.4">
      <c r="A10" s="8"/>
      <c r="B10" s="4" t="s">
        <v>11</v>
      </c>
      <c r="C10" s="3"/>
      <c r="D10" s="3"/>
    </row>
    <row r="11" spans="1:4" hidden="1" x14ac:dyDescent="0.4">
      <c r="A11" s="8"/>
      <c r="B11" s="4" t="s">
        <v>15</v>
      </c>
      <c r="C11" s="3"/>
      <c r="D11" s="3"/>
    </row>
    <row r="12" spans="1:4" hidden="1" x14ac:dyDescent="0.4">
      <c r="A12" s="8"/>
      <c r="B12" s="4" t="s">
        <v>16</v>
      </c>
      <c r="C12" s="3"/>
      <c r="D12" s="3"/>
    </row>
    <row r="13" spans="1:4" hidden="1" x14ac:dyDescent="0.4">
      <c r="A13" s="8"/>
      <c r="B13" s="4" t="s">
        <v>17</v>
      </c>
      <c r="C13" s="3"/>
      <c r="D13" s="3"/>
    </row>
    <row r="14" spans="1:4" hidden="1" x14ac:dyDescent="0.4">
      <c r="A14" s="8"/>
      <c r="B14" s="4" t="s">
        <v>18</v>
      </c>
      <c r="C14" s="3"/>
      <c r="D14" s="3"/>
    </row>
    <row r="15" spans="1:4" hidden="1" x14ac:dyDescent="0.4">
      <c r="A15" s="8"/>
      <c r="B15" s="4" t="s">
        <v>19</v>
      </c>
      <c r="C15" s="3"/>
      <c r="D15" s="3"/>
    </row>
    <row r="16" spans="1:4" x14ac:dyDescent="0.4">
      <c r="A16" s="7">
        <v>41395</v>
      </c>
      <c r="B16" s="4" t="s">
        <v>13</v>
      </c>
      <c r="C16" s="15">
        <f>6*10^6</f>
        <v>6000000</v>
      </c>
      <c r="D16" s="11" t="s">
        <v>22</v>
      </c>
    </row>
    <row r="17" spans="1:4" hidden="1" x14ac:dyDescent="0.4">
      <c r="A17" s="8"/>
      <c r="B17" s="4" t="s">
        <v>14</v>
      </c>
      <c r="C17" s="3"/>
      <c r="D17" s="3"/>
    </row>
    <row r="18" spans="1:4" hidden="1" x14ac:dyDescent="0.4">
      <c r="A18" s="8"/>
      <c r="B18" s="4" t="s">
        <v>20</v>
      </c>
      <c r="C18" s="3"/>
      <c r="D18" s="3"/>
    </row>
    <row r="19" spans="1:4" hidden="1" x14ac:dyDescent="0.4">
      <c r="A19" s="8"/>
      <c r="B19" s="4" t="s">
        <v>11</v>
      </c>
      <c r="C19" s="3"/>
      <c r="D19" s="3"/>
    </row>
    <row r="20" spans="1:4" hidden="1" x14ac:dyDescent="0.4">
      <c r="A20" s="8"/>
      <c r="B20" s="4" t="s">
        <v>21</v>
      </c>
      <c r="C20" s="3"/>
      <c r="D20" s="3"/>
    </row>
    <row r="21" spans="1:4" hidden="1" x14ac:dyDescent="0.4">
      <c r="A21" s="8"/>
      <c r="B21" s="4" t="s">
        <v>15</v>
      </c>
      <c r="C21" s="3"/>
      <c r="D21" s="3"/>
    </row>
    <row r="22" spans="1:4" hidden="1" x14ac:dyDescent="0.4">
      <c r="A22" s="8"/>
      <c r="B22" s="4" t="s">
        <v>16</v>
      </c>
      <c r="C22" s="3"/>
      <c r="D22" s="3"/>
    </row>
    <row r="23" spans="1:4" x14ac:dyDescent="0.4">
      <c r="A23" s="7">
        <v>41791</v>
      </c>
      <c r="B23" s="4" t="s">
        <v>13</v>
      </c>
      <c r="C23" s="15">
        <f>25*10^6</f>
        <v>25000000</v>
      </c>
      <c r="D23" s="11" t="s">
        <v>24</v>
      </c>
    </row>
    <row r="24" spans="1:4" hidden="1" x14ac:dyDescent="0.4">
      <c r="A24" s="8"/>
      <c r="B24" s="4" t="s">
        <v>14</v>
      </c>
      <c r="C24" s="3"/>
      <c r="D24" s="3"/>
    </row>
    <row r="25" spans="1:4" hidden="1" x14ac:dyDescent="0.4">
      <c r="A25" s="8"/>
      <c r="B25" s="4" t="s">
        <v>20</v>
      </c>
      <c r="C25" s="3"/>
      <c r="D25" s="3"/>
    </row>
    <row r="26" spans="1:4" hidden="1" x14ac:dyDescent="0.4">
      <c r="A26" s="8"/>
      <c r="B26" s="4" t="s">
        <v>11</v>
      </c>
      <c r="C26" s="3"/>
      <c r="D26" s="3"/>
    </row>
    <row r="27" spans="1:4" hidden="1" x14ac:dyDescent="0.4">
      <c r="A27" s="8"/>
      <c r="B27" s="4" t="s">
        <v>15</v>
      </c>
      <c r="C27" s="3"/>
      <c r="D27" s="3"/>
    </row>
    <row r="28" spans="1:4" hidden="1" x14ac:dyDescent="0.4">
      <c r="A28" s="8"/>
      <c r="B28" s="4" t="s">
        <v>16</v>
      </c>
      <c r="C28" s="3"/>
      <c r="D28" s="3"/>
    </row>
    <row r="29" spans="1:4" hidden="1" x14ac:dyDescent="0.4">
      <c r="A29" s="8"/>
      <c r="B29" s="4" t="s">
        <v>23</v>
      </c>
      <c r="C29" s="3"/>
      <c r="D29" s="3"/>
    </row>
    <row r="30" spans="1:4" ht="28.3" x14ac:dyDescent="0.4">
      <c r="A30" s="11" t="s">
        <v>25</v>
      </c>
      <c r="B30" s="4" t="s">
        <v>13</v>
      </c>
      <c r="C30" s="15">
        <f>58*10^6</f>
        <v>58000000</v>
      </c>
      <c r="D30" s="11" t="s">
        <v>28</v>
      </c>
    </row>
    <row r="31" spans="1:4" hidden="1" x14ac:dyDescent="0.4">
      <c r="A31" s="3"/>
      <c r="B31" s="4" t="s">
        <v>20</v>
      </c>
      <c r="C31" s="3"/>
      <c r="D31" s="3"/>
    </row>
    <row r="32" spans="1:4" hidden="1" x14ac:dyDescent="0.4">
      <c r="A32" s="3"/>
      <c r="B32" s="4" t="s">
        <v>26</v>
      </c>
      <c r="C32" s="3"/>
      <c r="D32" s="3"/>
    </row>
    <row r="33" spans="1:4" hidden="1" x14ac:dyDescent="0.4">
      <c r="A33" s="3"/>
      <c r="B33" s="4" t="s">
        <v>11</v>
      </c>
      <c r="C33" s="3"/>
      <c r="D33" s="3"/>
    </row>
    <row r="34" spans="1:4" hidden="1" x14ac:dyDescent="0.4">
      <c r="A34" s="3"/>
      <c r="B34" s="4" t="s">
        <v>27</v>
      </c>
      <c r="C34" s="3"/>
      <c r="D34" s="3"/>
    </row>
    <row r="35" spans="1:4" hidden="1" x14ac:dyDescent="0.4">
      <c r="A35" s="3"/>
      <c r="B35" s="4" t="s">
        <v>15</v>
      </c>
      <c r="C35" s="3"/>
      <c r="D35" s="3"/>
    </row>
    <row r="36" spans="1:4" hidden="1" x14ac:dyDescent="0.4">
      <c r="A36" s="3"/>
      <c r="B36" s="4" t="s">
        <v>23</v>
      </c>
      <c r="C36" s="3"/>
      <c r="D36" s="3"/>
    </row>
    <row r="37" spans="1:4" ht="28.3" x14ac:dyDescent="0.4">
      <c r="A37" s="11" t="s">
        <v>29</v>
      </c>
      <c r="B37" s="4" t="s">
        <v>20</v>
      </c>
      <c r="C37" s="15">
        <f>23.6*10^6</f>
        <v>23600000</v>
      </c>
      <c r="D37" s="11" t="s">
        <v>32</v>
      </c>
    </row>
    <row r="38" spans="1:4" hidden="1" x14ac:dyDescent="0.4">
      <c r="A38" s="3"/>
      <c r="B38" s="4" t="s">
        <v>27</v>
      </c>
      <c r="C38" s="5" t="s">
        <v>31</v>
      </c>
      <c r="D38" s="3"/>
    </row>
    <row r="39" spans="1:4" hidden="1" x14ac:dyDescent="0.4">
      <c r="A39" s="3"/>
      <c r="B39" s="4" t="s">
        <v>30</v>
      </c>
      <c r="C39" s="6"/>
      <c r="D39" s="3"/>
    </row>
    <row r="40" spans="1:4" ht="28.3" x14ac:dyDescent="0.4">
      <c r="A40" s="11" t="s">
        <v>33</v>
      </c>
      <c r="B40" s="4" t="s">
        <v>27</v>
      </c>
      <c r="C40" s="15">
        <f>280*10^6</f>
        <v>280000000</v>
      </c>
      <c r="D40" s="11" t="s">
        <v>41</v>
      </c>
    </row>
    <row r="41" spans="1:4" hidden="1" x14ac:dyDescent="0.4">
      <c r="A41" s="3"/>
      <c r="B41" s="4" t="s">
        <v>34</v>
      </c>
      <c r="C41" s="5" t="s">
        <v>40</v>
      </c>
      <c r="D41" s="3"/>
    </row>
    <row r="42" spans="1:4" hidden="1" x14ac:dyDescent="0.4">
      <c r="A42" s="3"/>
      <c r="B42" s="4" t="s">
        <v>35</v>
      </c>
      <c r="C42" s="6"/>
      <c r="D42" s="3"/>
    </row>
    <row r="43" spans="1:4" ht="28.3" hidden="1" x14ac:dyDescent="0.4">
      <c r="A43" s="3"/>
      <c r="B43" s="4" t="s">
        <v>36</v>
      </c>
      <c r="C43" s="6"/>
      <c r="D43" s="3"/>
    </row>
    <row r="44" spans="1:4" hidden="1" x14ac:dyDescent="0.4">
      <c r="A44" s="3"/>
      <c r="B44" s="4" t="s">
        <v>30</v>
      </c>
      <c r="C44" s="6"/>
      <c r="D44" s="3"/>
    </row>
    <row r="45" spans="1:4" ht="28.3" hidden="1" x14ac:dyDescent="0.4">
      <c r="A45" s="3"/>
      <c r="B45" s="4" t="s">
        <v>37</v>
      </c>
      <c r="C45" s="6"/>
      <c r="D45" s="3"/>
    </row>
    <row r="46" spans="1:4" hidden="1" x14ac:dyDescent="0.4">
      <c r="A46" s="3"/>
      <c r="B46" s="4" t="s">
        <v>23</v>
      </c>
      <c r="C46" s="6"/>
      <c r="D46" s="3"/>
    </row>
    <row r="47" spans="1:4" hidden="1" x14ac:dyDescent="0.4">
      <c r="A47" s="3"/>
      <c r="B47" s="4" t="s">
        <v>38</v>
      </c>
      <c r="C47" s="6"/>
      <c r="D47" s="3"/>
    </row>
    <row r="48" spans="1:4" hidden="1" x14ac:dyDescent="0.4">
      <c r="A48" s="3"/>
      <c r="B48" s="4" t="s">
        <v>39</v>
      </c>
      <c r="C48" s="6"/>
      <c r="D48" s="3"/>
    </row>
    <row r="49" spans="1:4" hidden="1" x14ac:dyDescent="0.4">
      <c r="A49" s="7">
        <v>43405</v>
      </c>
      <c r="B49" s="4" t="s">
        <v>42</v>
      </c>
      <c r="C49" s="15">
        <f>65*10^6</f>
        <v>65000000</v>
      </c>
      <c r="D49" s="11" t="s">
        <v>45</v>
      </c>
    </row>
    <row r="50" spans="1:4" hidden="1" x14ac:dyDescent="0.4">
      <c r="A50" s="8"/>
      <c r="B50" s="4" t="s">
        <v>43</v>
      </c>
      <c r="C50" s="3"/>
      <c r="D50" s="3"/>
    </row>
    <row r="51" spans="1:4" hidden="1" x14ac:dyDescent="0.4">
      <c r="A51" s="8"/>
      <c r="B51" s="4" t="s">
        <v>44</v>
      </c>
      <c r="C51" s="3"/>
      <c r="D51" s="3"/>
    </row>
    <row r="52" spans="1:4" hidden="1" x14ac:dyDescent="0.4">
      <c r="A52" s="7">
        <v>43586</v>
      </c>
      <c r="B52" s="4" t="s">
        <v>46</v>
      </c>
      <c r="C52" s="15">
        <f>292*10^6</f>
        <v>292000000</v>
      </c>
      <c r="D52" s="11" t="s">
        <v>51</v>
      </c>
    </row>
    <row r="53" spans="1:4" hidden="1" x14ac:dyDescent="0.4">
      <c r="A53" s="8"/>
      <c r="B53" s="4" t="s">
        <v>27</v>
      </c>
      <c r="C53" s="5" t="s">
        <v>50</v>
      </c>
      <c r="D53" s="3"/>
    </row>
    <row r="54" spans="1:4" hidden="1" x14ac:dyDescent="0.4">
      <c r="A54" s="8"/>
      <c r="B54" s="4" t="s">
        <v>47</v>
      </c>
      <c r="C54" s="6"/>
      <c r="D54" s="3"/>
    </row>
    <row r="55" spans="1:4" hidden="1" x14ac:dyDescent="0.4">
      <c r="A55" s="8"/>
      <c r="B55" s="4" t="s">
        <v>48</v>
      </c>
      <c r="C55" s="6"/>
      <c r="D55" s="3"/>
    </row>
    <row r="56" spans="1:4" hidden="1" x14ac:dyDescent="0.4">
      <c r="A56" s="8"/>
      <c r="B56" s="4" t="s">
        <v>49</v>
      </c>
      <c r="C56" s="6"/>
      <c r="D56" s="3"/>
    </row>
    <row r="57" spans="1:4" hidden="1" x14ac:dyDescent="0.4">
      <c r="A57" s="8"/>
      <c r="B57" s="4" t="s">
        <v>30</v>
      </c>
      <c r="C57" s="6"/>
      <c r="D57" s="3"/>
    </row>
    <row r="58" spans="1:4" hidden="1" x14ac:dyDescent="0.4">
      <c r="A58" s="7">
        <v>44013</v>
      </c>
      <c r="B58" s="4" t="s">
        <v>52</v>
      </c>
      <c r="C58" s="15">
        <f>319*10^6</f>
        <v>319000000</v>
      </c>
      <c r="D58" s="11" t="s">
        <v>51</v>
      </c>
    </row>
    <row r="59" spans="1:4" hidden="1" x14ac:dyDescent="0.4">
      <c r="A59" s="8"/>
      <c r="B59" s="4" t="s">
        <v>49</v>
      </c>
      <c r="C59" s="5" t="s">
        <v>55</v>
      </c>
      <c r="D59" s="3"/>
    </row>
    <row r="60" spans="1:4" hidden="1" x14ac:dyDescent="0.4">
      <c r="A60" s="8"/>
      <c r="B60" s="4" t="s">
        <v>30</v>
      </c>
      <c r="C60" s="6"/>
      <c r="D60" s="3"/>
    </row>
    <row r="61" spans="1:4" hidden="1" x14ac:dyDescent="0.4">
      <c r="A61" s="8"/>
      <c r="B61" s="4" t="s">
        <v>53</v>
      </c>
      <c r="C61" s="6"/>
      <c r="D61" s="3"/>
    </row>
    <row r="62" spans="1:4" hidden="1" x14ac:dyDescent="0.4">
      <c r="A62" s="8"/>
      <c r="B62" s="4" t="s">
        <v>19</v>
      </c>
      <c r="C62" s="6"/>
      <c r="D62" s="3"/>
    </row>
    <row r="63" spans="1:4" hidden="1" x14ac:dyDescent="0.4">
      <c r="A63" s="8"/>
      <c r="B63" s="4" t="s">
        <v>54</v>
      </c>
      <c r="C63" s="6"/>
      <c r="D63" s="3"/>
    </row>
    <row r="64" spans="1:4" hidden="1" x14ac:dyDescent="0.4">
      <c r="A64" s="7">
        <v>44317</v>
      </c>
      <c r="B64" s="4" t="s">
        <v>56</v>
      </c>
      <c r="C64" s="15">
        <f>160*10^6</f>
        <v>160000000</v>
      </c>
      <c r="D64" s="11" t="s">
        <v>45</v>
      </c>
    </row>
    <row r="65" spans="1:4" x14ac:dyDescent="0.4">
      <c r="A65" s="7">
        <v>44378</v>
      </c>
      <c r="B65" s="3" t="s">
        <v>9</v>
      </c>
      <c r="C65" s="15" t="s">
        <v>61</v>
      </c>
      <c r="D65" s="11" t="s">
        <v>58</v>
      </c>
    </row>
    <row r="66" spans="1:4" hidden="1" x14ac:dyDescent="0.4">
      <c r="A66" s="8"/>
      <c r="B66" s="3"/>
      <c r="C66" s="5" t="s">
        <v>57</v>
      </c>
      <c r="D66" s="3"/>
    </row>
    <row r="67" spans="1:4" ht="28.3" x14ac:dyDescent="0.4">
      <c r="A67" s="11" t="s">
        <v>59</v>
      </c>
      <c r="B67" s="3"/>
      <c r="C67" s="15" t="s">
        <v>60</v>
      </c>
      <c r="D67" s="10"/>
    </row>
    <row r="69" spans="1:4" x14ac:dyDescent="0.4">
      <c r="C69" s="15"/>
      <c r="D69" s="17"/>
    </row>
    <row r="70" spans="1:4" x14ac:dyDescent="0.4">
      <c r="C70" s="15"/>
      <c r="D70" s="18"/>
    </row>
    <row r="71" spans="1:4" x14ac:dyDescent="0.4">
      <c r="C71" s="15"/>
      <c r="D71" s="19"/>
    </row>
    <row r="72" spans="1:4" x14ac:dyDescent="0.4">
      <c r="C72" s="15"/>
      <c r="D72" s="19"/>
    </row>
    <row r="73" spans="1:4" x14ac:dyDescent="0.4">
      <c r="C73" s="15"/>
      <c r="D73" s="19"/>
    </row>
    <row r="74" spans="1:4" x14ac:dyDescent="0.4">
      <c r="C74" s="15"/>
      <c r="D74" s="19"/>
    </row>
    <row r="75" spans="1:4" x14ac:dyDescent="0.4">
      <c r="A75" s="15">
        <v>70000</v>
      </c>
      <c r="C75" s="15">
        <f>A75/10^6</f>
        <v>7.0000000000000007E-2</v>
      </c>
      <c r="D75" s="11" t="s">
        <v>12</v>
      </c>
    </row>
    <row r="76" spans="1:4" x14ac:dyDescent="0.4">
      <c r="A76" s="15">
        <v>1300000</v>
      </c>
      <c r="C76" s="15">
        <f t="shared" ref="C76:C81" si="0">A76/10^6</f>
        <v>1.3</v>
      </c>
      <c r="D76" s="11" t="s">
        <v>12</v>
      </c>
    </row>
    <row r="77" spans="1:4" x14ac:dyDescent="0.4">
      <c r="A77" s="15">
        <v>6000000</v>
      </c>
      <c r="C77" s="15">
        <f t="shared" si="0"/>
        <v>6</v>
      </c>
      <c r="D77" s="11" t="s">
        <v>22</v>
      </c>
    </row>
    <row r="78" spans="1:4" x14ac:dyDescent="0.4">
      <c r="A78" s="15">
        <v>25000000</v>
      </c>
      <c r="C78" s="15">
        <f t="shared" si="0"/>
        <v>25</v>
      </c>
      <c r="D78" s="11" t="s">
        <v>24</v>
      </c>
    </row>
    <row r="79" spans="1:4" x14ac:dyDescent="0.4">
      <c r="A79" s="15">
        <v>58000000</v>
      </c>
      <c r="C79" s="15">
        <f t="shared" si="0"/>
        <v>58</v>
      </c>
      <c r="D79" s="11" t="s">
        <v>28</v>
      </c>
    </row>
    <row r="80" spans="1:4" x14ac:dyDescent="0.4">
      <c r="A80" s="15">
        <v>23600000</v>
      </c>
      <c r="C80" s="15">
        <v>26</v>
      </c>
      <c r="D80" s="11" t="s">
        <v>32</v>
      </c>
    </row>
    <row r="81" spans="1:4" x14ac:dyDescent="0.4">
      <c r="A81" s="15">
        <v>280000000</v>
      </c>
      <c r="C81" s="15">
        <f t="shared" si="0"/>
        <v>280</v>
      </c>
      <c r="D81" s="11" t="s">
        <v>41</v>
      </c>
    </row>
  </sheetData>
  <autoFilter ref="A2:D67" xr:uid="{F0631C27-A77D-447F-8EDC-1F2E5CB530A7}">
    <filterColumn colId="0">
      <customFilters>
        <customFilter operator="notEqual" val=" "/>
      </customFilters>
    </filterColumn>
    <filterColumn colId="3">
      <filters blank="1">
        <filter val="-"/>
        <filter val="IPO"/>
        <filter val="SEED"/>
        <filter val="SERIES A"/>
        <filter val="SERIES B"/>
        <filter val="SERIES C"/>
        <filter val="SERIES D"/>
        <filter val="SERIES E"/>
      </filters>
    </filterColumn>
  </autoFilter>
  <hyperlinks>
    <hyperlink ref="B3" r:id="rId1" display="https://app.dealroom.co/companies/draper_esprit" xr:uid="{F63C9B6A-05AF-4527-B3FD-37549E254693}"/>
    <hyperlink ref="B4" r:id="rId2" display="https://app.dealroom.co/companies/hone_capital_formerly_csc_venture_capital_" xr:uid="{B71582B3-5FA1-4439-82AB-FA525484830B}"/>
    <hyperlink ref="B5" r:id="rId3" display="https://app.dealroom.co/companies/glynn_capital_management" xr:uid="{4E69C29E-FA9E-4D23-97F3-F05F3FDE8D0A}"/>
    <hyperlink ref="B6" r:id="rId4" display="https://app.dealroom.co/companies/saul_klein" xr:uid="{23681FE9-1A3A-4B2E-9F8C-3B2FA67C3F38}"/>
    <hyperlink ref="B7" r:id="rId5" display="https://app.dealroom.co/investors/seedcamp" xr:uid="{5913D670-FEC7-467E-87A5-CD1E30AA17B9}"/>
    <hyperlink ref="B8" r:id="rId6" display="https://app.dealroom.co/investors/index_ventures" xr:uid="{7A0ADA6B-ACC7-4B59-98E8-319B00EE262B}"/>
    <hyperlink ref="B9" r:id="rId7" display="https://app.dealroom.co/investors/kima_ventures" xr:uid="{2197C823-0123-4014-8DFD-AA82ED47C7E4}"/>
    <hyperlink ref="B10" r:id="rId8" display="https://app.dealroom.co/investors/seedcamp" xr:uid="{39B69C50-2BF7-4542-B89C-3A989E6104A7}"/>
    <hyperlink ref="B11" r:id="rId9" display="https://app.dealroom.co/investors/ia_ventures" xr:uid="{45F74BDB-996E-4848-B799-D1A1046C99EA}"/>
    <hyperlink ref="B12" r:id="rId10" display="https://app.dealroom.co/investors/the_accelerator_group" xr:uid="{A472F88D-EA0E-4BDE-A8C1-E746EAC92932}"/>
    <hyperlink ref="B13" r:id="rId11" display="https://app.dealroom.co/investors/max_levchin" xr:uid="{E0D1297D-06A2-4CB5-B4F9-00869D336C04}"/>
    <hyperlink ref="B14" r:id="rId12" display="https://app.dealroom.co/investors/errol_damelin" xr:uid="{7BB1EE61-44C5-4FDC-A2C3-B28082D0C6CE}"/>
    <hyperlink ref="B15" r:id="rId13" display="https://app.dealroom.co/investors/localglobe" xr:uid="{BB517304-0772-40ED-98CE-4A613900656A}"/>
    <hyperlink ref="B16" r:id="rId14" display="https://app.dealroom.co/investors/index_ventures" xr:uid="{3AFBF5A3-729F-4C49-906E-B36BA108517B}"/>
    <hyperlink ref="B17" r:id="rId15" display="https://app.dealroom.co/investors/kima_ventures" xr:uid="{6E505ED3-D0C7-4096-927A-B5494FBDF4AF}"/>
    <hyperlink ref="B18" r:id="rId16" display="https://app.dealroom.co/investors/valar_ventures" xr:uid="{81FBFA0F-01BF-42A3-AB59-5950DA7DCBAB}"/>
    <hyperlink ref="B19" r:id="rId17" display="https://app.dealroom.co/investors/seedcamp" xr:uid="{CCF2C237-8B5C-4C94-A9B7-D4A58C9D2073}"/>
    <hyperlink ref="B20" r:id="rId18" display="https://app.dealroom.co/investors/sv_angel" xr:uid="{013DB425-0FE3-4882-87EC-A29DB370AA65}"/>
    <hyperlink ref="B21" r:id="rId19" display="https://app.dealroom.co/investors/ia_ventures" xr:uid="{1256A2B3-7D5F-4F76-8233-E78096D3560F}"/>
    <hyperlink ref="B22" r:id="rId20" display="https://app.dealroom.co/investors/the_accelerator_group" xr:uid="{187A3A99-A9B1-40CD-812E-6A0E102CFCE5}"/>
    <hyperlink ref="B23" r:id="rId21" display="https://app.dealroom.co/investors/index_ventures" xr:uid="{EFAF0E3A-E32C-4C03-99B1-D587F7773540}"/>
    <hyperlink ref="B24" r:id="rId22" display="https://app.dealroom.co/investors/kima_ventures" xr:uid="{31A46B94-7C89-403C-B175-B13333465CAC}"/>
    <hyperlink ref="B25" r:id="rId23" display="https://app.dealroom.co/investors/valar_ventures" xr:uid="{1E1F0C64-50C9-4705-8176-0C0E15D74AA2}"/>
    <hyperlink ref="B26" r:id="rId24" display="https://app.dealroom.co/investors/seedcamp" xr:uid="{D098D125-57FF-4A01-B843-C8D3922D4C76}"/>
    <hyperlink ref="B27" r:id="rId25" display="https://app.dealroom.co/investors/ia_ventures" xr:uid="{B35894F5-6462-4EAD-BC51-770CB15BF336}"/>
    <hyperlink ref="B28" r:id="rId26" display="https://app.dealroom.co/investors/the_accelerator_group" xr:uid="{1D6F5B8B-0C44-4D5A-A02B-B932C3E94A6A}"/>
    <hyperlink ref="B29" r:id="rId27" display="https://app.dealroom.co/investors/richard_branson" xr:uid="{096657FC-2678-4ED8-A069-C8722C513D60}"/>
    <hyperlink ref="B30" r:id="rId28" display="https://app.dealroom.co/investors/index_ventures" xr:uid="{402BE702-7CC9-49D5-B5A6-AEA813A31686}"/>
    <hyperlink ref="B31" r:id="rId29" display="https://app.dealroom.co/investors/valar_ventures" xr:uid="{7761E7F2-C900-4729-9838-B3DF623CE0FE}"/>
    <hyperlink ref="B32" r:id="rId30" display="https://app.dealroom.co/investors/firestartr" xr:uid="{11BE7747-F638-4A89-9C92-B68D032E8734}"/>
    <hyperlink ref="B33" r:id="rId31" display="https://app.dealroom.co/investors/seedcamp" xr:uid="{9BAF47DD-1FB5-426B-A5EE-DB01C1BA17A6}"/>
    <hyperlink ref="B34" r:id="rId32" display="https://app.dealroom.co/investors/andreessen_horowitz" xr:uid="{ECB0DEC4-433E-47FD-B2FD-0F0A715F460D}"/>
    <hyperlink ref="B35" r:id="rId33" display="https://app.dealroom.co/investors/ia_ventures" xr:uid="{C7F09C21-62C6-48AF-A19E-550FC40F48F1}"/>
    <hyperlink ref="B36" r:id="rId34" display="https://app.dealroom.co/investors/richard_branson" xr:uid="{A7624600-C99D-4A89-85DD-2AA82E0C297F}"/>
    <hyperlink ref="B37" r:id="rId35" display="https://app.dealroom.co/investors/valar_ventures" xr:uid="{609EE359-BB11-48A4-B316-BDF4D6407D98}"/>
    <hyperlink ref="B38" r:id="rId36" display="https://app.dealroom.co/investors/andreessen_horowitz" xr:uid="{0486E2B1-EA0E-4D5E-A4DA-53654BBCA3A4}"/>
    <hyperlink ref="B39" r:id="rId37" display="https://app.dealroom.co/investors/baillie_gifford" xr:uid="{02257BDD-F231-4A38-A350-27EB1471AC91}"/>
    <hyperlink ref="B40" r:id="rId38" display="https://app.dealroom.co/investors/andreessen_horowitz" xr:uid="{E090C5BF-6644-4D27-82FA-99B55F6447D8}"/>
    <hyperlink ref="B41" r:id="rId39" display="https://app.dealroom.co/investors/sapphire_ventures" xr:uid="{59153544-04C0-4F6E-A3F1-B3D891B703B9}"/>
    <hyperlink ref="B42" r:id="rId40" display="https://app.dealroom.co/investors/mitsui_co" xr:uid="{1D681DF6-C1F3-4DA6-8C9D-F8FA914F5852}"/>
    <hyperlink ref="B43" r:id="rId41" display="https://app.dealroom.co/investors/institutional_venture_partners" xr:uid="{199D2E26-E772-4911-816F-83B026D29156}"/>
    <hyperlink ref="B44" r:id="rId42" display="https://app.dealroom.co/investors/baillie_gifford" xr:uid="{428CBE18-6DF7-4FDA-8A79-F9A903858AA3}"/>
    <hyperlink ref="B45" r:id="rId43" display="https://app.dealroom.co/investors/world_innovation_lab_wil_" xr:uid="{55E8B763-57F7-453E-B8A9-67C30C3D5FED}"/>
    <hyperlink ref="B46" r:id="rId44" display="https://app.dealroom.co/investors/richard_branson" xr:uid="{4F20BF80-C3DA-4AF9-A290-ED1DB4760378}"/>
    <hyperlink ref="B47" r:id="rId45" display="https://app.dealroom.co/companies/old_mutual" xr:uid="{65A92C9F-039B-4FF4-BA0B-76A725B8982A}"/>
    <hyperlink ref="B48" r:id="rId46" display="https://app.dealroom.co/investors/latitude_1" xr:uid="{365B1F7D-E4FB-4A89-BD93-5C7C246A7DD2}"/>
    <hyperlink ref="B49" r:id="rId47" display="https://app.dealroom.co/companies/jpmorgan_chase" xr:uid="{408D45F4-2144-4A1F-AD1E-BFD55C530511}"/>
    <hyperlink ref="B50" r:id="rId48" display="https://app.dealroom.co/investors/lhv_ventures" xr:uid="{96FFB218-1170-4658-9D98-A25EFC8F5C7B}"/>
    <hyperlink ref="B51" r:id="rId49" display="https://app.dealroom.co/companies/natwest" xr:uid="{9CDD631A-34DE-4DE8-9084-2DAE4B74BCE6}"/>
    <hyperlink ref="B52" r:id="rId50" display="https://app.dealroom.co/investors/vitruvian_partners" xr:uid="{FE62D40E-5A81-49FB-8093-5D9EDEF86B17}"/>
    <hyperlink ref="B53" r:id="rId51" display="https://app.dealroom.co/investors/andreessen_horowitz" xr:uid="{C697E2F9-9FE6-4EDE-8E19-71AB9E73C575}"/>
    <hyperlink ref="B54" r:id="rId52" display="https://app.dealroom.co/investors/lead_edge_capital" xr:uid="{611B53D1-1B0D-445D-B1DD-06B63FBFB4BF}"/>
    <hyperlink ref="B55" r:id="rId53" display="https://app.dealroom.co/investors/blackrock" xr:uid="{75FE2728-22DE-40FC-8C71-227673810259}"/>
    <hyperlink ref="B56" r:id="rId54" display="https://app.dealroom.co/investors/lone_pine_capital" xr:uid="{77766756-89AB-4151-94D9-738B432CCC2C}"/>
    <hyperlink ref="B57" r:id="rId55" display="https://app.dealroom.co/investors/baillie_gifford" xr:uid="{2554650C-2E51-4759-B785-6B9B48539BBF}"/>
    <hyperlink ref="B58" r:id="rId56" display="https://app.dealroom.co/investors/fidelity" xr:uid="{F62BBF4D-E888-4DE8-8BB4-3EE2D500BA74}"/>
    <hyperlink ref="B59" r:id="rId57" display="https://app.dealroom.co/investors/lone_pine_capital" xr:uid="{8337FC3D-304C-412C-8D2B-3E850B9EC145}"/>
    <hyperlink ref="B60" r:id="rId58" display="https://app.dealroom.co/investors/baillie_gifford" xr:uid="{5915420F-D072-49F4-A3A2-8C424D636A1C}"/>
    <hyperlink ref="B61" r:id="rId59" display="https://app.dealroom.co/investors/vulcan_capital" xr:uid="{177E2319-2F14-4C14-B362-F765FE2C5B4D}"/>
    <hyperlink ref="B62" r:id="rId60" display="https://app.dealroom.co/investors/localglobe" xr:uid="{CDBA5A63-30AE-4C3C-ACE8-9B791F0BF3F3}"/>
    <hyperlink ref="B63" r:id="rId61" display="https://app.dealroom.co/investors/d1_capital_partners" xr:uid="{0F196B76-1ED5-4275-BCF2-1397B0C18F20}"/>
    <hyperlink ref="B64" r:id="rId62" display="https://app.dealroom.co/investors/silicon_valley_bank" xr:uid="{B6C63BC3-C7D6-4DF2-9F5C-9D149667111A}"/>
  </hyperlinks>
  <pageMargins left="0.7" right="0.7" top="0.75" bottom="0.75" header="0.3" footer="0.3"/>
  <pageSetup orientation="portrait" horizontalDpi="1200" verticalDpi="1200" r:id="rId63"/>
  <drawing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Grep</dc:creator>
  <cp:lastModifiedBy>Grep</cp:lastModifiedBy>
  <dcterms:created xsi:type="dcterms:W3CDTF">2021-09-06T19:42:51Z</dcterms:created>
  <dcterms:modified xsi:type="dcterms:W3CDTF">2021-09-07T02:28:50Z</dcterms:modified>
</cp:coreProperties>
</file>