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B3DF5A97-431F-4F99-9669-5F4F101AA1F9}" xr6:coauthVersionLast="47" xr6:coauthVersionMax="47" xr10:uidLastSave="{00000000-0000-0000-0000-000000000000}"/>
  <bookViews>
    <workbookView xWindow="810" yWindow="-18120" windowWidth="28110" windowHeight="18240" xr2:uid="{785F8A36-E86A-4BD6-94E8-FC2E8B05B64B}"/>
  </bookViews>
  <sheets>
    <sheet name="Record book" sheetId="1" r:id="rId1"/>
    <sheet name="2022-06-12 FANG" sheetId="18" r:id="rId2"/>
    <sheet name="2022-06-12 NFG" sheetId="17" r:id="rId3"/>
    <sheet name="2022-06-12 OXY" sheetId="16" r:id="rId4"/>
    <sheet name="2022-06-12 PXD" sheetId="15" r:id="rId5"/>
    <sheet name="2022-06-12 SM" sheetId="14" r:id="rId6"/>
    <sheet name="2022-06-12 CEIX" sheetId="13" r:id="rId7"/>
    <sheet name="2022-06-12 XOM" sheetId="12" r:id="rId8"/>
    <sheet name="2022-06-12 MPC" sheetId="10" r:id="rId9"/>
    <sheet name="2022-06-12 CIVI" sheetId="9" r:id="rId10"/>
    <sheet name="2022-06-11 MUSA" sheetId="6" r:id="rId11"/>
    <sheet name="2022-06-11 LNTH" sheetId="5" r:id="rId12"/>
    <sheet name="2022-06-12 VAW" sheetId="11" r:id="rId13"/>
    <sheet name="2022-06-11 MCK" sheetId="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1" i="1" l="1" a="1"/>
  <c r="F51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O30" i="1"/>
  <c r="P30" i="1"/>
  <c r="Q30" i="1" s="1"/>
  <c r="O51" i="1"/>
  <c r="P51" i="1" s="1"/>
  <c r="Q51" i="1" s="1"/>
  <c r="H51" i="1"/>
  <c r="O50" i="1"/>
  <c r="P50" i="1" s="1"/>
  <c r="Q50" i="1" s="1"/>
  <c r="H50" i="1"/>
  <c r="O49" i="1"/>
  <c r="P49" i="1" s="1"/>
  <c r="Q49" i="1" s="1"/>
  <c r="H49" i="1"/>
  <c r="O48" i="1"/>
  <c r="P48" i="1" s="1"/>
  <c r="Q48" i="1" s="1"/>
  <c r="H48" i="1"/>
  <c r="O47" i="1"/>
  <c r="P47" i="1" s="1"/>
  <c r="Q47" i="1" s="1"/>
  <c r="H47" i="1"/>
  <c r="O46" i="1"/>
  <c r="P46" i="1" s="1"/>
  <c r="Q46" i="1" s="1"/>
  <c r="H46" i="1"/>
  <c r="O45" i="1"/>
  <c r="P45" i="1" s="1"/>
  <c r="Q45" i="1" s="1"/>
  <c r="H45" i="1"/>
  <c r="O44" i="1"/>
  <c r="P44" i="1" s="1"/>
  <c r="Q44" i="1" s="1"/>
  <c r="H44" i="1"/>
  <c r="O43" i="1"/>
  <c r="P43" i="1" s="1"/>
  <c r="Q43" i="1" s="1"/>
  <c r="H43" i="1"/>
  <c r="J43" i="1"/>
  <c r="O42" i="1"/>
  <c r="P42" i="1" s="1"/>
  <c r="Q42" i="1" s="1"/>
  <c r="H42" i="1"/>
  <c r="O41" i="1"/>
  <c r="P41" i="1" s="1"/>
  <c r="Q41" i="1" s="1"/>
  <c r="H41" i="1"/>
  <c r="J41" i="1"/>
  <c r="O40" i="1"/>
  <c r="P40" i="1" s="1"/>
  <c r="Q40" i="1" s="1"/>
  <c r="H40" i="1"/>
  <c r="H39" i="1"/>
  <c r="J39" i="1" s="1"/>
  <c r="O39" i="1"/>
  <c r="P39" i="1" s="1"/>
  <c r="Q39" i="1" s="1"/>
  <c r="O38" i="1"/>
  <c r="P38" i="1" s="1"/>
  <c r="Q38" i="1" s="1"/>
  <c r="H38" i="1"/>
  <c r="P36" i="1"/>
  <c r="Q36" i="1" s="1"/>
  <c r="O37" i="1"/>
  <c r="P37" i="1" s="1"/>
  <c r="Q37" i="1" s="1"/>
  <c r="H37" i="1"/>
  <c r="H36" i="1"/>
  <c r="O36" i="1"/>
  <c r="J36" i="1"/>
  <c r="H35" i="1"/>
  <c r="O35" i="1"/>
  <c r="P35" i="1" s="1"/>
  <c r="Q35" i="1" s="1"/>
  <c r="O34" i="1"/>
  <c r="P34" i="1" s="1"/>
  <c r="Q34" i="1" s="1"/>
  <c r="H34" i="1"/>
  <c r="J34" i="1"/>
  <c r="O33" i="1"/>
  <c r="P33" i="1" s="1"/>
  <c r="Q33" i="1" s="1"/>
  <c r="H33" i="1"/>
  <c r="O32" i="1"/>
  <c r="P32" i="1" s="1"/>
  <c r="Q32" i="1" s="1"/>
  <c r="O31" i="1"/>
  <c r="P31" i="1" s="1"/>
  <c r="Q31" i="1" s="1"/>
  <c r="O29" i="1"/>
  <c r="P29" i="1" s="1"/>
  <c r="Q29" i="1" s="1"/>
  <c r="O26" i="1"/>
  <c r="P26" i="1" s="1"/>
  <c r="Q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J40" i="1" l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P11" i="1"/>
  <c r="Q11" i="1" s="1"/>
  <c r="J31" i="1"/>
  <c r="J18" i="1"/>
  <c r="J15" i="1"/>
  <c r="J25" i="1"/>
  <c r="O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<sst xmlns="http://schemas.openxmlformats.org/spreadsheetml/2006/main" count="1748" uniqueCount="1061">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</sst>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6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B9:Q51"/>
  <sheetViews>
    <sheetView tabSelected="1" topLeftCell="A7" zoomScale="85" zoomScaleNormal="85" workbookViewId="0">
      <selection activeCell="F9" sqref="F9:G9"/>
    </sheetView>
  </sheetViews>
  <sheetFormatPr defaultRowHeight="15"/>
  <cols>
    <col min="2" max="2" width="9.7109375" bestFit="1" customWidth="1"/>
    <col min="6" max="6" width="9.140625" style="19"/>
    <col min="13" max="13" width="9.7109375" bestFit="1" customWidth="1"/>
  </cols>
  <sheetData>
    <row r="9" spans="2:17">
      <c r="H9" s="19"/>
      <c r="J9">
        <f>SUM(J11:J49)</f>
        <v>-25784.559999999998</v>
      </c>
    </row>
    <row r="10" spans="2:17" ht="77.25">
      <c r="K10" t="s">
        <v>11</v>
      </c>
      <c r="L10" t="s">
        <v>190</v>
      </c>
      <c r="M10" s="15" t="s">
        <v>9</v>
      </c>
      <c r="N10" s="15" t="s">
        <v>113</v>
      </c>
      <c r="P10" t="s">
        <v>416</v>
      </c>
      <c r="Q10" t="s">
        <v>417</v>
      </c>
    </row>
    <row r="11" spans="2:17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8" si="1">IF(D11="Buy",-1,1)</f>
        <v>-1</v>
      </c>
      <c r="J11">
        <f t="shared" ref="J11:J18" si="2">I11*H11</f>
        <v>-4996.9800000000005</v>
      </c>
      <c r="O11">
        <f>AVERAGE(O26:O32)</f>
        <v>78.400000000000006</v>
      </c>
      <c r="P11" s="16">
        <f>AVERAGE(P26:P60)</f>
        <v>2.1790212754845828E-3</v>
      </c>
      <c r="Q11" s="16">
        <f>(1+P11)^92</f>
        <v>1.2217104193544945</v>
      </c>
    </row>
    <row r="12" spans="2:17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2:17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2:17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2:17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2:17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7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7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7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7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7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7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7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7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</row>
    <row r="25" spans="2:17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</row>
    <row r="26" spans="2:17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>
        <v>0.1</v>
      </c>
      <c r="O26" s="16">
        <f>M26-B26</f>
        <v>84</v>
      </c>
      <c r="P26" s="16">
        <f>(1+N26)^(1/O26)-1</f>
        <v>1.135288950835589E-3</v>
      </c>
      <c r="Q26" s="16">
        <f>(1+P26)^92</f>
        <v>1.1100303305665855</v>
      </c>
    </row>
    <row r="27" spans="2:17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</row>
    <row r="28" spans="2:17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5">G28*E28</f>
        <v>-6375</v>
      </c>
      <c r="I28" s="19">
        <v>-1</v>
      </c>
      <c r="J28">
        <f t="shared" ref="J28" si="6">I28*H28</f>
        <v>6375</v>
      </c>
      <c r="K28" t="s">
        <v>10</v>
      </c>
      <c r="L28" t="s">
        <v>142</v>
      </c>
      <c r="M28" s="1">
        <v>44766</v>
      </c>
    </row>
    <row r="29" spans="2:17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7">G29*E29</f>
        <v>1020</v>
      </c>
      <c r="I29" s="19">
        <v>-1</v>
      </c>
      <c r="J29">
        <f t="shared" ref="J29:J43" si="8">I29*H29</f>
        <v>-1020</v>
      </c>
      <c r="K29" t="s">
        <v>10</v>
      </c>
      <c r="L29" t="s">
        <v>142</v>
      </c>
      <c r="M29" s="1">
        <v>44815</v>
      </c>
      <c r="N29">
        <v>0.41</v>
      </c>
      <c r="O29" s="16">
        <f t="shared" ref="O29:O51" si="9">M29-B29</f>
        <v>91</v>
      </c>
      <c r="P29" s="16">
        <f t="shared" ref="P29:P51" si="10">(1+N29)^(1/O29)-1</f>
        <v>3.7828480137320764E-3</v>
      </c>
      <c r="Q29" s="16">
        <f t="shared" ref="Q29:Q51" si="11">(1+P29)^92</f>
        <v>1.4153338156993678</v>
      </c>
    </row>
    <row r="30" spans="2:17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7"/>
        <v>1060.1399999999999</v>
      </c>
      <c r="I30" s="19">
        <v>-1</v>
      </c>
      <c r="J30">
        <f t="shared" si="8"/>
        <v>-1060.1399999999999</v>
      </c>
      <c r="K30" t="s">
        <v>112</v>
      </c>
      <c r="L30" t="s">
        <v>163</v>
      </c>
      <c r="M30" s="1">
        <v>44787</v>
      </c>
      <c r="N30">
        <v>0.13400000000000001</v>
      </c>
      <c r="O30" s="16">
        <f t="shared" si="9"/>
        <v>63</v>
      </c>
      <c r="P30" s="16">
        <f t="shared" si="10"/>
        <v>1.9980443135318993E-3</v>
      </c>
      <c r="Q30" s="16">
        <f t="shared" si="11"/>
        <v>1.2015791869493655</v>
      </c>
    </row>
    <row r="31" spans="2:17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7"/>
        <v>1008</v>
      </c>
      <c r="I31" s="19">
        <v>-1</v>
      </c>
      <c r="J31">
        <f t="shared" si="8"/>
        <v>-1008</v>
      </c>
      <c r="K31" t="s">
        <v>415</v>
      </c>
      <c r="L31" t="s">
        <v>142</v>
      </c>
      <c r="M31" s="1">
        <v>44801</v>
      </c>
      <c r="N31">
        <v>0.17</v>
      </c>
      <c r="O31" s="16">
        <f t="shared" si="9"/>
        <v>77</v>
      </c>
      <c r="P31" s="16">
        <f t="shared" si="10"/>
        <v>2.0410899187346399E-3</v>
      </c>
      <c r="Q31" s="16">
        <f t="shared" si="11"/>
        <v>1.2063374816411372</v>
      </c>
    </row>
    <row r="32" spans="2:17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7"/>
        <v>975.06000000000006</v>
      </c>
      <c r="I32" s="19">
        <v>-1</v>
      </c>
      <c r="J32">
        <f t="shared" si="8"/>
        <v>-975.06000000000006</v>
      </c>
      <c r="K32" t="s">
        <v>415</v>
      </c>
      <c r="L32" t="s">
        <v>142</v>
      </c>
      <c r="M32" s="1">
        <v>44801</v>
      </c>
      <c r="N32">
        <v>0.12</v>
      </c>
      <c r="O32" s="16">
        <f t="shared" si="9"/>
        <v>77</v>
      </c>
      <c r="P32" s="16">
        <f t="shared" si="10"/>
        <v>1.4728847386982213E-3</v>
      </c>
      <c r="Q32" s="16">
        <f t="shared" si="11"/>
        <v>1.1450012193329568</v>
      </c>
    </row>
    <row r="33" spans="2:17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7"/>
        <v>1080.42</v>
      </c>
      <c r="I33" s="19">
        <v>-1</v>
      </c>
      <c r="J33">
        <f t="shared" si="8"/>
        <v>-1080.42</v>
      </c>
      <c r="K33" t="s">
        <v>433</v>
      </c>
      <c r="L33" t="s">
        <v>11</v>
      </c>
      <c r="M33" s="1">
        <v>44801</v>
      </c>
      <c r="N33">
        <v>0.13200000000000001</v>
      </c>
      <c r="O33">
        <f t="shared" si="9"/>
        <v>77</v>
      </c>
      <c r="P33">
        <f t="shared" si="10"/>
        <v>1.6115046098634789E-3</v>
      </c>
      <c r="Q33">
        <f t="shared" si="11"/>
        <v>1.1596741873887326</v>
      </c>
    </row>
    <row r="34" spans="2:17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7"/>
        <v>1017.69</v>
      </c>
      <c r="I34" s="19">
        <v>-1</v>
      </c>
      <c r="J34">
        <f t="shared" si="8"/>
        <v>-1017.69</v>
      </c>
      <c r="K34" t="s">
        <v>435</v>
      </c>
      <c r="L34" t="s">
        <v>11</v>
      </c>
      <c r="M34" s="1">
        <v>44766</v>
      </c>
      <c r="N34">
        <v>9.9000000000000005E-2</v>
      </c>
      <c r="O34">
        <f t="shared" si="9"/>
        <v>42</v>
      </c>
      <c r="P34">
        <f t="shared" si="10"/>
        <v>2.2501629544413593E-3</v>
      </c>
      <c r="Q34">
        <f t="shared" si="11"/>
        <v>1.22971499588866</v>
      </c>
    </row>
    <row r="35" spans="2:17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7"/>
        <v>959</v>
      </c>
      <c r="I35" s="19">
        <v>-1</v>
      </c>
      <c r="J35">
        <f t="shared" si="8"/>
        <v>-959</v>
      </c>
      <c r="K35" t="s">
        <v>415</v>
      </c>
      <c r="L35" t="s">
        <v>163</v>
      </c>
      <c r="M35" s="1">
        <v>44815</v>
      </c>
      <c r="N35">
        <v>0.12</v>
      </c>
      <c r="O35">
        <f t="shared" si="9"/>
        <v>91</v>
      </c>
      <c r="P35">
        <f t="shared" si="10"/>
        <v>1.2461459636541328E-3</v>
      </c>
      <c r="Q35">
        <f t="shared" si="11"/>
        <v>1.1213956834792898</v>
      </c>
    </row>
    <row r="36" spans="2:17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7"/>
        <v>1004</v>
      </c>
      <c r="I36" s="19">
        <v>-1</v>
      </c>
      <c r="J36">
        <f t="shared" si="8"/>
        <v>-1004</v>
      </c>
      <c r="K36" s="18" t="s">
        <v>415</v>
      </c>
      <c r="L36" s="18" t="s">
        <v>141</v>
      </c>
      <c r="M36" s="1">
        <v>44815</v>
      </c>
      <c r="N36">
        <v>0.14000000000000001</v>
      </c>
      <c r="O36" s="18">
        <f t="shared" si="9"/>
        <v>91</v>
      </c>
      <c r="P36" s="18">
        <f t="shared" si="10"/>
        <v>1.4409081274349145E-3</v>
      </c>
      <c r="Q36" s="18">
        <f t="shared" si="11"/>
        <v>1.1416426352652658</v>
      </c>
    </row>
    <row r="37" spans="2:17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7"/>
        <v>1034.46</v>
      </c>
      <c r="I37" s="19">
        <v>-1</v>
      </c>
      <c r="J37">
        <f t="shared" si="8"/>
        <v>-1034.46</v>
      </c>
      <c r="K37" t="s">
        <v>415</v>
      </c>
      <c r="L37" t="s">
        <v>141</v>
      </c>
      <c r="M37" s="1">
        <v>44815</v>
      </c>
      <c r="N37">
        <v>0.35</v>
      </c>
      <c r="O37" s="18">
        <f t="shared" si="9"/>
        <v>91</v>
      </c>
      <c r="P37" s="18">
        <f t="shared" si="10"/>
        <v>3.303296563134106E-3</v>
      </c>
      <c r="Q37" s="18">
        <f t="shared" si="11"/>
        <v>1.3544594503602096</v>
      </c>
    </row>
    <row r="38" spans="2:17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7"/>
        <v>996.93000000000006</v>
      </c>
      <c r="I38" s="19">
        <v>-1</v>
      </c>
      <c r="J38">
        <f t="shared" si="8"/>
        <v>-996.93000000000006</v>
      </c>
      <c r="K38" s="18" t="s">
        <v>415</v>
      </c>
      <c r="L38" s="18" t="s">
        <v>141</v>
      </c>
      <c r="M38" s="1">
        <v>44815</v>
      </c>
      <c r="N38" s="18">
        <v>0.28000000000000003</v>
      </c>
      <c r="O38" s="18">
        <f t="shared" si="9"/>
        <v>91</v>
      </c>
      <c r="P38" s="18">
        <f t="shared" si="10"/>
        <v>2.7164309397338382E-3</v>
      </c>
      <c r="Q38" s="18">
        <f t="shared" si="11"/>
        <v>1.2834770316028687</v>
      </c>
    </row>
    <row r="39" spans="2:17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7"/>
        <v>1023.75</v>
      </c>
      <c r="I39" s="19">
        <v>-1</v>
      </c>
      <c r="J39">
        <f t="shared" si="8"/>
        <v>-1023.75</v>
      </c>
      <c r="K39" s="18" t="s">
        <v>415</v>
      </c>
      <c r="L39" s="18" t="s">
        <v>141</v>
      </c>
      <c r="M39" s="1">
        <v>44745</v>
      </c>
      <c r="N39">
        <v>0.11</v>
      </c>
      <c r="O39">
        <f t="shared" si="9"/>
        <v>21</v>
      </c>
      <c r="P39">
        <f t="shared" si="10"/>
        <v>4.981893106467794E-3</v>
      </c>
      <c r="Q39">
        <f t="shared" si="11"/>
        <v>1.5796388699807264</v>
      </c>
    </row>
    <row r="40" spans="2:17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7"/>
        <v>1008</v>
      </c>
      <c r="I40" s="19">
        <v>-1</v>
      </c>
      <c r="J40">
        <f t="shared" si="8"/>
        <v>-1008</v>
      </c>
      <c r="K40" s="18" t="s">
        <v>415</v>
      </c>
      <c r="L40" s="18" t="s">
        <v>141</v>
      </c>
      <c r="M40" s="1">
        <v>44815</v>
      </c>
      <c r="N40" s="18">
        <v>0.11</v>
      </c>
      <c r="O40" s="18">
        <f t="shared" si="9"/>
        <v>91</v>
      </c>
      <c r="P40" s="18">
        <f t="shared" si="10"/>
        <v>1.1474711970971274E-3</v>
      </c>
      <c r="Q40" s="18">
        <f t="shared" si="11"/>
        <v>1.111273693028771</v>
      </c>
    </row>
    <row r="41" spans="2:17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7"/>
        <v>1021.76</v>
      </c>
      <c r="I41" s="19">
        <v>-1</v>
      </c>
      <c r="J41">
        <f t="shared" si="8"/>
        <v>-1021.76</v>
      </c>
      <c r="K41" s="18" t="s">
        <v>415</v>
      </c>
      <c r="L41" s="18" t="s">
        <v>141</v>
      </c>
      <c r="M41" s="1">
        <v>44815</v>
      </c>
      <c r="N41">
        <v>9.6000000000000002E-2</v>
      </c>
      <c r="O41" s="18">
        <f t="shared" si="9"/>
        <v>91</v>
      </c>
      <c r="P41" s="18">
        <f t="shared" si="10"/>
        <v>1.0078392710637374E-3</v>
      </c>
      <c r="Q41" s="18">
        <f t="shared" si="11"/>
        <v>1.0971045918410911</v>
      </c>
    </row>
    <row r="42" spans="2:17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7"/>
        <v>1070.8</v>
      </c>
      <c r="I42" s="19">
        <v>-1</v>
      </c>
      <c r="J42">
        <f t="shared" si="8"/>
        <v>-1070.8</v>
      </c>
      <c r="K42" s="18" t="s">
        <v>415</v>
      </c>
      <c r="L42" s="18" t="s">
        <v>141</v>
      </c>
      <c r="M42" s="1">
        <v>44815</v>
      </c>
      <c r="N42">
        <v>0.22</v>
      </c>
      <c r="O42" s="18">
        <f t="shared" si="9"/>
        <v>91</v>
      </c>
      <c r="P42" s="18">
        <f t="shared" si="10"/>
        <v>2.1875635052042153E-3</v>
      </c>
      <c r="Q42" s="18">
        <f t="shared" si="11"/>
        <v>1.222668827476334</v>
      </c>
    </row>
    <row r="43" spans="2:17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7"/>
        <v>1030</v>
      </c>
      <c r="I43" s="19">
        <v>-1</v>
      </c>
      <c r="J43">
        <f t="shared" si="8"/>
        <v>-1030</v>
      </c>
      <c r="K43" s="18" t="s">
        <v>415</v>
      </c>
      <c r="L43" s="18" t="s">
        <v>141</v>
      </c>
      <c r="M43" s="1">
        <v>44815</v>
      </c>
      <c r="N43">
        <v>0.73</v>
      </c>
      <c r="O43" s="18">
        <f t="shared" si="9"/>
        <v>91</v>
      </c>
      <c r="P43" s="18">
        <f t="shared" si="10"/>
        <v>6.0414888024045155E-3</v>
      </c>
      <c r="Q43" s="18">
        <f t="shared" si="11"/>
        <v>1.7404517756281392</v>
      </c>
    </row>
    <row r="44" spans="2:17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7"/>
        <v>1033.1999999999998</v>
      </c>
      <c r="I44" s="19">
        <v>-1</v>
      </c>
      <c r="J44" s="18">
        <f t="shared" ref="J44:J45" si="12">I44*H44</f>
        <v>-1033.1999999999998</v>
      </c>
      <c r="K44" s="18" t="s">
        <v>415</v>
      </c>
      <c r="L44" s="18" t="s">
        <v>141</v>
      </c>
      <c r="M44" s="1">
        <v>44815</v>
      </c>
      <c r="N44" s="18">
        <v>0.26500000000000001</v>
      </c>
      <c r="O44" s="18">
        <f t="shared" si="9"/>
        <v>91</v>
      </c>
      <c r="P44" s="18">
        <f t="shared" si="10"/>
        <v>2.5865494959438351E-3</v>
      </c>
      <c r="Q44" s="18">
        <f t="shared" si="11"/>
        <v>1.2682719851123665</v>
      </c>
    </row>
    <row r="45" spans="2:17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7"/>
        <v>1015.4499999999999</v>
      </c>
      <c r="I45" s="19">
        <v>-1</v>
      </c>
      <c r="J45">
        <f t="shared" si="12"/>
        <v>-1015.4499999999999</v>
      </c>
      <c r="K45" s="18" t="s">
        <v>415</v>
      </c>
      <c r="L45" s="18" t="s">
        <v>141</v>
      </c>
      <c r="M45" s="1">
        <v>44815</v>
      </c>
      <c r="N45">
        <v>0.13</v>
      </c>
      <c r="O45" s="18">
        <f t="shared" si="9"/>
        <v>91</v>
      </c>
      <c r="P45" s="18">
        <f t="shared" si="10"/>
        <v>1.3439532058281412E-3</v>
      </c>
      <c r="Q45" s="18">
        <f t="shared" si="11"/>
        <v>1.1315186671225852</v>
      </c>
    </row>
    <row r="46" spans="2:17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7"/>
        <v>997.5</v>
      </c>
      <c r="I46" s="19">
        <v>-1</v>
      </c>
      <c r="J46" s="18">
        <f t="shared" ref="J46" si="13">I46*H46</f>
        <v>-997.5</v>
      </c>
      <c r="K46" s="18" t="s">
        <v>415</v>
      </c>
      <c r="L46" s="18" t="s">
        <v>141</v>
      </c>
      <c r="M46" s="1">
        <v>44815</v>
      </c>
      <c r="N46">
        <v>0.16</v>
      </c>
      <c r="O46" s="18">
        <f t="shared" si="9"/>
        <v>91</v>
      </c>
      <c r="P46" s="18">
        <f t="shared" si="10"/>
        <v>1.6323198533032546E-3</v>
      </c>
      <c r="Q46" s="18">
        <f t="shared" si="11"/>
        <v>1.1618934910298244</v>
      </c>
    </row>
    <row r="47" spans="2:17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7"/>
        <v>1083.2</v>
      </c>
      <c r="I47" s="19">
        <v>-1</v>
      </c>
      <c r="J47" s="18">
        <f t="shared" ref="J47" si="14">I47*H47</f>
        <v>-1083.2</v>
      </c>
      <c r="K47" s="18" t="s">
        <v>415</v>
      </c>
      <c r="L47" s="18" t="s">
        <v>141</v>
      </c>
      <c r="M47" s="1">
        <v>44815</v>
      </c>
      <c r="N47" s="18">
        <v>0.09</v>
      </c>
      <c r="O47" s="18">
        <f t="shared" si="9"/>
        <v>91</v>
      </c>
      <c r="P47" s="18">
        <f t="shared" si="10"/>
        <v>9.4745620432945543E-4</v>
      </c>
      <c r="Q47" s="18">
        <f t="shared" si="11"/>
        <v>1.0910327272627209</v>
      </c>
    </row>
    <row r="48" spans="2:17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7"/>
        <v>1016.64</v>
      </c>
      <c r="I48" s="19">
        <v>-1</v>
      </c>
      <c r="J48" s="18">
        <f t="shared" ref="J48" si="15">I48*H48</f>
        <v>-1016.64</v>
      </c>
      <c r="K48" s="18" t="s">
        <v>415</v>
      </c>
      <c r="L48" s="18" t="s">
        <v>141</v>
      </c>
      <c r="M48" s="1">
        <v>44815</v>
      </c>
      <c r="N48" s="18">
        <v>0.3</v>
      </c>
      <c r="O48" s="18">
        <f t="shared" si="9"/>
        <v>91</v>
      </c>
      <c r="P48" s="18">
        <f t="shared" si="10"/>
        <v>2.8872839838995912E-3</v>
      </c>
      <c r="Q48" s="18">
        <f t="shared" si="11"/>
        <v>1.3037534691790746</v>
      </c>
    </row>
    <row r="49" spans="2:17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7"/>
        <v>1035.5999999999999</v>
      </c>
      <c r="I49" s="19">
        <v>-1</v>
      </c>
      <c r="J49" s="18">
        <f t="shared" ref="J49:J50" si="16">I49*H49</f>
        <v>-1035.5999999999999</v>
      </c>
      <c r="K49" s="18" t="s">
        <v>415</v>
      </c>
      <c r="L49" s="18" t="s">
        <v>163</v>
      </c>
      <c r="M49" s="1">
        <v>44801</v>
      </c>
      <c r="N49">
        <v>0.12</v>
      </c>
      <c r="O49" s="18">
        <f t="shared" si="9"/>
        <v>77</v>
      </c>
      <c r="P49" s="18">
        <f t="shared" si="10"/>
        <v>1.4728847386982213E-3</v>
      </c>
      <c r="Q49" s="18">
        <f t="shared" si="11"/>
        <v>1.1450012193329568</v>
      </c>
    </row>
    <row r="50" spans="2:17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7"/>
        <v>993.2</v>
      </c>
      <c r="I50" s="19">
        <v>-1</v>
      </c>
      <c r="J50">
        <f t="shared" si="16"/>
        <v>-993.2</v>
      </c>
      <c r="K50" s="18" t="s">
        <v>415</v>
      </c>
      <c r="L50" s="18" t="s">
        <v>163</v>
      </c>
      <c r="M50" s="1">
        <v>44780</v>
      </c>
      <c r="N50">
        <v>9.4899999999999998E-2</v>
      </c>
      <c r="O50" s="18">
        <f t="shared" si="9"/>
        <v>56</v>
      </c>
      <c r="P50" s="18">
        <f t="shared" si="10"/>
        <v>1.6202940261609289E-3</v>
      </c>
      <c r="Q50" s="18">
        <f t="shared" si="11"/>
        <v>1.1606107956028482</v>
      </c>
    </row>
    <row r="51" spans="2:17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SUMPRODUCT(($C$11:$C$51=C51)*($E$11:$E$51))</f>
        <v>7</v>
      </c>
      <c r="G51" s="18">
        <v>155.49</v>
      </c>
      <c r="H51" s="18">
        <f t="shared" ref="H51" si="17">G51*E51</f>
        <v>1088.43</v>
      </c>
      <c r="I51" s="19">
        <v>-1</v>
      </c>
      <c r="J51" s="18">
        <f t="shared" ref="J51" si="18">I51*H51</f>
        <v>-1088.43</v>
      </c>
      <c r="K51" s="18" t="s">
        <v>415</v>
      </c>
      <c r="L51" s="18" t="s">
        <v>141</v>
      </c>
      <c r="M51" s="1">
        <v>44815</v>
      </c>
      <c r="N51">
        <v>0.14000000000000001</v>
      </c>
      <c r="O51" s="18">
        <f t="shared" si="9"/>
        <v>91</v>
      </c>
      <c r="P51" s="18">
        <f t="shared" si="10"/>
        <v>1.4409081274349145E-3</v>
      </c>
      <c r="Q51" s="18">
        <f t="shared" si="11"/>
        <v>1.1416426352652658</v>
      </c>
    </row>
  </sheetData>
  <conditionalFormatting sqref="P26:P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27" t="s">
        <v>122</v>
      </c>
      <c r="B35" s="2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7" t="s">
        <v>135</v>
      </c>
      <c r="B44" s="2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27" t="s">
        <v>122</v>
      </c>
      <c r="B35" s="2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7" t="s">
        <v>135</v>
      </c>
      <c r="B44" s="2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27" t="s">
        <v>122</v>
      </c>
      <c r="B35" s="2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7" t="s">
        <v>135</v>
      </c>
      <c r="B44" s="2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27" t="s">
        <v>122</v>
      </c>
      <c r="B63" s="28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27" t="s">
        <v>135</v>
      </c>
      <c r="B72" s="28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27" t="s">
        <v>122</v>
      </c>
      <c r="B32" s="28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27" t="s">
        <v>135</v>
      </c>
      <c r="B41" s="28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29" t="s">
        <v>122</v>
      </c>
      <c r="B32" s="28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29" t="s">
        <v>135</v>
      </c>
      <c r="B41" s="28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27" t="s">
        <v>122</v>
      </c>
      <c r="B35" s="2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7" t="s">
        <v>135</v>
      </c>
      <c r="B44" s="2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27" t="s">
        <v>122</v>
      </c>
      <c r="B38" s="28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27" t="s">
        <v>135</v>
      </c>
      <c r="B47" s="28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27" t="s">
        <v>122</v>
      </c>
      <c r="B38" s="28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27" t="s">
        <v>135</v>
      </c>
      <c r="B47" s="28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27" t="s">
        <v>122</v>
      </c>
      <c r="B35" s="28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27" t="s">
        <v>135</v>
      </c>
      <c r="B44" s="28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27" t="s">
        <v>122</v>
      </c>
      <c r="B15" s="28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27" t="s">
        <v>135</v>
      </c>
      <c r="B24" s="28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27" t="s">
        <v>122</v>
      </c>
      <c r="B32" s="28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27" t="s">
        <v>135</v>
      </c>
      <c r="B41" s="28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Record book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2022-06-13T03:46:59Z</dcterms:modified>
</cp:coreProperties>
</file>