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wiki\wiki\dev\python\Python-Stock\code\Screener\"/>
    </mc:Choice>
  </mc:AlternateContent>
  <xr:revisionPtr revIDLastSave="0" documentId="8_{FAC52005-401D-4774-9127-7C0CBDEC3716}" xr6:coauthVersionLast="47" xr6:coauthVersionMax="47" xr10:uidLastSave="{00000000-0000-0000-0000-000000000000}"/>
  <bookViews>
    <workbookView xWindow="810" yWindow="-18120" windowWidth="28110" windowHeight="18240" xr2:uid="{785F8A36-E86A-4BD6-94E8-FC2E8B05B64B}"/>
  </bookViews>
  <sheets>
    <sheet name="Record book" sheetId="1" r:id="rId1"/>
    <sheet name="2022-06-12 FANG" sheetId="18" r:id="rId2"/>
    <sheet name="2022-06-12 NFG" sheetId="17" r:id="rId3"/>
    <sheet name="2022-06-12 OXY" sheetId="16" r:id="rId4"/>
    <sheet name="2022-06-12 PXD" sheetId="15" r:id="rId5"/>
    <sheet name="2022-06-12 SM" sheetId="14" r:id="rId6"/>
    <sheet name="2022-06-12 CEIX" sheetId="13" r:id="rId7"/>
    <sheet name="2022-06-12 XOM" sheetId="12" r:id="rId8"/>
    <sheet name="2022-06-12 MPC" sheetId="10" r:id="rId9"/>
    <sheet name="2022-06-12 CIVI" sheetId="9" r:id="rId10"/>
    <sheet name="2022-06-11 MUSA" sheetId="6" r:id="rId11"/>
    <sheet name="2022-06-11 LNTH" sheetId="5" r:id="rId12"/>
    <sheet name="2022-06-12 VAW" sheetId="11" r:id="rId13"/>
    <sheet name="2022-06-11 MCK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1" l="1"/>
  <c r="P51" i="1"/>
  <c r="O51" i="1"/>
  <c r="N51" i="1"/>
  <c r="H51" i="1"/>
  <c r="I51" i="1" s="1"/>
  <c r="G51" i="1"/>
  <c r="N50" i="1"/>
  <c r="O50" i="1" s="1"/>
  <c r="P50" i="1" s="1"/>
  <c r="G50" i="1"/>
  <c r="I50" i="1"/>
  <c r="H50" i="1"/>
  <c r="O49" i="1"/>
  <c r="P49" i="1" s="1"/>
  <c r="N49" i="1"/>
  <c r="H49" i="1"/>
  <c r="I49" i="1" s="1"/>
  <c r="G49" i="1"/>
  <c r="N48" i="1"/>
  <c r="O48" i="1" s="1"/>
  <c r="P48" i="1" s="1"/>
  <c r="H48" i="1"/>
  <c r="I48" i="1" s="1"/>
  <c r="G48" i="1"/>
  <c r="N47" i="1"/>
  <c r="O47" i="1" s="1"/>
  <c r="P47" i="1" s="1"/>
  <c r="H47" i="1"/>
  <c r="I47" i="1" s="1"/>
  <c r="G47" i="1"/>
  <c r="N46" i="1"/>
  <c r="O46" i="1" s="1"/>
  <c r="P46" i="1" s="1"/>
  <c r="H46" i="1"/>
  <c r="I46" i="1" s="1"/>
  <c r="G46" i="1"/>
  <c r="N45" i="1"/>
  <c r="O45" i="1" s="1"/>
  <c r="P45" i="1" s="1"/>
  <c r="H45" i="1"/>
  <c r="I45" i="1" s="1"/>
  <c r="G45" i="1"/>
  <c r="N44" i="1"/>
  <c r="O44" i="1" s="1"/>
  <c r="P44" i="1" s="1"/>
  <c r="H44" i="1"/>
  <c r="I44" i="1" s="1"/>
  <c r="G44" i="1"/>
  <c r="N43" i="1"/>
  <c r="O43" i="1" s="1"/>
  <c r="P43" i="1" s="1"/>
  <c r="G43" i="1"/>
  <c r="I43" i="1"/>
  <c r="H43" i="1"/>
  <c r="N42" i="1"/>
  <c r="O42" i="1" s="1"/>
  <c r="P42" i="1" s="1"/>
  <c r="G42" i="1"/>
  <c r="I42" i="1"/>
  <c r="H42" i="1"/>
  <c r="O41" i="1"/>
  <c r="P41" i="1" s="1"/>
  <c r="N41" i="1"/>
  <c r="G41" i="1"/>
  <c r="I41" i="1"/>
  <c r="H41" i="1"/>
  <c r="N40" i="1"/>
  <c r="O40" i="1" s="1"/>
  <c r="P40" i="1" s="1"/>
  <c r="G40" i="1"/>
  <c r="I40" i="1"/>
  <c r="H40" i="1"/>
  <c r="G39" i="1"/>
  <c r="I39" i="1"/>
  <c r="N39" i="1"/>
  <c r="O39" i="1"/>
  <c r="P39" i="1"/>
  <c r="H39" i="1"/>
  <c r="N38" i="1"/>
  <c r="O38" i="1" s="1"/>
  <c r="P38" i="1" s="1"/>
  <c r="G38" i="1"/>
  <c r="I38" i="1" s="1"/>
  <c r="H38" i="1"/>
  <c r="P37" i="1"/>
  <c r="O37" i="1"/>
  <c r="O36" i="1"/>
  <c r="P36" i="1" s="1"/>
  <c r="N37" i="1"/>
  <c r="G37" i="1"/>
  <c r="I37" i="1" s="1"/>
  <c r="H37" i="1"/>
  <c r="G36" i="1"/>
  <c r="I36" i="1"/>
  <c r="N36" i="1"/>
  <c r="H36" i="1"/>
  <c r="G35" i="1"/>
  <c r="I35" i="1"/>
  <c r="N35" i="1"/>
  <c r="O35" i="1" s="1"/>
  <c r="P35" i="1" s="1"/>
  <c r="H35" i="1"/>
  <c r="N34" i="1"/>
  <c r="O34" i="1"/>
  <c r="P34" i="1" s="1"/>
  <c r="G34" i="1"/>
  <c r="I34" i="1"/>
  <c r="H34" i="1"/>
  <c r="O33" i="1"/>
  <c r="P33" i="1"/>
  <c r="N33" i="1"/>
  <c r="G33" i="1"/>
  <c r="I33" i="1"/>
  <c r="H33" i="1"/>
  <c r="N32" i="1"/>
  <c r="O32" i="1" s="1"/>
  <c r="P32" i="1" s="1"/>
  <c r="N31" i="1"/>
  <c r="O31" i="1" s="1"/>
  <c r="P31" i="1" s="1"/>
  <c r="N30" i="1"/>
  <c r="O30" i="1" s="1"/>
  <c r="N29" i="1"/>
  <c r="O29" i="1" s="1"/>
  <c r="P29" i="1" s="1"/>
  <c r="N26" i="1"/>
  <c r="O26" i="1" s="1"/>
  <c r="P26" i="1" s="1"/>
  <c r="G32" i="1"/>
  <c r="H32" i="1"/>
  <c r="I32" i="1" s="1"/>
  <c r="G31" i="1"/>
  <c r="H31" i="1"/>
  <c r="G30" i="1"/>
  <c r="H30" i="1"/>
  <c r="I30" i="1" s="1"/>
  <c r="H29" i="1"/>
  <c r="G29" i="1"/>
  <c r="H28" i="1"/>
  <c r="G28" i="1"/>
  <c r="G27" i="1"/>
  <c r="H27" i="1"/>
  <c r="G26" i="1"/>
  <c r="H26" i="1"/>
  <c r="G25" i="1"/>
  <c r="H25" i="1"/>
  <c r="G24" i="1"/>
  <c r="H24" i="1"/>
  <c r="G23" i="1"/>
  <c r="H23" i="1"/>
  <c r="H22" i="1"/>
  <c r="G22" i="1"/>
  <c r="H21" i="1"/>
  <c r="G21" i="1"/>
  <c r="H20" i="1"/>
  <c r="G20" i="1"/>
  <c r="H19" i="1"/>
  <c r="G19" i="1"/>
  <c r="G18" i="1"/>
  <c r="H18" i="1"/>
  <c r="G17" i="1"/>
  <c r="H17" i="1"/>
  <c r="H16" i="1"/>
  <c r="H15" i="1"/>
  <c r="H14" i="1"/>
  <c r="H13" i="1"/>
  <c r="H12" i="1"/>
  <c r="H11" i="1"/>
  <c r="G13" i="1"/>
  <c r="G14" i="1"/>
  <c r="G16" i="1"/>
  <c r="G15" i="1"/>
  <c r="G12" i="1"/>
  <c r="G11" i="1"/>
  <c r="P11" i="1" l="1"/>
  <c r="I31" i="1"/>
  <c r="I18" i="1"/>
  <c r="I15" i="1"/>
  <c r="I25" i="1"/>
  <c r="N11" i="1"/>
  <c r="I27" i="1"/>
  <c r="I12" i="1"/>
  <c r="I16" i="1"/>
  <c r="P30" i="1"/>
  <c r="I24" i="1"/>
  <c r="I11" i="1"/>
  <c r="I26" i="1"/>
  <c r="I13" i="1"/>
  <c r="I14" i="1"/>
  <c r="I23" i="1"/>
  <c r="I29" i="1"/>
  <c r="I28" i="1"/>
  <c r="I17" i="1"/>
  <c r="I22" i="1"/>
  <c r="I21" i="1"/>
  <c r="I19" i="1"/>
  <c r="I20" i="1"/>
  <c r="I9" i="1" l="1"/>
</calcChain>
</file>

<file path=xl/sharedStrings.xml><?xml version="1.0" encoding="utf-8"?>
<sst xmlns="http://schemas.openxmlformats.org/spreadsheetml/2006/main" count="1748" uniqueCount="1061">
  <si>
    <t>EXC</t>
  </si>
  <si>
    <t>MCK</t>
  </si>
  <si>
    <t>Buy</t>
  </si>
  <si>
    <t>Sell</t>
  </si>
  <si>
    <t>CVX</t>
  </si>
  <si>
    <t>MPC</t>
  </si>
  <si>
    <t>COP</t>
  </si>
  <si>
    <t>VOX</t>
  </si>
  <si>
    <t>APA</t>
  </si>
  <si>
    <t>Suggested Sell Date</t>
  </si>
  <si>
    <t>Healthcare</t>
  </si>
  <si>
    <t>Sector</t>
  </si>
  <si>
    <t>Index: SP500</t>
  </si>
  <si>
    <t>Sector: Healthcare</t>
  </si>
  <si>
    <t>supply trend: 33946622.76853253</t>
  </si>
  <si>
    <t>risk trend factor: 4.004949352728542</t>
  </si>
  <si>
    <t xml:space="preserve">         beta currentRatio dividendRate dividendYield earningsGrowth  \</t>
  </si>
  <si>
    <t xml:space="preserve">MCK  0.663839        0.954         1.88        0.0059         -0.406   </t>
  </si>
  <si>
    <t xml:space="preserve">         ebitda ebitdaMargins  forwardPE freeCashflow grossMargins  \</t>
  </si>
  <si>
    <t xml:space="preserve">MCK  3191000064       0.01209  12.411926   2685625088      0.04957   </t>
  </si>
  <si>
    <t xml:space="preserve">    grossProfits heldPercentInstitutions              industry    marketCap  \</t>
  </si>
  <si>
    <t xml:space="preserve">MCK  13084000000                  0.9152  Medical Distribution  45990576128   </t>
  </si>
  <si>
    <t xml:space="preserve">    operatingCashflow operatingMargins payoutRatio pegRatio  \</t>
  </si>
  <si>
    <t xml:space="preserve">MCK        4433999872          0.00965      0.2521        1   </t>
  </si>
  <si>
    <t xml:space="preserve">    priceToSalesTrailing12Months profitMargins quickRatio returnOnAssets  \</t>
  </si>
  <si>
    <t xml:space="preserve">MCK                     0.174229       0.00422      0.456        0.02481   </t>
  </si>
  <si>
    <t xml:space="preserve">    revenueGrowth revenuePerShare      sector sharesOutstanding shortRatio  \</t>
  </si>
  <si>
    <t xml:space="preserve">MCK         0.118        1733.198  Healthcare         145364992       2.18   </t>
  </si>
  <si>
    <t xml:space="preserve">      totalCash totalCashPerShare   totalDebt  totalRevenue trailingPE  </t>
  </si>
  <si>
    <t xml:space="preserve">MCK  3532000000            24.297  7616999936  263965999104  43.771442  </t>
  </si>
  <si>
    <t>21dBOLD</t>
  </si>
  <si>
    <t>21dMA-TP</t>
  </si>
  <si>
    <t>21dBOLU</t>
  </si>
  <si>
    <t>volume_factor</t>
  </si>
  <si>
    <t>latest_p</t>
  </si>
  <si>
    <t>vol_30d_2yr</t>
  </si>
  <si>
    <t>pct_2yr</t>
  </si>
  <si>
    <t>adf</t>
  </si>
  <si>
    <t>hurst</t>
  </si>
  <si>
    <t>ets next 13 weeks</t>
  </si>
  <si>
    <t>['options', ('2022-08-19', '2023-01-20', '2024-01-19')]</t>
  </si>
  <si>
    <t>['sustainability',                             Value</t>
  </si>
  <si>
    <t xml:space="preserve">2022-5                           </t>
  </si>
  <si>
    <t>palmOil                     False</t>
  </si>
  <si>
    <t>controversialWeapons        False</t>
  </si>
  <si>
    <t>gambling                    False</t>
  </si>
  <si>
    <t>socialScore                  7.37</t>
  </si>
  <si>
    <t>nuclear                     False</t>
  </si>
  <si>
    <t>furLeather                  False</t>
  </si>
  <si>
    <t>alcoholic                   False</t>
  </si>
  <si>
    <t>gmo                         False</t>
  </si>
  <si>
    <t>catholic                    False</t>
  </si>
  <si>
    <t>socialPercentile             None</t>
  </si>
  <si>
    <t>peerCount                      58</t>
  </si>
  <si>
    <t>governanceScore              5.52</t>
  </si>
  <si>
    <t>environmentPercentile        None</t>
  </si>
  <si>
    <t>animalTesting               False</t>
  </si>
  <si>
    <t>tobacco                     False</t>
  </si>
  <si>
    <t>totalEsg                    15.17</t>
  </si>
  <si>
    <t>highestControversy              3</t>
  </si>
  <si>
    <t>esgPerformance         UNDER_PERF</t>
  </si>
  <si>
    <t>coal                        False</t>
  </si>
  <si>
    <t>pesticides                  False</t>
  </si>
  <si>
    <t>adult                       False</t>
  </si>
  <si>
    <t>percentile                  10.18</t>
  </si>
  <si>
    <t>peerGroup              Healthcare</t>
  </si>
  <si>
    <t>smallArms                   False</t>
  </si>
  <si>
    <t>environmentScore             2.29</t>
  </si>
  <si>
    <t>governancePercentile         None</t>
  </si>
  <si>
    <t>militaryContract            False]</t>
  </si>
  <si>
    <t>LNTH</t>
  </si>
  <si>
    <t>Index: SP600</t>
  </si>
  <si>
    <t>supply trend: 10889615.279878972</t>
  </si>
  <si>
    <t>risk trend factor: 3.5409330254651064</t>
  </si>
  <si>
    <t xml:space="preserve">          beta currentRatio debtToEquity earningsGrowth     ebitda  \</t>
  </si>
  <si>
    <t xml:space="preserve">LNTH  0.750453        1.828       36.846          3.692  108329000   </t>
  </si>
  <si>
    <t xml:space="preserve">     ebitdaMargins  forwardPE freeCashflow grossMargins grossProfits  \</t>
  </si>
  <si>
    <t xml:space="preserve">LNTH       0.20002  21.648647     77142872      0.50913    187695000   </t>
  </si>
  <si>
    <t xml:space="preserve">     heldPercentInstitutions                industry   marketCap  \</t>
  </si>
  <si>
    <t xml:space="preserve">LNTH                 1.01214  Diagnostics &amp; Research  4947831808   </t>
  </si>
  <si>
    <t xml:space="preserve">     operatingCashflow operatingMargins payoutRatio pegRatio priceToBook  \</t>
  </si>
  <si>
    <t xml:space="preserve">LNTH          54362000          0.11518           0     0.63    9.582613   </t>
  </si>
  <si>
    <t xml:space="preserve">     priceToSalesTrailing12Months profitMargins quickRatio returnOnAssets  \</t>
  </si>
  <si>
    <t xml:space="preserve">LNTH                     9.135937      -0.06892      1.563        0.04389   </t>
  </si>
  <si>
    <t xml:space="preserve">     returnOnEquity revenueGrowth revenuePerShare      sector  \</t>
  </si>
  <si>
    <t xml:space="preserve">LNTH       -0.07151         1.258           7.998  Healthcare   </t>
  </si>
  <si>
    <t xml:space="preserve">     sharesOutstanding shortRatio  totalCash totalCashPerShare  totalDebt  \</t>
  </si>
  <si>
    <t xml:space="preserve">LNTH          68634096          2  105355000             1.535  190072992   </t>
  </si>
  <si>
    <t xml:space="preserve">     totalRevenue  </t>
  </si>
  <si>
    <t xml:space="preserve">LNTH    541579008  </t>
  </si>
  <si>
    <t>['options', ('2022-07-15',)]</t>
  </si>
  <si>
    <t>MUSA</t>
  </si>
  <si>
    <t>Index: SP400</t>
  </si>
  <si>
    <t>supply trend: 7365132.299546142</t>
  </si>
  <si>
    <t>risk trend factor: 3.503539798547629</t>
  </si>
  <si>
    <t xml:space="preserve">          beta currentRatio debtToEquity dividendRate dividendYield  \</t>
  </si>
  <si>
    <t xml:space="preserve">MUSA  0.820982        1.083      283.285         1.24         0.005   </t>
  </si>
  <si>
    <t xml:space="preserve">     earningsGrowth     ebitda ebitdaMargins  forwardPE freeCashflow  \</t>
  </si>
  <si>
    <t xml:space="preserve">MUSA          2.025  950200000       0.05637  19.691177    451787488   </t>
  </si>
  <si>
    <t xml:space="preserve">     grossMargins grossProfits heldPercentInstitutions          industry  \</t>
  </si>
  <si>
    <t xml:space="preserve">MUSA      0.07071   1064700000                 0.86324  Specialty Retail   </t>
  </si>
  <si>
    <t xml:space="preserve">       marketCap operatingCashflow operatingMargins payoutRatio pegRatio  \</t>
  </si>
  <si>
    <t xml:space="preserve">MUSA  6157129216         846800000          0.04334      0.0569     3.33   </t>
  </si>
  <si>
    <t xml:space="preserve">     priceToBook priceToSalesTrailing12Months profitMargins quickRatio  \</t>
  </si>
  <si>
    <t xml:space="preserve">MUSA    7.779171                     0.365287       0.02931      0.733   </t>
  </si>
  <si>
    <t xml:space="preserve">     returnOnAssets returnOnEquity revenueGrowth revenuePerShare  \</t>
  </si>
  <si>
    <t xml:space="preserve">MUSA        0.11155        0.62846         0.501         658.653   </t>
  </si>
  <si>
    <t xml:space="preserve">                 sector sharesOutstanding shortRatio  totalCash  \</t>
  </si>
  <si>
    <t xml:space="preserve">MUSA  Consumer Cyclical          24201600        4.6  356200000   </t>
  </si>
  <si>
    <t xml:space="preserve">     totalCashPerShare   totalDebt totalRevenue trailingPE  </t>
  </si>
  <si>
    <t xml:space="preserve">MUSA            14.718  2242200064  16855600128  13.386478  </t>
  </si>
  <si>
    <t>['options', ('2022-07-15', '2022-11-18')]</t>
  </si>
  <si>
    <t>Consumer Cyclical</t>
  </si>
  <si>
    <t>Expected Return</t>
  </si>
  <si>
    <t>sell date: 2022-08-28</t>
  </si>
  <si>
    <t>sector: Energy</t>
  </si>
  <si>
    <t xml:space="preserve">         beta currentRatio debtToEquity dividendRate dividendYield  \</t>
  </si>
  <si>
    <t>Adj Close</t>
  </si>
  <si>
    <t>90dSMA</t>
  </si>
  <si>
    <t>90dSDev</t>
  </si>
  <si>
    <t>90d_lower</t>
  </si>
  <si>
    <t>90d_upper</t>
  </si>
  <si>
    <t>l axis</t>
  </si>
  <si>
    <t>legend</t>
  </si>
  <si>
    <t>blue</t>
  </si>
  <si>
    <t>symbol</t>
  </si>
  <si>
    <t>green</t>
  </si>
  <si>
    <t>trailing_1yr_max</t>
  </si>
  <si>
    <t>red</t>
  </si>
  <si>
    <t>trailing_1yr_min</t>
  </si>
  <si>
    <t>black</t>
  </si>
  <si>
    <t>linear</t>
  </si>
  <si>
    <t>yellow</t>
  </si>
  <si>
    <t>supply_trend_1yr</t>
  </si>
  <si>
    <t>     </t>
  </si>
  <si>
    <t>r axis</t>
  </si>
  <si>
    <t>magenta</t>
  </si>
  <si>
    <t>sector</t>
  </si>
  <si>
    <t>cyan</t>
  </si>
  <si>
    <t>index</t>
  </si>
  <si>
    <t>damped sell date: 2022-08-28</t>
  </si>
  <si>
    <t>SP500</t>
  </si>
  <si>
    <t>SP600</t>
  </si>
  <si>
    <t>symbol: MCK</t>
  </si>
  <si>
    <t>sector: Healthcare</t>
  </si>
  <si>
    <t>damped sell date: 2022-09-04</t>
  </si>
  <si>
    <t>damped expected return: 0.04085115703667034</t>
  </si>
  <si>
    <t>!damped sell date: 2022-09-04</t>
  </si>
  <si>
    <t>!damped expected return: 0.153965319010818</t>
  </si>
  <si>
    <t>averaged sell date: 2022-09-04</t>
  </si>
  <si>
    <t>averaged expected return: 0.09740823802374418</t>
  </si>
  <si>
    <t>symbol: ACC</t>
  </si>
  <si>
    <t>sector: error</t>
  </si>
  <si>
    <t>supply trend: 20837020.877458397</t>
  </si>
  <si>
    <t>risk trend factor: 3.9171880564096475</t>
  </si>
  <si>
    <t>Empty DataFrame</t>
  </si>
  <si>
    <t>Columns: []</t>
  </si>
  <si>
    <t>symbol: MUSA</t>
  </si>
  <si>
    <t>sector: Consumer Cyclical</t>
  </si>
  <si>
    <t>damped sell date: 2022-08-14</t>
  </si>
  <si>
    <t>damped expected return: 0.08993865023834105</t>
  </si>
  <si>
    <t>!damped expected return: 1.2005058911837132</t>
  </si>
  <si>
    <t>averaged expected return: 0.6124409128797333</t>
  </si>
  <si>
    <t>SP400</t>
  </si>
  <si>
    <t>CIVI</t>
  </si>
  <si>
    <t>symbol: CIVI</t>
  </si>
  <si>
    <t>supply trend: 7642718.420574887</t>
  </si>
  <si>
    <t>risk trend factor: 2.668131309107495</t>
  </si>
  <si>
    <t xml:space="preserve">         beta currentRatio debtToEquity dividendRate dividendYield     ebitda  \</t>
  </si>
  <si>
    <t xml:space="preserve">CIVI  1.69646        0.505       11.399         1.85        0.0222  910931008   </t>
  </si>
  <si>
    <t xml:space="preserve">     ebitdaMargins forwardPE freeCashflow grossMargins grossProfits  \</t>
  </si>
  <si>
    <t xml:space="preserve">CIVI       0.54408  5.807773    855249152      0.79951    731177000   </t>
  </si>
  <si>
    <t xml:space="preserve">     heldPercentInstitutions       industry   marketCap operatingCashflow  \</t>
  </si>
  <si>
    <t xml:space="preserve">CIVI                 1.04378  Oil &amp; Gas E&amp;P  7110930432         764176000   </t>
  </si>
  <si>
    <t xml:space="preserve">     operatingMargins payoutRatio pegRatio priceToBook  \</t>
  </si>
  <si>
    <t xml:space="preserve">CIVI          0.26443      0.2792      0.4    1.532868   </t>
  </si>
  <si>
    <t xml:space="preserve">CIVI                     4.247195       0.16167      0.477        0.06714   </t>
  </si>
  <si>
    <t xml:space="preserve">     returnOnEquity revenueGrowth revenuePerShare  sector sharesOutstanding  \</t>
  </si>
  <si>
    <t xml:space="preserve">CIVI        0.09524        10.028          31.498  Energy          84967504   </t>
  </si>
  <si>
    <t xml:space="preserve">     shortRatio  totalCash totalCashPerShare  totalDebt totalRevenue  \</t>
  </si>
  <si>
    <t xml:space="preserve">CIVI       6.57  154348992             1.817  528631008   1674264960   </t>
  </si>
  <si>
    <t xml:space="preserve">     trailingPE  </t>
  </si>
  <si>
    <t xml:space="preserve">CIVI  16.671316  </t>
  </si>
  <si>
    <t>ADFuller H0 rejected @ .05, Mean Reverting TS</t>
  </si>
  <si>
    <t>Month Mean Reverting buy signal</t>
  </si>
  <si>
    <t>damped expected return: 0.0837863699973827</t>
  </si>
  <si>
    <t>!damped sell date: 2022-06-19</t>
  </si>
  <si>
    <t>!damped expected return: 0.18175802223941523</t>
  </si>
  <si>
    <t>averaged sell date: 2022-06-19</t>
  </si>
  <si>
    <t>averaged expected return: 0.11796892774631385</t>
  </si>
  <si>
    <t>Index</t>
  </si>
  <si>
    <t>symbol: MPC</t>
  </si>
  <si>
    <t>supply trend: 132481329.19818456</t>
  </si>
  <si>
    <t>risk trend factor: 3.5134226610249177</t>
  </si>
  <si>
    <t xml:space="preserve">MPC  1.910294        1.704       80.117         2.32        0.0242   </t>
  </si>
  <si>
    <t xml:space="preserve">    earningsGrowth      ebitda ebitdaMargins  forwardPE freeCashflow  \</t>
  </si>
  <si>
    <t xml:space="preserve">MPC          1.917  7120999936       0.05912  25.672987  16415250432   </t>
  </si>
  <si>
    <t xml:space="preserve">    grossMargins grossProfits heldPercentInstitutions  \</t>
  </si>
  <si>
    <t xml:space="preserve">MPC       0.0867  10443000000                 0.82037   </t>
  </si>
  <si>
    <t xml:space="preserve">                           industry    marketCap operatingCashflow  \</t>
  </si>
  <si>
    <t xml:space="preserve">MPC  Oil &amp; Gas Refining &amp; Marketing  66692796416        4360000000   </t>
  </si>
  <si>
    <t xml:space="preserve">    operatingMargins payoutRatio pegRatio priceToBook  \</t>
  </si>
  <si>
    <t xml:space="preserve">MPC          0.03119      0.5472     0.55     2.38288   </t>
  </si>
  <si>
    <t xml:space="preserve">MPC                     0.553692       0.08085      1.222        0.02754   </t>
  </si>
  <si>
    <t xml:space="preserve">    returnOnEquity revenueGrowth revenuePerShare  sector sharesOutstanding  \</t>
  </si>
  <si>
    <t xml:space="preserve">MPC        0.08003         0.967         189.986  Energy         615587968   </t>
  </si>
  <si>
    <t xml:space="preserve">    shortRatio    totalCash totalCashPerShare    totalDebt  totalRevenue  \</t>
  </si>
  <si>
    <t xml:space="preserve">MPC       2.92  10839000064            19.177  26904000512  120450998272   </t>
  </si>
  <si>
    <t xml:space="preserve">    trailingPE  </t>
  </si>
  <si>
    <t xml:space="preserve">MPC   7.604941  </t>
  </si>
  <si>
    <t>damped expected return: 0.03807236129783712</t>
  </si>
  <si>
    <t>!damped sell date: 2022-06-26</t>
  </si>
  <si>
    <t>!damped expected return: 0.07685802045220197</t>
  </si>
  <si>
    <t>averaged sell date: 2022-06-26</t>
  </si>
  <si>
    <t>averaged expected return: 0.04657176581157085</t>
  </si>
  <si>
    <t>['quarterly_balance_sheet',                                     2021-12-31    2021-09-30    2021-06-30  \</t>
  </si>
  <si>
    <t xml:space="preserve">Capital Surplus                   3.326200e+10  3.325600e+10  3.323800e+10   </t>
  </si>
  <si>
    <t xml:space="preserve">Total Liab                        5.179200e+10  5.333600e+10  5.760700e+10   </t>
  </si>
  <si>
    <t xml:space="preserve">Total Stockholder Equity          2.620600e+10  2.828000e+10  2.892100e+10   </t>
  </si>
  <si>
    <t xml:space="preserve">Minority Interest                 7.375000e+09  7.684000e+09  7.772000e+09   </t>
  </si>
  <si>
    <t xml:space="preserve">Other Current Liab                2.278000e+09  3.377000e+09  6.148000e+09   </t>
  </si>
  <si>
    <t xml:space="preserve">Total Assets                      8.537300e+10  8.930000e+10  9.430000e+10   </t>
  </si>
  <si>
    <t xml:space="preserve">Common Stock                      1.000000e+07  1.000000e+07  1.000000e+07   </t>
  </si>
  <si>
    <t xml:space="preserve">Other Current Assets              5.680000e+08  5.850000e+08  5.850000e+08   </t>
  </si>
  <si>
    <t xml:space="preserve">Retained Earnings                 1.290500e+10  1.248400e+10  1.216000e+10   </t>
  </si>
  <si>
    <t xml:space="preserve">Other Liab                        7.999000e+09  8.193000e+09  8.825000e+09   </t>
  </si>
  <si>
    <t xml:space="preserve">Good Will                         8.256000e+09  8.256000e+09  8.256000e+09   </t>
  </si>
  <si>
    <t xml:space="preserve">Treasury Stock                   -1.997100e+10 -1.747000e+10 -1.648700e+10   </t>
  </si>
  <si>
    <t xml:space="preserve">Other Assets                      2.400000e+09  2.463000e+09  2.532000e+09   </t>
  </si>
  <si>
    <t xml:space="preserve">Cash                              5.291000e+09  5.874000e+09  1.183900e+10   </t>
  </si>
  <si>
    <t xml:space="preserve">Total Current Liabilities         1.789800e+10  1.689800e+10  1.951200e+10   </t>
  </si>
  <si>
    <t xml:space="preserve">Deferred Long Term Asset Charges  2.000000e+06           NaN           NaN   </t>
  </si>
  <si>
    <t xml:space="preserve">Short Long Term Debt              4.980000e+08  7.300000e+07  7.000000e+07   </t>
  </si>
  <si>
    <t xml:space="preserve">Other Stockholder Equity         -6.700000e+07 -3.440000e+08 -3.400000e+08   </t>
  </si>
  <si>
    <t xml:space="preserve">Property Plant Equipment          3.881200e+10  3.905400e+10  3.949600e+10   </t>
  </si>
  <si>
    <t xml:space="preserve">Total Current Assets              3.049600e+10  3.414300e+10  3.859200e+10   </t>
  </si>
  <si>
    <t xml:space="preserve">Long Term Investments             5.409000e+09  5.384000e+09  5.424000e+09   </t>
  </si>
  <si>
    <t xml:space="preserve">Net Tangible Assets               1.795000e+10  2.002400e+10  2.066500e+10   </t>
  </si>
  <si>
    <t xml:space="preserve">Short Term Investments            5.548000e+09  7.352000e+09  5.418000e+09   </t>
  </si>
  <si>
    <t xml:space="preserve">Net Receivables                   1.103400e+10  1.112100e+10  1.187100e+10   </t>
  </si>
  <si>
    <t xml:space="preserve">Long Term Debt                    2.444300e+10  2.665500e+10  2.763900e+10   </t>
  </si>
  <si>
    <t xml:space="preserve">Inventory                         8.055000e+09  9.211000e+09  8.879000e+09   </t>
  </si>
  <si>
    <t xml:space="preserve">Accounts Payable                  1.370000e+10  1.219600e+10  1.217000e+10   </t>
  </si>
  <si>
    <t xml:space="preserve">                                    2021-03-31  </t>
  </si>
  <si>
    <t xml:space="preserve">Capital Surplus                   3.322200e+10  </t>
  </si>
  <si>
    <t xml:space="preserve">Total Liab                        5.717200e+10  </t>
  </si>
  <si>
    <t xml:space="preserve">Total Stockholder Equity          2.159200e+10  </t>
  </si>
  <si>
    <t xml:space="preserve">Minority Interest                 7.887000e+09  </t>
  </si>
  <si>
    <t xml:space="preserve">Other Current Liab                3.370000e+09  </t>
  </si>
  <si>
    <t xml:space="preserve">Total Assets                      8.665100e+10  </t>
  </si>
  <si>
    <t xml:space="preserve">Common Stock                      1.000000e+07  </t>
  </si>
  <si>
    <t xml:space="preserve">Other Current Assets              1.176200e+10  </t>
  </si>
  <si>
    <t xml:space="preserve">Retained Earnings                 4.029000e+09  </t>
  </si>
  <si>
    <t xml:space="preserve">Other Liab                        9.386000e+09  </t>
  </si>
  <si>
    <t xml:space="preserve">Good Will                         8.256000e+09  </t>
  </si>
  <si>
    <t xml:space="preserve">Treasury Stock                   -1.566900e+10  </t>
  </si>
  <si>
    <t xml:space="preserve">Other Assets                      2.594000e+09  </t>
  </si>
  <si>
    <t xml:space="preserve">Cash                              6.240000e+08  </t>
  </si>
  <si>
    <t xml:space="preserve">Total Current Liabilities         1.608500e+10  </t>
  </si>
  <si>
    <t xml:space="preserve">Deferred Long Term Asset Charges           NaN  </t>
  </si>
  <si>
    <t xml:space="preserve">Short Long Term Debt              6.900000e+07  </t>
  </si>
  <si>
    <t xml:space="preserve">Other Stockholder Equity         -5.110000e+08  </t>
  </si>
  <si>
    <t xml:space="preserve">Property Plant Equipment          4.000500e+10  </t>
  </si>
  <si>
    <t xml:space="preserve">Total Current Assets              3.036100e+10  </t>
  </si>
  <si>
    <t xml:space="preserve">Long Term Investments             5.435000e+09  </t>
  </si>
  <si>
    <t xml:space="preserve">Net Tangible Assets               1.333600e+10  </t>
  </si>
  <si>
    <t xml:space="preserve">Short Term Investments                     NaN  </t>
  </si>
  <si>
    <t xml:space="preserve">Net Receivables                   9.568000e+09  </t>
  </si>
  <si>
    <t xml:space="preserve">Long Term Debt                    3.006100e+10  </t>
  </si>
  <si>
    <t xml:space="preserve">Inventory                         8.407000e+09  </t>
  </si>
  <si>
    <t>Accounts Payable                  9.953000e+09  ]</t>
  </si>
  <si>
    <t>['quarterly_cashflow',                                              2021-12-31    2021-09-30  \</t>
  </si>
  <si>
    <t xml:space="preserve">Investments                                1.742000e+09 -1.934000e+09   </t>
  </si>
  <si>
    <t xml:space="preserve">Change To Liabilities                      1.590000e+09  1.930000e+08   </t>
  </si>
  <si>
    <t xml:space="preserve">Total Cashflows From Investing Activities  1.448000e+09 -2.054000e+09   </t>
  </si>
  <si>
    <t xml:space="preserve">Net Borrowings                            -1.951000e+09 -1.018000e+09   </t>
  </si>
  <si>
    <t xml:space="preserve">Total Cash From Financing Activities      -5.703000e+09 -2.762000e+09   </t>
  </si>
  <si>
    <t xml:space="preserve">Change To Operating Activities            -2.000000e+06  1.000000e+06   </t>
  </si>
  <si>
    <t xml:space="preserve">Issuance Of Stock                          3.500000e+07  1.800000e+07   </t>
  </si>
  <si>
    <t xml:space="preserve">Net Income                                 7.740000e+08  6.940000e+08   </t>
  </si>
  <si>
    <t xml:space="preserve">Change In Cash                            -5.810000e+08 -5.964000e+09   </t>
  </si>
  <si>
    <t xml:space="preserve">Repurchase Of Stock                       -2.742000e+09 -9.280000e+08   </t>
  </si>
  <si>
    <t xml:space="preserve">Total Cash From Operating Activities       3.674000e+09 -1.148000e+09   </t>
  </si>
  <si>
    <t xml:space="preserve">Depreciation                               8.130000e+08  8.360000e+08   </t>
  </si>
  <si>
    <t xml:space="preserve">Other Cashflows From Investing Activities  1.320000e+08  2.400000e+08   </t>
  </si>
  <si>
    <t xml:space="preserve">Dividends Paid                            -3.540000e+08 -3.700000e+08   </t>
  </si>
  <si>
    <t xml:space="preserve">Change To Inventory                        1.173000e+09 -3.260000e+08   </t>
  </si>
  <si>
    <t xml:space="preserve">Change To Account Receivables             -1.534000e+09  1.820000e+08   </t>
  </si>
  <si>
    <t xml:space="preserve">Other Cashflows From Financing Activities -6.910000e+08 -4.640000e+08   </t>
  </si>
  <si>
    <t xml:space="preserve">Change To Netincome                        8.400000e+08 -2.746000e+09   </t>
  </si>
  <si>
    <t xml:space="preserve">Capital Expenditures                      -4.810000e+08 -3.770000e+08   </t>
  </si>
  <si>
    <t xml:space="preserve">                                             2021-06-30    2021-03-31  </t>
  </si>
  <si>
    <t xml:space="preserve">Investments                               -5.477000e+09 -5.000000e+07  </t>
  </si>
  <si>
    <t xml:space="preserve">Change To Liabilities                      2.656000e+09  1.821000e+09  </t>
  </si>
  <si>
    <t xml:space="preserve">Total Cashflows From Investing Activities  1.567000e+10 -2.670000e+08  </t>
  </si>
  <si>
    <t xml:space="preserve">Net Borrowings                            -4.169000e+09  8.650000e+08  </t>
  </si>
  <si>
    <t xml:space="preserve">Total Cash From Financing Activities      -5.970000e+09  1.600000e+07  </t>
  </si>
  <si>
    <t xml:space="preserve">Change To Operating Activities            -1.000000e+06  5.000000e+06  </t>
  </si>
  <si>
    <t xml:space="preserve">Issuance Of Stock                          3.000000e+07  2.300000e+07  </t>
  </si>
  <si>
    <t xml:space="preserve">Net Income                                 8.512000e+09 -2.420000e+08  </t>
  </si>
  <si>
    <t xml:space="preserve">Change In Cash                             1.108000e+10  2.030000e+08  </t>
  </si>
  <si>
    <t xml:space="preserve">Repurchase Of Stock                       -9.840000e+08 -9.840000e+08  </t>
  </si>
  <si>
    <t xml:space="preserve">Total Cash From Operating Activities       1.380000e+09  4.540000e+08  </t>
  </si>
  <si>
    <t xml:space="preserve">Depreciation                               8.710000e+08  8.440000e+08  </t>
  </si>
  <si>
    <t xml:space="preserve">Other Cashflows From Investing Activities  2.144400e+10  1.100000e+07  </t>
  </si>
  <si>
    <t xml:space="preserve">Dividends Paid                            -3.810000e+08 -3.790000e+08  </t>
  </si>
  <si>
    <t xml:space="preserve">Change To Inventory                       -4.720000e+08 -4.080000e+08  </t>
  </si>
  <si>
    <t xml:space="preserve">Change To Account Receivables             -2.224000e+09 -1.723000e+09  </t>
  </si>
  <si>
    <t xml:space="preserve">Other Cashflows From Financing Activities -4.660000e+08 -4.930000e+08  </t>
  </si>
  <si>
    <t xml:space="preserve">Change To Netincome                       -7.981000e+09  1.350000e+08  </t>
  </si>
  <si>
    <t>Capital Expenditures                      -3.020000e+08 -3.040000e+08  ]</t>
  </si>
  <si>
    <t>['quarterly_earnings',              Revenue    Earnings</t>
  </si>
  <si>
    <t xml:space="preserve">Quarter                         </t>
  </si>
  <si>
    <t>1Q2021   22788000000  -242000000</t>
  </si>
  <si>
    <t>2Q2021   29734000000  8512000000</t>
  </si>
  <si>
    <t>3Q2021   32491000000   694000000</t>
  </si>
  <si>
    <t>4Q2021   35438000000   774000000]</t>
  </si>
  <si>
    <t>['quarterly_financials',                                            2021-12-31     2021-09-30  \</t>
  </si>
  <si>
    <t xml:space="preserve">Research Development                             None           None   </t>
  </si>
  <si>
    <t xml:space="preserve">Effect Of Accounting Charges                     None           None   </t>
  </si>
  <si>
    <t xml:space="preserve">Income Before Tax                        1348000000.0   1012000000.0   </t>
  </si>
  <si>
    <t xml:space="preserve">Minority Interest                        7375000000.0   7684000000.0   </t>
  </si>
  <si>
    <t xml:space="preserve">Net Income                                774000000.0    694000000.0   </t>
  </si>
  <si>
    <t xml:space="preserve">Selling General Administrative            654000000.0    691000000.0   </t>
  </si>
  <si>
    <t xml:space="preserve">Gross Profit                             3254000000.0   2928000000.0   </t>
  </si>
  <si>
    <t xml:space="preserve">Ebit                                     1610000000.0   1208000000.0   </t>
  </si>
  <si>
    <t xml:space="preserve">Operating Income                         1610000000.0   1208000000.0   </t>
  </si>
  <si>
    <t xml:space="preserve">Other Operating Expenses                  177000000.0    193000000.0   </t>
  </si>
  <si>
    <t xml:space="preserve">Interest Expense                         -302000000.0   -313000000.0   </t>
  </si>
  <si>
    <t xml:space="preserve">Extraordinary Items                              None           None   </t>
  </si>
  <si>
    <t xml:space="preserve">Non Recurring                                    None           None   </t>
  </si>
  <si>
    <t xml:space="preserve">Other Items                                      None           None   </t>
  </si>
  <si>
    <t xml:space="preserve">Income Tax Expense                        243000000.0    -18000000.0   </t>
  </si>
  <si>
    <t xml:space="preserve">Total Revenue                           35438000000.0  32491000000.0   </t>
  </si>
  <si>
    <t xml:space="preserve">Total Operating Expenses                33828000000.0  31283000000.0   </t>
  </si>
  <si>
    <t xml:space="preserve">Cost Of Revenue                         32184000000.0  29563000000.0   </t>
  </si>
  <si>
    <t xml:space="preserve">Total Other Income Expense Net           -262000000.0   -196000000.0   </t>
  </si>
  <si>
    <t xml:space="preserve">Discontinued Operations                           NaN            NaN   </t>
  </si>
  <si>
    <t xml:space="preserve">Net Income From Continuing Ops           1105000000.0   1030000000.0   </t>
  </si>
  <si>
    <t xml:space="preserve">Net Income Applicable To Common Shares    772000000.0    694000000.0   </t>
  </si>
  <si>
    <t xml:space="preserve">                                           2021-06-30     2021-03-31  </t>
  </si>
  <si>
    <t xml:space="preserve">Research Development                             None           None  </t>
  </si>
  <si>
    <t xml:space="preserve">Effect Of Accounting Charges                     None           None  </t>
  </si>
  <si>
    <t xml:space="preserve">Income Before Tax                         593000000.0   -136000000.0  </t>
  </si>
  <si>
    <t xml:space="preserve">Minority Interest                        7772000000.0   7887000000.0  </t>
  </si>
  <si>
    <t xml:space="preserve">Net Income                               8512000000.0   -242000000.0  </t>
  </si>
  <si>
    <t xml:space="preserve">Selling General Administrative            681000000.0    575000000.0  </t>
  </si>
  <si>
    <t xml:space="preserve">Gross Profit                             2557000000.0   1704000000.0  </t>
  </si>
  <si>
    <t xml:space="preserve">Ebit                                      816000000.0    123000000.0  </t>
  </si>
  <si>
    <t xml:space="preserve">Operating Income                          816000000.0    123000000.0  </t>
  </si>
  <si>
    <t xml:space="preserve">Other Operating Expenses                  189000000.0    162000000.0  </t>
  </si>
  <si>
    <t xml:space="preserve">Interest Expense                         -318000000.0   -334000000.0  </t>
  </si>
  <si>
    <t xml:space="preserve">Extraordinary Items                              None           None  </t>
  </si>
  <si>
    <t xml:space="preserve">Non Recurring                                    None           None  </t>
  </si>
  <si>
    <t xml:space="preserve">Other Items                                      None           None  </t>
  </si>
  <si>
    <t xml:space="preserve">Income Tax Expense                          5000000.0     34000000.0  </t>
  </si>
  <si>
    <t xml:space="preserve">Total Revenue                           29734000000.0  22788000000.0  </t>
  </si>
  <si>
    <t xml:space="preserve">Total Operating Expenses                28918000000.0  22665000000.0  </t>
  </si>
  <si>
    <t xml:space="preserve">Cost Of Revenue                         27177000000.0  21084000000.0  </t>
  </si>
  <si>
    <t xml:space="preserve">Total Other Income Expense Net           -223000000.0   -259000000.0  </t>
  </si>
  <si>
    <t xml:space="preserve">Discontinued Operations                  8214000000.0    234000000.0  </t>
  </si>
  <si>
    <t xml:space="preserve">Net Income From Continuing Ops            588000000.0   -170000000.0  </t>
  </si>
  <si>
    <t>Net Income Applicable To Common Shares   8512000000.0   -242000000.0  ]</t>
  </si>
  <si>
    <t>['mutualfund_holders',                                               Holder    Shares Date Reported  \</t>
  </si>
  <si>
    <t xml:space="preserve">0              Select Sector SPDR Fund-Energy Select  18103056    2022-01-30   </t>
  </si>
  <si>
    <t xml:space="preserve">1             Vanguard Total Stock Market Index Fund  17494854    2021-12-30   </t>
  </si>
  <si>
    <t xml:space="preserve">2                            Vanguard 500 Index Fund  13037019    2021-12-30   </t>
  </si>
  <si>
    <t xml:space="preserve">3                        Vanguard Mid-Cap Index Fund   6960433    2021-12-30   </t>
  </si>
  <si>
    <t xml:space="preserve">4                             SPDR S&amp;P 500 ETF Trust   6540311    2022-01-30   </t>
  </si>
  <si>
    <t xml:space="preserve">5                            Fidelity 500 Index Fund   6304109    2022-02-27   </t>
  </si>
  <si>
    <t xml:space="preserve">6                           iShares Core S&amp;P 500 ETF   5120813    2022-01-30   </t>
  </si>
  <si>
    <t xml:space="preserve">7                    Vanguard Index-Value Index Fund   4704115    2021-12-30   </t>
  </si>
  <si>
    <t xml:space="preserve">8  Vanguard Institutional Index Fund-Institutiona...   4638261    2021-12-30   </t>
  </si>
  <si>
    <t xml:space="preserve">9                        iShares Select Dividend ETF   4127022    2022-01-30   </t>
  </si>
  <si>
    <t xml:space="preserve">    % Out       Value  </t>
  </si>
  <si>
    <t xml:space="preserve">0  0.0335  1298894268  </t>
  </si>
  <si>
    <t xml:space="preserve">1  0.0323  1119495707  </t>
  </si>
  <si>
    <t xml:space="preserve">2  0.0241   834238845  </t>
  </si>
  <si>
    <t xml:space="preserve">3  0.0129   445398107  </t>
  </si>
  <si>
    <t xml:space="preserve">4  0.0121   469267314  </t>
  </si>
  <si>
    <t xml:space="preserve">5  0.0117   490900967  </t>
  </si>
  <si>
    <t xml:space="preserve">6  0.0095   367418332  </t>
  </si>
  <si>
    <t xml:space="preserve">7  0.0087   301016318  </t>
  </si>
  <si>
    <t xml:space="preserve">8  0.0086   296802321  </t>
  </si>
  <si>
    <t>9  0.0076   296113828  ]</t>
  </si>
  <si>
    <t>['options', ('2022-07-15', '2022-09-16', '2023-01-20', '2024-01-19')]</t>
  </si>
  <si>
    <t>['sustainability',                                       Value</t>
  </si>
  <si>
    <t xml:space="preserve">2022-5                                     </t>
  </si>
  <si>
    <t>palmOil                               False</t>
  </si>
  <si>
    <t>controversialWeapons                  False</t>
  </si>
  <si>
    <t>gambling                              False</t>
  </si>
  <si>
    <t>socialScore                            7.01</t>
  </si>
  <si>
    <t>nuclear                               False</t>
  </si>
  <si>
    <t>furLeather                            False</t>
  </si>
  <si>
    <t>alcoholic                             False</t>
  </si>
  <si>
    <t>gmo                                   False</t>
  </si>
  <si>
    <t>catholic                              False</t>
  </si>
  <si>
    <t>socialPercentile                          0</t>
  </si>
  <si>
    <t>peerCount                                39</t>
  </si>
  <si>
    <t>governanceScore                        5.87</t>
  </si>
  <si>
    <t>environmentPercentile                     0</t>
  </si>
  <si>
    <t>animalTesting                         False</t>
  </si>
  <si>
    <t>tobacco                               False</t>
  </si>
  <si>
    <t>totalEsg                              28.78</t>
  </si>
  <si>
    <t>highestControversy                        3</t>
  </si>
  <si>
    <t>esgPerformance                         None</t>
  </si>
  <si>
    <t>coal                                  False</t>
  </si>
  <si>
    <t>pesticides                            False</t>
  </si>
  <si>
    <t>adult                                 False</t>
  </si>
  <si>
    <t>percentile                            57.14</t>
  </si>
  <si>
    <t>peerGroup              Refiners &amp; Pipelines</t>
  </si>
  <si>
    <t>smallArms                             False</t>
  </si>
  <si>
    <t>environmentScore                      15.91</t>
  </si>
  <si>
    <t>governancePercentile                      0</t>
  </si>
  <si>
    <t>militaryContract                      False]</t>
  </si>
  <si>
    <t>Energy</t>
  </si>
  <si>
    <t>Daily Interest</t>
  </si>
  <si>
    <t>Quarterly</t>
  </si>
  <si>
    <t>['ets_TT', 'ets_FT', 'ets_TF', 'ets_FF']</t>
  </si>
  <si>
    <t>best model: ets_TT</t>
  </si>
  <si>
    <t>symbol: VAW</t>
  </si>
  <si>
    <t>sector: Basic Materials</t>
  </si>
  <si>
    <t>Index: nan</t>
  </si>
  <si>
    <t>supply trend: 2531724.1301059</t>
  </si>
  <si>
    <t>risk trend factor: -2.9832247911376593</t>
  </si>
  <si>
    <t xml:space="preserve">      totalAssets</t>
  </si>
  <si>
    <t>VAW  5.085875e+09</t>
  </si>
  <si>
    <t>VAW</t>
  </si>
  <si>
    <t>[168.6545766512616, 1805.2410468947503, 160.66795464408875, 166.81673946036298]</t>
  </si>
  <si>
    <t>best model: ets_TF</t>
  </si>
  <si>
    <t>best score: 160.66795464408875</t>
  </si>
  <si>
    <t>expected return: 0.13208464774083184</t>
  </si>
  <si>
    <t>['options', ('2022-08-19',)]</t>
  </si>
  <si>
    <t>Materials</t>
  </si>
  <si>
    <t>VGT</t>
  </si>
  <si>
    <t>Technology</t>
  </si>
  <si>
    <t>EQT</t>
  </si>
  <si>
    <t>XOM</t>
  </si>
  <si>
    <t>symbol: XOM</t>
  </si>
  <si>
    <t>supply trend: 399482859.5310136</t>
  </si>
  <si>
    <t>risk trend factor: 3.314307263718105</t>
  </si>
  <si>
    <t xml:space="preserve">XOM  1.040834        1.072       26.929         3.52        0.0341   </t>
  </si>
  <si>
    <t xml:space="preserve">    earningsGrowth       ebitda ebitdaMargins  forwardPE freeCashflow  \</t>
  </si>
  <si>
    <t xml:space="preserve">XOM          1.003  53895000064       0.17427  11.818078  31484874752   </t>
  </si>
  <si>
    <t xml:space="preserve">    grossMargins grossProfits heldPercentInstitutions              industry  \</t>
  </si>
  <si>
    <t xml:space="preserve">XOM      0.31806  90045000000                 0.56852  Oil &amp; Gas Integrated   </t>
  </si>
  <si>
    <t xml:space="preserve">        marketCap operatingCashflow operatingMargins payoutRatio pegRatio  \</t>
  </si>
  <si>
    <t xml:space="preserve">XOM  440658558976       53653000192          0.10859      0.5804     0.36   </t>
  </si>
  <si>
    <t xml:space="preserve">    priceToBook priceToSalesTrailing12Months profitMargins quickRatio  \</t>
  </si>
  <si>
    <t xml:space="preserve">XOM    2.603749                     1.424839       0.08339      0.739   </t>
  </si>
  <si>
    <t xml:space="preserve">    returnOnAssets returnOnEquity revenueGrowth revenuePerShare  sector  \</t>
  </si>
  <si>
    <t xml:space="preserve">XOM        0.06097         0.1559         0.525          72.369  Energy   </t>
  </si>
  <si>
    <t xml:space="preserve">    sharesOutstanding shortRatio    totalCash totalCashPerShare    totalDebt  \</t>
  </si>
  <si>
    <t xml:space="preserve">XOM        4213199872       1.13  11073999872             2.629  47537000448   </t>
  </si>
  <si>
    <t xml:space="preserve">     totalRevenue trailingPE  </t>
  </si>
  <si>
    <t xml:space="preserve">XOM  309269004288   17.34494  </t>
  </si>
  <si>
    <t>[63.253257635173604, 467.1029160637048, 62.08632379274023, 63.39092743786638]</t>
  </si>
  <si>
    <t>best score: 62.08632379274023</t>
  </si>
  <si>
    <t>sell date: 2022-09-11</t>
  </si>
  <si>
    <t>expected return: 0.1457590854672255</t>
  </si>
  <si>
    <t>['options', ('2022-06-17', '2022-07-15', '2023-01-20', '2024-01-19', '2026-02-21')]</t>
  </si>
  <si>
    <t>['sustainability',                                      Value</t>
  </si>
  <si>
    <t xml:space="preserve">2022-5                                    </t>
  </si>
  <si>
    <t>palmOil                              False</t>
  </si>
  <si>
    <t>controversialWeapons                 False</t>
  </si>
  <si>
    <t>gambling                             False</t>
  </si>
  <si>
    <t>socialScore                           9.82</t>
  </si>
  <si>
    <t>nuclear                              False</t>
  </si>
  <si>
    <t>furLeather                           False</t>
  </si>
  <si>
    <t>alcoholic                            False</t>
  </si>
  <si>
    <t>gmo                                  False</t>
  </si>
  <si>
    <t>catholic                             False</t>
  </si>
  <si>
    <t>socialPercentile                      None</t>
  </si>
  <si>
    <t>peerCount                               66</t>
  </si>
  <si>
    <t>governanceScore                       8.14</t>
  </si>
  <si>
    <t>environmentPercentile                 None</t>
  </si>
  <si>
    <t>animalTesting                         True</t>
  </si>
  <si>
    <t>tobacco                              False</t>
  </si>
  <si>
    <t>totalEsg                             36.46</t>
  </si>
  <si>
    <t>highestControversy                       3</t>
  </si>
  <si>
    <t>esgPerformance                    OUT_PERF</t>
  </si>
  <si>
    <t>coal                                 False</t>
  </si>
  <si>
    <t>pesticides                           False</t>
  </si>
  <si>
    <t>adult                                False</t>
  </si>
  <si>
    <t>percentile                            81.8</t>
  </si>
  <si>
    <t>peerGroup              Oil &amp; Gas Producers</t>
  </si>
  <si>
    <t>smallArms                            False</t>
  </si>
  <si>
    <t>environmentScore                     18.51</t>
  </si>
  <si>
    <t>governancePercentile                  None</t>
  </si>
  <si>
    <t>militaryContract                     False]</t>
  </si>
  <si>
    <t>DVN</t>
  </si>
  <si>
    <t>MRO</t>
  </si>
  <si>
    <t>EOG</t>
  </si>
  <si>
    <t>HES</t>
  </si>
  <si>
    <t>symbol: CEIX</t>
  </si>
  <si>
    <t>supply trend: 9591390.716180371</t>
  </si>
  <si>
    <t>risk trend factor: 2.853515807990338</t>
  </si>
  <si>
    <t xml:space="preserve">CEIX  2.379059        0.868      100.167          5.642  282313984   </t>
  </si>
  <si>
    <t xml:space="preserve">CEIX       0.22235  10.293775    196007120      0.33279    422536000   </t>
  </si>
  <si>
    <t xml:space="preserve">     heldPercentInstitutions      industry   marketCap operatingCashflow  \</t>
  </si>
  <si>
    <t xml:space="preserve">CEIX                 0.86884  Thermal Coal  1824347392         305568992   </t>
  </si>
  <si>
    <t xml:space="preserve">     operatingMargins payoutRatio priceToBook priceToSalesTrailing12Months  \</t>
  </si>
  <si>
    <t xml:space="preserve">CEIX          0.04547           0    3.764765                     1.436839   </t>
  </si>
  <si>
    <t xml:space="preserve">     profitMargins quickRatio returnOnAssets returnOnEquity revenueGrowth  \</t>
  </si>
  <si>
    <t xml:space="preserve">CEIX       0.02686      0.586        0.01416        0.05563         0.249   </t>
  </si>
  <si>
    <t xml:space="preserve">     revenuePerShare  sector sharesOutstanding shortRatio  totalCash  \</t>
  </si>
  <si>
    <t xml:space="preserve">CEIX          36.905  Energy          34480200       1.85  149912992   </t>
  </si>
  <si>
    <t xml:space="preserve">     totalCashPerShare  totalDebt totalRevenue  </t>
  </si>
  <si>
    <t xml:space="preserve">CEIX             4.348  673937984   1269694976  </t>
  </si>
  <si>
    <t>CEIX</t>
  </si>
  <si>
    <t>[56.87030614978097, 196.2471169379381, 55.29582576300699, 57.761868457288855]</t>
  </si>
  <si>
    <t>best score: 55.29582576300699</t>
  </si>
  <si>
    <t>expected return: 0.22914282762299037</t>
  </si>
  <si>
    <t xml:space="preserve">Capital Surplus                   6.469450e+08  6.449200e+08  6.430330e+08   </t>
  </si>
  <si>
    <t xml:space="preserve">Total Liab                        1.900704e+09  2.105167e+09  1.965198e+09   </t>
  </si>
  <si>
    <t xml:space="preserve">Total Stockholder Equity          6.728130e+08  4.845800e+08  5.927330e+08   </t>
  </si>
  <si>
    <t xml:space="preserve">Other Current Liab                1.790310e+08  2.688430e+08  1.451780e+08   </t>
  </si>
  <si>
    <t xml:space="preserve">Total Assets                      2.573517e+09  2.589747e+09  2.557931e+09   </t>
  </si>
  <si>
    <t xml:space="preserve">Common Stock                      3.450000e+05  3.450000e+05  3.450000e+05   </t>
  </si>
  <si>
    <t xml:space="preserve">Other Current Assets              3.747200e+07  4.242800e+07  3.166900e+07   </t>
  </si>
  <si>
    <t xml:space="preserve">Retained Earnings                 2.809600e+08  1.636370e+08  2.774260e+08   </t>
  </si>
  <si>
    <t xml:space="preserve">Other Liab                        8.455480e+08  9.379920e+08  9.285180e+08   </t>
  </si>
  <si>
    <t xml:space="preserve">Treasury Stock                   -2.554370e+08 -3.243220e+08 -3.280710e+08   </t>
  </si>
  <si>
    <t xml:space="preserve">Other Assets                      5.153480e+08  5.008660e+08  4.742010e+08   </t>
  </si>
  <si>
    <t xml:space="preserve">Cash                              1.499130e+08  1.619810e+08  1.466670e+08   </t>
  </si>
  <si>
    <t xml:space="preserve">Total Current Liabilities         4.452320e+08  5.156760e+08  3.702570e+08   </t>
  </si>
  <si>
    <t xml:space="preserve">Deferred Long Term Asset Charges  5.701100e+07  1.113720e+08  6.965600e+07   </t>
  </si>
  <si>
    <t xml:space="preserve">Short Long Term Debt              3.658900e+07  2.765100e+07  3.139500e+07   </t>
  </si>
  <si>
    <t xml:space="preserve">Other Stockholder Equity         -2.554370e+08 -3.243220e+08 -3.280710e+08   </t>
  </si>
  <si>
    <t xml:space="preserve">Property Plant Equipment          1.671829e+09  1.704640e+09  1.711778e+09   </t>
  </si>
  <si>
    <t xml:space="preserve">Total Current Assets              3.863400e+08  3.842410e+08  3.719520e+08   </t>
  </si>
  <si>
    <t xml:space="preserve">Net Tangible Assets               6.728130e+08  4.845800e+08  5.927330e+08   </t>
  </si>
  <si>
    <t xml:space="preserve">Net Receivables                   1.108630e+08  9.881800e+07  1.153080e+08   </t>
  </si>
  <si>
    <t xml:space="preserve">Long Term Debt                    5.680520e+08  5.976970e+08  6.093260e+08   </t>
  </si>
  <si>
    <t xml:space="preserve">Inventory                         6.287600e+07  5.601500e+07  5.929900e+07   </t>
  </si>
  <si>
    <t xml:space="preserve">Accounts Payable                  8.034300e+07  7.839200e+07  6.807300e+07   </t>
  </si>
  <si>
    <t xml:space="preserve">Capital Surplus                   6.420540e+08  </t>
  </si>
  <si>
    <t xml:space="preserve">Total Liab                        1.937495e+09  </t>
  </si>
  <si>
    <t xml:space="preserve">Total Stockholder Equity          5.830650e+08  </t>
  </si>
  <si>
    <t xml:space="preserve">Other Current Liab                1.260430e+08  </t>
  </si>
  <si>
    <t xml:space="preserve">Total Assets                      2.520560e+09  </t>
  </si>
  <si>
    <t xml:space="preserve">Common Stock                      3.440000e+05  </t>
  </si>
  <si>
    <t xml:space="preserve">Other Current Assets              3.030000e+05  </t>
  </si>
  <si>
    <t xml:space="preserve">Retained Earnings                 2.732540e+08  </t>
  </si>
  <si>
    <t xml:space="preserve">Other Liab                        9.485460e+08  </t>
  </si>
  <si>
    <t xml:space="preserve">Treasury Stock                   -3.325870e+08  </t>
  </si>
  <si>
    <t xml:space="preserve">Other Assets                      4.475660e+08  </t>
  </si>
  <si>
    <t xml:space="preserve">Cash                              9.117400e+07  </t>
  </si>
  <si>
    <t xml:space="preserve">Total Current Liabilities         3.711940e+08  </t>
  </si>
  <si>
    <t xml:space="preserve">Deferred Long Term Asset Charges  6.226100e+07  </t>
  </si>
  <si>
    <t xml:space="preserve">Short Long Term Debt              2.888900e+07  </t>
  </si>
  <si>
    <t xml:space="preserve">Other Stockholder Equity         -3.325870e+08  </t>
  </si>
  <si>
    <t xml:space="preserve">Property Plant Equipment          1.736252e+09  </t>
  </si>
  <si>
    <t xml:space="preserve">Total Current Assets              3.367420e+08  </t>
  </si>
  <si>
    <t xml:space="preserve">Net Tangible Assets               5.830650e+08  </t>
  </si>
  <si>
    <t xml:space="preserve">Net Receivables                   1.662310e+08  </t>
  </si>
  <si>
    <t xml:space="preserve">Long Term Debt                    5.504440e+08  </t>
  </si>
  <si>
    <t xml:space="preserve">Inventory                         5.520900e+07  </t>
  </si>
  <si>
    <t>Accounts Payable                  7.538200e+07  ]</t>
  </si>
  <si>
    <t>['quarterly_cashflow',                                             2021-12-31   2021-09-30  \</t>
  </si>
  <si>
    <t xml:space="preserve">Change To Liabilities                        5226000.0   13242000.0   </t>
  </si>
  <si>
    <t xml:space="preserve">Total Cashflows From Investing Activities  -35758000.0  -45884000.0   </t>
  </si>
  <si>
    <t xml:space="preserve">Net Borrowings                             -30768000.0  -22550000.0   </t>
  </si>
  <si>
    <t xml:space="preserve">Total Cash From Financing Activities       -30768000.0  -22551000.0   </t>
  </si>
  <si>
    <t xml:space="preserve">Change To Operating Activities             -27258000.0    1564000.0   </t>
  </si>
  <si>
    <t xml:space="preserve">Net Income                                 117323000.0 -113789000.0   </t>
  </si>
  <si>
    <t xml:space="preserve">Change In Cash                             -14100000.0   12103000.0   </t>
  </si>
  <si>
    <t xml:space="preserve">Total Cash From Operating Activities        52426000.0   80538000.0   </t>
  </si>
  <si>
    <t xml:space="preserve">Depreciation                                56510000.0   55977000.0   </t>
  </si>
  <si>
    <t xml:space="preserve">Other Cashflows From Investing Activities   -7843000.0    -156000.0   </t>
  </si>
  <si>
    <t xml:space="preserve">Change To Inventory                         -6861000.0    3284000.0   </t>
  </si>
  <si>
    <t xml:space="preserve">Change To Account Receivables               -9263000.0    8877000.0   </t>
  </si>
  <si>
    <t xml:space="preserve">Change To Netincome                        -85331000.0  109242000.0   </t>
  </si>
  <si>
    <t xml:space="preserve">Capital Expenditures                       -29434000.0  -45863000.0   </t>
  </si>
  <si>
    <t xml:space="preserve">Repurchase Of Stock                                NaN      -1000.0   </t>
  </si>
  <si>
    <t xml:space="preserve">Other Cashflows From Financing Activities          NaN          NaN   </t>
  </si>
  <si>
    <t xml:space="preserve">                                            2021-06-30  2021-03-31  </t>
  </si>
  <si>
    <t xml:space="preserve">Change To Liabilities                       -6922000.0    -73000.0  </t>
  </si>
  <si>
    <t xml:space="preserve">Total Cashflows From Investing Activities  -40225000.0  -5494000.0  </t>
  </si>
  <si>
    <t xml:space="preserve">Net Borrowings                              56940000.0 -29803000.0  </t>
  </si>
  <si>
    <t xml:space="preserve">Total Cash From Financing Activities        54342000.0 -31875000.0  </t>
  </si>
  <si>
    <t xml:space="preserve">Change To Operating Activities             -14728000.0  -3098000.0  </t>
  </si>
  <si>
    <t xml:space="preserve">Net Income                                   4172000.0  26404000.0  </t>
  </si>
  <si>
    <t xml:space="preserve">Change In Cash                             108726000.0  40627000.0  </t>
  </si>
  <si>
    <t xml:space="preserve">Total Cash From Operating Activities        94609000.0  77996000.0  </t>
  </si>
  <si>
    <t xml:space="preserve">Depreciation                                52199000.0  59897000.0  </t>
  </si>
  <si>
    <t xml:space="preserve">Other Cashflows From Investing Activities    -156000.0   -182000.0  </t>
  </si>
  <si>
    <t xml:space="preserve">Change To Inventory                         -3574000.0    475000.0  </t>
  </si>
  <si>
    <t xml:space="preserve">Change To Account Receivables               50857000.0  -5764000.0  </t>
  </si>
  <si>
    <t xml:space="preserve">Change To Netincome                         10414000.0  -1985000.0  </t>
  </si>
  <si>
    <t xml:space="preserve">Capital Expenditures                       -43655000.0 -13800000.0  </t>
  </si>
  <si>
    <t xml:space="preserve">Repurchase Of Stock                          -230000.0  -2072000.0  </t>
  </si>
  <si>
    <t>Other Cashflows From Financing Activities   -2368000.0  -2368000.0  ]</t>
  </si>
  <si>
    <t>['quarterly_earnings',            Revenue   Earnings</t>
  </si>
  <si>
    <t xml:space="preserve">Quarter                      </t>
  </si>
  <si>
    <t>1Q2021   332361000   26404000</t>
  </si>
  <si>
    <t>2Q2021   303895000    4172000</t>
  </si>
  <si>
    <t>3Q2021   294837000 -113789000</t>
  </si>
  <si>
    <t>4Q2021   338602000  117323000]</t>
  </si>
  <si>
    <t>['quarterly_financials',                                          2021-12-31   2021-09-30   2021-06-30  \</t>
  </si>
  <si>
    <t xml:space="preserve">Research Development                           None         None         None   </t>
  </si>
  <si>
    <t xml:space="preserve">Effect Of Accounting Charges                   None         None         None   </t>
  </si>
  <si>
    <t xml:space="preserve">Income Before Tax                       162586000.0 -154047000.0   -4721000.0   </t>
  </si>
  <si>
    <t xml:space="preserve">Minority Interest                              None         None         None   </t>
  </si>
  <si>
    <t xml:space="preserve">Net Income                              117323000.0 -113789000.0    4172000.0   </t>
  </si>
  <si>
    <t xml:space="preserve">Selling General Administrative           20131000.0   22476000.0   22542000.0   </t>
  </si>
  <si>
    <t xml:space="preserve">Gross Profit                            111053000.0   86408000.0  102837000.0   </t>
  </si>
  <si>
    <t xml:space="preserve">Ebit                                    150330000.0 -139095000.0    7904000.0   </t>
  </si>
  <si>
    <t xml:space="preserve">Operating Income                        150330000.0 -139095000.0    7904000.0   </t>
  </si>
  <si>
    <t xml:space="preserve">Other Operating Expenses               -115918000.0  147050000.0   20192000.0   </t>
  </si>
  <si>
    <t xml:space="preserve">Interest Expense                        -15849000.0  -16045000.0  -16187000.0   </t>
  </si>
  <si>
    <t xml:space="preserve">Extraordinary Items                            None         None         None   </t>
  </si>
  <si>
    <t xml:space="preserve">Non Recurring                                  None         None         None   </t>
  </si>
  <si>
    <t xml:space="preserve">Other Items                                    None         None         None   </t>
  </si>
  <si>
    <t xml:space="preserve">Income Tax Expense                       45263000.0  -40258000.0   -8893000.0   </t>
  </si>
  <si>
    <t xml:space="preserve">Total Revenue                           338602000.0  294837000.0  303895000.0   </t>
  </si>
  <si>
    <t xml:space="preserve">Total Operating Expenses                188272000.0  433932000.0  295991000.0   </t>
  </si>
  <si>
    <t xml:space="preserve">Cost Of Revenue                         227549000.0  208429000.0  201058000.0   </t>
  </si>
  <si>
    <t xml:space="preserve">Total Other Income Expense Net           12256000.0  -14952000.0  -12625000.0   </t>
  </si>
  <si>
    <t xml:space="preserve">Discontinued Operations                        None         None         None   </t>
  </si>
  <si>
    <t xml:space="preserve">Net Income From Continuing Ops          117323000.0 -113789000.0    4172000.0   </t>
  </si>
  <si>
    <t xml:space="preserve">Net Income Applicable To Common Shares  117323000.0 -113789000.0    4172000.0   </t>
  </si>
  <si>
    <t xml:space="preserve">                                         2021-03-31  </t>
  </si>
  <si>
    <t xml:space="preserve">Research Development                           None  </t>
  </si>
  <si>
    <t xml:space="preserve">Effect Of Accounting Charges                   None  </t>
  </si>
  <si>
    <t xml:space="preserve">Income Before Tax                        31589000.0  </t>
  </si>
  <si>
    <t xml:space="preserve">Minority Interest                              None  </t>
  </si>
  <si>
    <t xml:space="preserve">Net Income                               26404000.0  </t>
  </si>
  <si>
    <t xml:space="preserve">Selling General Administrative           23964000.0  </t>
  </si>
  <si>
    <t xml:space="preserve">Gross Profit                            120238000.0  </t>
  </si>
  <si>
    <t xml:space="preserve">Ebit                                     36592000.0  </t>
  </si>
  <si>
    <t xml:space="preserve">Operating Income                         36592000.0  </t>
  </si>
  <si>
    <t xml:space="preserve">Other Operating Expenses                  -215000.0  </t>
  </si>
  <si>
    <t xml:space="preserve">Interest Expense                        -15261000.0  </t>
  </si>
  <si>
    <t xml:space="preserve">Extraordinary Items                            None  </t>
  </si>
  <si>
    <t xml:space="preserve">Non Recurring                                  None  </t>
  </si>
  <si>
    <t xml:space="preserve">Other Items                                    None  </t>
  </si>
  <si>
    <t xml:space="preserve">Income Tax Expense                        5185000.0  </t>
  </si>
  <si>
    <t xml:space="preserve">Total Revenue                           332361000.0  </t>
  </si>
  <si>
    <t xml:space="preserve">Total Operating Expenses                295769000.0  </t>
  </si>
  <si>
    <t xml:space="preserve">Cost Of Revenue                         212123000.0  </t>
  </si>
  <si>
    <t xml:space="preserve">Total Other Income Expense Net           -5003000.0  </t>
  </si>
  <si>
    <t xml:space="preserve">Discontinued Operations                        None  </t>
  </si>
  <si>
    <t xml:space="preserve">Net Income From Continuing Ops           26404000.0  </t>
  </si>
  <si>
    <t>Net Income Applicable To Common Shares   26404000.0  ]</t>
  </si>
  <si>
    <t>['mutualfund_holders',                                               Holder   Shares Date Reported  \</t>
  </si>
  <si>
    <t xml:space="preserve">0                      iShares Core S&amp;P Smallcap ETF  2228007    2022-01-30   </t>
  </si>
  <si>
    <t xml:space="preserve">1  SPDR (R) Ser Tr-SPDR (R) S&amp;P (R) Metals &amp; Mini...  1914035    2022-01-30   </t>
  </si>
  <si>
    <t xml:space="preserve">2                           iShares Russell 2000 ETF   792575    2022-01-30   </t>
  </si>
  <si>
    <t xml:space="preserve">3             Vanguard Total Stock Market Index Fund   735685    2021-12-30   </t>
  </si>
  <si>
    <t xml:space="preserve">4  Victory Portfolios-Victory Integrity Small Cap...   704300    2021-12-30   </t>
  </si>
  <si>
    <t xml:space="preserve">5                    DFA U.S. Small Cap Value Series   629572    2022-01-30   </t>
  </si>
  <si>
    <t xml:space="preserve">6                 iShares S&amp;P Smallcap 600 Value ETF   526608    2022-01-30   </t>
  </si>
  <si>
    <t xml:space="preserve">7                Vanguard Extended Market Index Fund   430229    2021-12-30   </t>
  </si>
  <si>
    <t xml:space="preserve">8                     iShares Russell 2000 Value ETF   366723    2022-01-30   </t>
  </si>
  <si>
    <t xml:space="preserve">9             Pacer Small Cap U.S. Cash Cows 100 ETF   323552    2022-01-30   </t>
  </si>
  <si>
    <t xml:space="preserve">    % Out     Value  </t>
  </si>
  <si>
    <t xml:space="preserve">0  0.0640  48436872  </t>
  </si>
  <si>
    <t xml:space="preserve">1  0.0550  41611120  </t>
  </si>
  <si>
    <t xml:space="preserve">2  0.0228  17230580  </t>
  </si>
  <si>
    <t xml:space="preserve">3  0.0211  16707406  </t>
  </si>
  <si>
    <t xml:space="preserve">4  0.0202  15994653  </t>
  </si>
  <si>
    <t xml:space="preserve">5  0.0181  13686895  </t>
  </si>
  <si>
    <t xml:space="preserve">6  0.0151  11448457  </t>
  </si>
  <si>
    <t xml:space="preserve">7  0.0124   9770500  </t>
  </si>
  <si>
    <t xml:space="preserve">8  0.0105   7972558  </t>
  </si>
  <si>
    <t>9  0.0093   7034020  ]</t>
  </si>
  <si>
    <t>['options', ('2022-06-17', '2022-08-19')]</t>
  </si>
  <si>
    <t>[ ]:</t>
  </si>
  <si>
    <t>​</t>
  </si>
  <si>
    <t>SM</t>
  </si>
  <si>
    <t>symbol: SM</t>
  </si>
  <si>
    <t>supply trend: 82761362.10287443</t>
  </si>
  <si>
    <t>risk trend factor: 2.2682714381373863</t>
  </si>
  <si>
    <t xml:space="preserve">        beta currentRatio debtToEquity dividendRate dividendYield      ebitda  \</t>
  </si>
  <si>
    <t xml:space="preserve">SM  5.488235        0.717       93.916         0.02        0.0006  1315937024   </t>
  </si>
  <si>
    <t xml:space="preserve">   ebitdaMargins  forwardPE freeCashflow grossMargins grossProfits  \</t>
  </si>
  <si>
    <t xml:space="preserve">SM       0.45427  10.711865    570353344       0.8671   2136878000   </t>
  </si>
  <si>
    <t xml:space="preserve">   heldPercentInstitutions       industry   marketCap operatingCashflow  \</t>
  </si>
  <si>
    <t xml:space="preserve">SM                 0.88028  Oil &amp; Gas E&amp;P  6141725696        1396240000   </t>
  </si>
  <si>
    <t xml:space="preserve">   operatingMargins payoutRatio pegRatio priceToBook  \</t>
  </si>
  <si>
    <t xml:space="preserve">SM          0.18012       0.007     0.12    3.752134   </t>
  </si>
  <si>
    <t xml:space="preserve">   priceToSalesTrailing12Months profitMargins quickRatio returnOnAssets  \</t>
  </si>
  <si>
    <t xml:space="preserve">SM                     2.120158       0.11608        0.7        0.06264   </t>
  </si>
  <si>
    <t xml:space="preserve">   returnOnEquity revenueGrowth revenuePerShare  sector sharesOutstanding  \</t>
  </si>
  <si>
    <t xml:space="preserve">SM        0.17312         0.931          23.974  Energy         121474000   </t>
  </si>
  <si>
    <t xml:space="preserve">   shortRatio  totalCash totalCashPerShare   totalDebt totalRevenue  </t>
  </si>
  <si>
    <t xml:space="preserve">SM       2.26  419887008             3.446  1986428032   2896824064  </t>
  </si>
  <si>
    <t>[36.8304353932524, 159.27137663694862, 40.32131488904999, 37.8965213427182]</t>
  </si>
  <si>
    <t>best score: 36.8304353932524</t>
  </si>
  <si>
    <t>expected return: 0.7323244376637932</t>
  </si>
  <si>
    <t>['quarterly_balance_sheet',                              2022-03-31    2021-12-31    2021-09-30  \</t>
  </si>
  <si>
    <t xml:space="preserve">Capital Surplus            1.844478e+09  1.840228e+09  1.838620e+09   </t>
  </si>
  <si>
    <t xml:space="preserve">Total Liab                 3.280672e+09  3.170846e+09  3.425061e+09   </t>
  </si>
  <si>
    <t xml:space="preserve">Total Stockholder Equity   2.115109e+09  2.063131e+09  1.636899e+09   </t>
  </si>
  <si>
    <t xml:space="preserve">Deferred Long Term Liab    2.300000e+06  2.700000e+06  3.100000e+06   </t>
  </si>
  <si>
    <t xml:space="preserve">Other Current Liab         5.381270e+08  4.047460e+08  5.520440e+08   </t>
  </si>
  <si>
    <t xml:space="preserve">Total Assets               5.395781e+09  5.233977e+09  5.061960e+09   </t>
  </si>
  <si>
    <t xml:space="preserve">Common Stock               1.219000e+06  1.219000e+06  1.215000e+06   </t>
  </si>
  <si>
    <t xml:space="preserve">Other Current Assets       9.649000e+06  2.409500e+07  2.451400e+07   </t>
  </si>
  <si>
    <t xml:space="preserve">Retained Earnings          2.820790e+08  2.345330e+08 -1.903670e+08   </t>
  </si>
  <si>
    <t xml:space="preserve">Other Liab                 2.415590e+08  1.809150e+08  2.438640e+08   </t>
  </si>
  <si>
    <t xml:space="preserve">Treasury Stock            -1.266700e+07 -1.284900e+07 -1.256900e+07   </t>
  </si>
  <si>
    <t xml:space="preserve">Other Assets               5.397300e+07  2.576600e+07  6.020700e+07   </t>
  </si>
  <si>
    <t xml:space="preserve">Cash                       4.198870e+08  3.327160e+08  2.980000e+07   </t>
  </si>
  <si>
    <t xml:space="preserve">Total Current Liabilities  1.058721e+09  8.893270e+08  1.103567e+09   </t>
  </si>
  <si>
    <t xml:space="preserve">Other Stockholder Equity  -1.266700e+07 -1.284900e+07 -1.256900e+07   </t>
  </si>
  <si>
    <t xml:space="preserve">Property Plant Equipment   4.582973e+09  4.595024e+09  4.665483e+09   </t>
  </si>
  <si>
    <t xml:space="preserve">Total Current Assets       7.588350e+08  6.131870e+08  3.362700e+08   </t>
  </si>
  <si>
    <t xml:space="preserve">Net Tangible Assets        2.115109e+09  2.063131e+09  1.636899e+09   </t>
  </si>
  <si>
    <t xml:space="preserve">Net Receivables            3.210760e+08  2.472010e+08  2.722480e+08   </t>
  </si>
  <si>
    <t xml:space="preserve">Long Term Debt             1.980392e+09  2.081164e+09  2.077630e+09   </t>
  </si>
  <si>
    <t xml:space="preserve">Accounts Payable           5.145580e+08  2.507200e+07  5.424740e+08   </t>
  </si>
  <si>
    <t xml:space="preserve">                             2021-06-30  </t>
  </si>
  <si>
    <t xml:space="preserve">Capital Surplus            1.838859e+09  </t>
  </si>
  <si>
    <t xml:space="preserve">Total Liab                 3.500489e+09  </t>
  </si>
  <si>
    <t xml:space="preserve">Total Stockholder Equity   1.552509e+09  </t>
  </si>
  <si>
    <t xml:space="preserve">Deferred Long Term Liab    3.500000e+06  </t>
  </si>
  <si>
    <t xml:space="preserve">Other Current Liab         5.450620e+08  </t>
  </si>
  <si>
    <t xml:space="preserve">Total Assets               5.052998e+09  </t>
  </si>
  <si>
    <t xml:space="preserve">Common Stock               1.210000e+06  </t>
  </si>
  <si>
    <t xml:space="preserve">Other Current Assets       3.130300e+07  </t>
  </si>
  <si>
    <t xml:space="preserve">Retained Earnings         -2.747450e+08  </t>
  </si>
  <si>
    <t xml:space="preserve">Other Liab                 2.566960e+08  </t>
  </si>
  <si>
    <t xml:space="preserve">Treasury Stock            -1.281500e+07  </t>
  </si>
  <si>
    <t xml:space="preserve">Other Assets               6.877900e+07  </t>
  </si>
  <si>
    <t xml:space="preserve">Cash                                NaN  </t>
  </si>
  <si>
    <t xml:space="preserve">Total Current Liabilities  1.051668e+09  </t>
  </si>
  <si>
    <t xml:space="preserve">Other Stockholder Equity  -1.281500e+07  </t>
  </si>
  <si>
    <t xml:space="preserve">Property Plant Equipment   4.714809e+09  </t>
  </si>
  <si>
    <t xml:space="preserve">Total Current Assets       2.694100e+08  </t>
  </si>
  <si>
    <t xml:space="preserve">Net Tangible Assets        1.552509e+09  </t>
  </si>
  <si>
    <t xml:space="preserve">Net Receivables            2.295120e+08  </t>
  </si>
  <si>
    <t xml:space="preserve">Long Term Debt             2.192125e+09  </t>
  </si>
  <si>
    <t>Accounts Payable           4.962850e+08  ]</t>
  </si>
  <si>
    <t>['quarterly_cashflow',                                             2022-03-31   2021-12-31  \</t>
  </si>
  <si>
    <t xml:space="preserve">Change To Liabilities                              0.0  218238000.0   </t>
  </si>
  <si>
    <t xml:space="preserve">Total Cashflows From Investing Activities -150127000.0 -122484000.0   </t>
  </si>
  <si>
    <t xml:space="preserve">Net Borrowings                            -104770000.0 -104770000.0   </t>
  </si>
  <si>
    <t xml:space="preserve">Total Cash From Financing Activities      -104794000.0   -4230000.0   </t>
  </si>
  <si>
    <t xml:space="preserve">Change To Operating Activities            -137962000.0  -51950000.0   </t>
  </si>
  <si>
    <t xml:space="preserve">Net Income                                  48764000.0  424900000.0   </t>
  </si>
  <si>
    <t xml:space="preserve">Change In Cash                              87171000.0  302916000.0   </t>
  </si>
  <si>
    <t xml:space="preserve">Total Cash From Operating Activities       342092000.0  429630000.0   </t>
  </si>
  <si>
    <t xml:space="preserve">Depreciation                               160481000.0  208761000.0   </t>
  </si>
  <si>
    <t xml:space="preserve">Other Cashflows From Financing Activities     -24000.0   -4339000.0   </t>
  </si>
  <si>
    <t xml:space="preserve">Change To Netincome                        266799000.0 -273197000.0   </t>
  </si>
  <si>
    <t xml:space="preserve">Capital Expenditures                      -150127000.0 -124576000.0   </t>
  </si>
  <si>
    <t xml:space="preserve">Issuance Of Stock                                  NaN    1324000.0   </t>
  </si>
  <si>
    <t xml:space="preserve">Dividends Paid                                     NaN   -1215000.0   </t>
  </si>
  <si>
    <t xml:space="preserve">Change To Account Receivables                      NaN -101047000.0   </t>
  </si>
  <si>
    <t xml:space="preserve">Other Cashflows From Investing Activities          NaN          NaN   </t>
  </si>
  <si>
    <t xml:space="preserve">                                            2021-09-30   2021-06-30  </t>
  </si>
  <si>
    <t xml:space="preserve">Change To Liabilities                              0.0          0.0  </t>
  </si>
  <si>
    <t xml:space="preserve">Total Cashflows From Investing Activities -174795000.0 -222322000.0  </t>
  </si>
  <si>
    <t xml:space="preserve">Net Borrowings                            -118792000.0  -74213000.0  </t>
  </si>
  <si>
    <t xml:space="preserve">Total Cash From Financing Activities      -123524000.0  -74077000.0  </t>
  </si>
  <si>
    <t xml:space="preserve">Change To Operating Activities              21078000.0   82529000.0  </t>
  </si>
  <si>
    <t xml:space="preserve">Net Income                                  85593000.0 -222995000.0  </t>
  </si>
  <si>
    <t xml:space="preserve">Change In Cash                              29800000.0   29800000.0  </t>
  </si>
  <si>
    <t xml:space="preserve">Total Cash From Operating Activities       328119000.0  296399000.0  </t>
  </si>
  <si>
    <t xml:space="preserve">Depreciation                               211451000.0  213464000.0  </t>
  </si>
  <si>
    <t xml:space="preserve">Other Cashflows From Financing Activities   -4732000.0      -1000.0  </t>
  </si>
  <si>
    <t xml:space="preserve">Change To Netincome                          6092000.0  218679000.0  </t>
  </si>
  <si>
    <t xml:space="preserve">Capital Expenditures                      -183409000.0 -222614000.0  </t>
  </si>
  <si>
    <t xml:space="preserve">Issuance Of Stock                            1324000.0    1315000.0  </t>
  </si>
  <si>
    <t xml:space="preserve">Dividends Paid                              -1215000.0   -1178000.0  </t>
  </si>
  <si>
    <t xml:space="preserve">Change To Account Receivables             -101047000.0 -101047000.0  </t>
  </si>
  <si>
    <t>Other Cashflows From Investing Activities    -221000.0     292000.0  ]</t>
  </si>
  <si>
    <t>2Q2021   538649000 -222995000</t>
  </si>
  <si>
    <t>3Q2021   724539000   85593000</t>
  </si>
  <si>
    <t>4Q2021   814260000  424900000</t>
  </si>
  <si>
    <t>1Q2022   819376000   48764000]</t>
  </si>
  <si>
    <t>['quarterly_financials',                                          2022-03-31   2021-12-31   2021-09-30  \</t>
  </si>
  <si>
    <t xml:space="preserve">Income Before Tax                        61625000.0  434933000.0   85554000.0   </t>
  </si>
  <si>
    <t xml:space="preserve">Net Income                               48764000.0  424900000.0   85593000.0   </t>
  </si>
  <si>
    <t xml:space="preserve">Selling General Administrative           24996000.0   37062000.0   25530000.0   </t>
  </si>
  <si>
    <t xml:space="preserve">Gross Profit                            723085000.0  714875000.0  629894000.0   </t>
  </si>
  <si>
    <t xml:space="preserve">Ebit                                    101736000.0  474411000.0  126257000.0   </t>
  </si>
  <si>
    <t xml:space="preserve">Operating Income                        101736000.0  474411000.0  126257000.0   </t>
  </si>
  <si>
    <t xml:space="preserve">Other Operating Expenses                426826000.0  -17909000.0  257947000.0   </t>
  </si>
  <si>
    <t xml:space="preserve">Interest Expense                        -39387000.0  -40085000.0  -40861000.0   </t>
  </si>
  <si>
    <t xml:space="preserve">Income Tax Expense                       12861000.0   10033000.0     -39000.0   </t>
  </si>
  <si>
    <t xml:space="preserve">Total Revenue                           819376000.0  814260000.0  724539000.0   </t>
  </si>
  <si>
    <t xml:space="preserve">Total Operating Expenses                717640000.0  339849000.0  598282000.0   </t>
  </si>
  <si>
    <t xml:space="preserve">Cost Of Revenue                          96291000.0   99385000.0   94645000.0   </t>
  </si>
  <si>
    <t xml:space="preserve">Total Other Income Expense Net          -40111000.0  -39478000.0  -40703000.0   </t>
  </si>
  <si>
    <t xml:space="preserve">Net Income From Continuing Ops           48764000.0  424900000.0   85593000.0   </t>
  </si>
  <si>
    <t xml:space="preserve">Net Income Applicable To Common Shares   48764000.0  424900000.0   85593000.0   </t>
  </si>
  <si>
    <t xml:space="preserve">                                         2021-06-30  </t>
  </si>
  <si>
    <t xml:space="preserve">Income Before Tax                      -223157000.0  </t>
  </si>
  <si>
    <t xml:space="preserve">Net Income                             -222995000.0  </t>
  </si>
  <si>
    <t xml:space="preserve">Selling General Administrative           24639000.0  </t>
  </si>
  <si>
    <t xml:space="preserve">Gross Profit                            443993000.0  </t>
  </si>
  <si>
    <t xml:space="preserve">Ebit                                   -180624000.0  </t>
  </si>
  <si>
    <t xml:space="preserve">Operating Income                       -180624000.0  </t>
  </si>
  <si>
    <t xml:space="preserve">Other Operating Expenses                377800000.0  </t>
  </si>
  <si>
    <t xml:space="preserve">Interest Expense                        -39536000.0  </t>
  </si>
  <si>
    <t xml:space="preserve">Income Tax Expense                        -162000.0  </t>
  </si>
  <si>
    <t xml:space="preserve">Total Revenue                           538649000.0  </t>
  </si>
  <si>
    <t xml:space="preserve">Total Operating Expenses                719273000.0  </t>
  </si>
  <si>
    <t xml:space="preserve">Cost Of Revenue                          94656000.0  </t>
  </si>
  <si>
    <t xml:space="preserve">Total Other Income Expense Net          -42533000.0  </t>
  </si>
  <si>
    <t xml:space="preserve">Net Income From Continuing Ops         -222995000.0  </t>
  </si>
  <si>
    <t>Net Income Applicable To Common Shares -222995000.0  ]</t>
  </si>
  <si>
    <t xml:space="preserve">0                      iShares Core S&amp;P Smallcap ETF  8545223    2022-01-30   </t>
  </si>
  <si>
    <t xml:space="preserve">1             Vanguard Total Stock Market Index Fund  3454105    2021-12-30   </t>
  </si>
  <si>
    <t xml:space="preserve">2                      Vanguard Small-Cap Index Fund  3058030    2021-12-30   </t>
  </si>
  <si>
    <t xml:space="preserve">3                           iShares Russell 2000 ETF  2729906    2022-01-30   </t>
  </si>
  <si>
    <t xml:space="preserve">4  SPDR (R) Ser Tr-SPDR (R) S&amp;P (R) Oil &amp; Gas Exp...  2729590    2022-01-30   </t>
  </si>
  <si>
    <t xml:space="preserve">5                Vanguard Small Cap Value Index Fund  1938357    2021-12-30   </t>
  </si>
  <si>
    <t xml:space="preserve">6                Vanguard Extended Market Index Fund  1597503    2021-12-30   </t>
  </si>
  <si>
    <t xml:space="preserve">7               iShares S&amp;P Small-Cap 600 Growth ETF  1404764    2022-01-30   </t>
  </si>
  <si>
    <t xml:space="preserve">8                   First Trust NASDAQ Oil &amp; Gas ETF  1361871    2022-02-27   </t>
  </si>
  <si>
    <t xml:space="preserve">9                     iShares Russell 2000 Value ETF  1284094    2022-01-30   </t>
  </si>
  <si>
    <t xml:space="preserve">    % Out      Value  </t>
  </si>
  <si>
    <t xml:space="preserve">0  0.0701  280368766  </t>
  </si>
  <si>
    <t xml:space="preserve">1  0.0283  101827015  </t>
  </si>
  <si>
    <t xml:space="preserve">2  0.0251   90150724  </t>
  </si>
  <si>
    <t xml:space="preserve">3  0.0224   89568215  </t>
  </si>
  <si>
    <t xml:space="preserve">4  0.0224   89557847  </t>
  </si>
  <si>
    <t xml:space="preserve">5  0.0159   57142764  </t>
  </si>
  <si>
    <t xml:space="preserve">6  0.0131   47094388  </t>
  </si>
  <si>
    <t xml:space="preserve">7  0.0115   46090306  </t>
  </si>
  <si>
    <t xml:space="preserve">8  0.0112   48360039  </t>
  </si>
  <si>
    <t>9  0.0105   42131124  ]</t>
  </si>
  <si>
    <t>RRC</t>
  </si>
  <si>
    <t>MUR</t>
  </si>
  <si>
    <t>MTDR</t>
  </si>
  <si>
    <t>socialScore                          12.04</t>
  </si>
  <si>
    <t>governanceScore                       6.88</t>
  </si>
  <si>
    <t>animalTesting                        False</t>
  </si>
  <si>
    <t>totalEsg                             43.53</t>
  </si>
  <si>
    <t>highestControversy                       2</t>
  </si>
  <si>
    <t>esgPerformance                   LEAD_PERF</t>
  </si>
  <si>
    <t>percentile                           92.95</t>
  </si>
  <si>
    <t>environmentScore                     24.61</t>
  </si>
  <si>
    <t>symbol: PXD</t>
  </si>
  <si>
    <t>supply trend: 41581229.50075643</t>
  </si>
  <si>
    <t>risk trend factor: 2.603257694027524</t>
  </si>
  <si>
    <t xml:space="preserve">PXD  1.535843        1.541       25.456        12.34        0.0433   </t>
  </si>
  <si>
    <t xml:space="preserve">         ebitda ebitdaMargins forwardPE freeCashflow grossMargins  \</t>
  </si>
  <si>
    <t xml:space="preserve">PXD  9187000320       0.43846  10.46792   2404124928      0.53944   </t>
  </si>
  <si>
    <t xml:space="preserve">    grossProfits heldPercentInstitutions       industry    marketCap  \</t>
  </si>
  <si>
    <t xml:space="preserve">PXD   9392000000                 0.92193  Oil &amp; Gas E&amp;P  68689747968   </t>
  </si>
  <si>
    <t xml:space="preserve">    operatingCashflow operatingMargins payoutRatio pegRatio priceToBook  \</t>
  </si>
  <si>
    <t xml:space="preserve">PXD        8265999872          0.31175      0.3288     0.53    2.902227   </t>
  </si>
  <si>
    <t xml:space="preserve">PXD                     3.278277        0.2003      1.404        0.12148   </t>
  </si>
  <si>
    <t xml:space="preserve">PXD        0.20075         1.006          86.852  Energy         241959008   </t>
  </si>
  <si>
    <t xml:space="preserve">    shortRatio   totalCash totalCashPerShare   totalDebt totalRevenue  \</t>
  </si>
  <si>
    <t xml:space="preserve">PXD       2.65  3256000000            13.457  6024999936  20952999936   </t>
  </si>
  <si>
    <t xml:space="preserve">PXD  17.432608  </t>
  </si>
  <si>
    <t>PXD</t>
  </si>
  <si>
    <t>[1066.0576841401642, 4693.227892088648, 1060.6774465764013, 1067.5551592634004]</t>
  </si>
  <si>
    <t>best score: 1060.6774465764013</t>
  </si>
  <si>
    <t>expected return: 0.09584372036029556</t>
  </si>
  <si>
    <t>['options', ('2022-06-17', '2023-01-20', '2024-01-19')]</t>
  </si>
  <si>
    <t>socialScore                           8.97</t>
  </si>
  <si>
    <t>governanceScore                        9.1</t>
  </si>
  <si>
    <t>totalEsg                             36.53</t>
  </si>
  <si>
    <t>highestControversy                       1</t>
  </si>
  <si>
    <t>percentile                           81.93</t>
  </si>
  <si>
    <t>environmentScore                     18.46</t>
  </si>
  <si>
    <t>OXY</t>
  </si>
  <si>
    <t>symbol: OXY</t>
  </si>
  <si>
    <t>supply trend: 312554843.6459909</t>
  </si>
  <si>
    <t>risk trend factor: 2.6206123783270985</t>
  </si>
  <si>
    <t xml:space="preserve">OXY  1.955081        1.156      111.198         0.52        0.0075   </t>
  </si>
  <si>
    <t xml:space="preserve">          ebitda ebitdaMargins forwardPE freeCashflow grossMargins  \</t>
  </si>
  <si>
    <t xml:space="preserve">OXY  15392000000       0.53054  8.023869   9129875456      0.64697   </t>
  </si>
  <si>
    <t xml:space="preserve">OXY  16297000000                 0.82201  Oil &amp; Gas E&amp;P  59858386944   </t>
  </si>
  <si>
    <t xml:space="preserve">OXY       12762999808          0.25255      0.0242     0.27    3.952352   </t>
  </si>
  <si>
    <t xml:space="preserve">OXY                     2.063229       0.25314      0.844        0.05964   </t>
  </si>
  <si>
    <t xml:space="preserve">OXY        0.34101         0.577          30.999  Energy         937190976   </t>
  </si>
  <si>
    <t xml:space="preserve">    shortRatio   totalCash totalCashPerShare    totalDebt totalRevenue  \</t>
  </si>
  <si>
    <t xml:space="preserve">OXY       1.91  1908999936             2.037  27696001024  29012000768   </t>
  </si>
  <si>
    <t xml:space="preserve">OXY   9.548512  </t>
  </si>
  <si>
    <t>[168.49397026031474, 346.4607706800462, 170.42773172733027, 168.4939232595021]</t>
  </si>
  <si>
    <t>best model: ets_FF</t>
  </si>
  <si>
    <t>best score: 168.4939232595021</t>
  </si>
  <si>
    <t>expected return: 0.3024726047644143</t>
  </si>
  <si>
    <t>['options', ('2022-06-17', '2022-08-19', '2023-01-20', '2024-01-19')]</t>
  </si>
  <si>
    <t>PDCE</t>
  </si>
  <si>
    <t>NFG</t>
  </si>
  <si>
    <t>symbol: NFG</t>
  </si>
  <si>
    <t>supply trend: 11033521.558245083</t>
  </si>
  <si>
    <t>risk trend factor: 2.6550357052664886</t>
  </si>
  <si>
    <t xml:space="preserve">NFG  0.723039        0.633      132.864         1.82        0.0271   </t>
  </si>
  <si>
    <t xml:space="preserve">NFG          0.694  1026038976        0.5552  13.185118    113741128   </t>
  </si>
  <si>
    <t xml:space="preserve">NFG      0.61861   1095026000                 0.75657  Oil &amp; Gas Integrated   </t>
  </si>
  <si>
    <t xml:space="preserve">      marketCap operatingCashflow operatingMargins payoutRatio pegRatio  \</t>
  </si>
  <si>
    <t xml:space="preserve">NFG  6624960512         758292992          0.37081      0.3534      1.2   </t>
  </si>
  <si>
    <t xml:space="preserve">NFG    3.708525                     3.584827       0.22633       0.45   </t>
  </si>
  <si>
    <t xml:space="preserve">NFG        0.05856        0.20134         0.239          20.265  Energy   </t>
  </si>
  <si>
    <t xml:space="preserve">    sharesOutstanding shortRatio totalCash totalCashPerShare   totalDebt  \</t>
  </si>
  <si>
    <t xml:space="preserve">NFG          91190096       3.78  79065000             0.865  2803702016   </t>
  </si>
  <si>
    <t xml:space="preserve">    totalRevenue trailingPE  </t>
  </si>
  <si>
    <t xml:space="preserve">NFG   1848056064  18.299747  </t>
  </si>
  <si>
    <t>[23.208236807713128, 69.07518426066642, 23.080219291457585, 23.277824636403416]</t>
  </si>
  <si>
    <t>best score: 23.080219291457585</t>
  </si>
  <si>
    <t>sell date: 2022-08-07</t>
  </si>
  <si>
    <t>expected return: 0.09494729474772362</t>
  </si>
  <si>
    <t>['quarterly_balance_sheet',                              2021-12-31    2021-09-30    2021-06-30  \</t>
  </si>
  <si>
    <t xml:space="preserve">Capital Surplus            1.013821e+09  1.017446e+09  1.012703e+09   </t>
  </si>
  <si>
    <t xml:space="preserve">Total Liab                 5.479478e+09  5.678619e+09  5.197561e+09   </t>
  </si>
  <si>
    <t xml:space="preserve">Total Stockholder Equity   2.110195e+09  1.786206e+09  2.011114e+09   </t>
  </si>
  <si>
    <t xml:space="preserve">Deferred Long Term Liab    2.536600e+08  2.290640e+08  3.343380e+08   </t>
  </si>
  <si>
    <t xml:space="preserve">Other Current Liab         4.894420e+08  8.377480e+08  4.037490e+08   </t>
  </si>
  <si>
    <t xml:space="preserve">Total Assets               7.589673e+09  7.464825e+09  7.208675e+09   </t>
  </si>
  <si>
    <t xml:space="preserve">Common Stock               9.143700e+07  9.118200e+07  9.117300e+07   </t>
  </si>
  <si>
    <t xml:space="preserve">Other Current Assets       6.503700e+07  1.509440e+08  2.513100e+07   </t>
  </si>
  <si>
    <t xml:space="preserve">Retained Earnings          1.281963e+09  1.191175e+09  1.145700e+09   </t>
  </si>
  <si>
    <t xml:space="preserve">Other Liab                 1.952837e+09  1.794161e+09  1.969099e+09   </t>
  </si>
  <si>
    <t xml:space="preserve">Good Will                  5.476000e+06  5.476000e+06  5.476000e+06   </t>
  </si>
  <si>
    <t xml:space="preserve">Treasury Stock            -2.770260e+08 -5.135970e+08 -2.384620e+08   </t>
  </si>
  <si>
    <t xml:space="preserve">Other Assets               4.572680e+08  4.239440e+08  4.727480e+08   </t>
  </si>
  <si>
    <t xml:space="preserve">Cash                       7.906500e+07  3.152800e+07  1.180120e+08   </t>
  </si>
  <si>
    <t xml:space="preserve">Total Current Liabilities  8.961390e+08  1.236133e+09  6.006020e+08   </t>
  </si>
  <si>
    <t xml:space="preserve">Other Stockholder Equity  -2.770260e+08 -5.135970e+08 -2.384620e+08   </t>
  </si>
  <si>
    <t xml:space="preserve">Property Plant Equipment   6.498855e+09  6.407884e+09  6.185657e+09   </t>
  </si>
  <si>
    <t xml:space="preserve">Total Current Assets       5.671900e+08  5.224490e+08  4.395570e+08   </t>
  </si>
  <si>
    <t xml:space="preserve">Long Term Investments      6.088400e+07  1.050720e+08  1.052370e+08   </t>
  </si>
  <si>
    <t xml:space="preserve">Net Tangible Assets        2.104719e+09  1.780730e+09  2.005638e+09   </t>
  </si>
  <si>
    <t xml:space="preserve">Net Receivables            3.246070e+08  2.237960e+08  2.016750e+08   </t>
  </si>
  <si>
    <t xml:space="preserve">Long Term Debt             2.629602e+09  2.628687e+09  2.627860e+09   </t>
  </si>
  <si>
    <t xml:space="preserve">Inventory                  7.011800e+07  8.722900e+07  6.619100e+07   </t>
  </si>
  <si>
    <t xml:space="preserve">Accounts Payable           1.299340e+08  1.716550e+08  1.134700e+08   </t>
  </si>
  <si>
    <t xml:space="preserve">                             2021-03-31  </t>
  </si>
  <si>
    <t xml:space="preserve">Capital Surplus            1.009075e+09  </t>
  </si>
  <si>
    <t xml:space="preserve">Total Liab                 5.016683e+09  </t>
  </si>
  <si>
    <t xml:space="preserve">Total Stockholder Equity   2.098969e+09  </t>
  </si>
  <si>
    <t xml:space="preserve">Deferred Long Term Liab    3.362960e+08  </t>
  </si>
  <si>
    <t xml:space="preserve">Other Current Liab         2.410690e+08  </t>
  </si>
  <si>
    <t xml:space="preserve">Total Assets               7.115652e+09  </t>
  </si>
  <si>
    <t xml:space="preserve">Common Stock               9.116400e+07  </t>
  </si>
  <si>
    <t xml:space="preserve">Other Current Assets       2.553100e+07  </t>
  </si>
  <si>
    <t xml:space="preserve">Retained Earnings          1.100718e+09  </t>
  </si>
  <si>
    <t xml:space="preserve">Other Liab                 1.986678e+09  </t>
  </si>
  <si>
    <t xml:space="preserve">Good Will                  5.476000e+06  </t>
  </si>
  <si>
    <t xml:space="preserve">Treasury Stock            -1.019880e+08  </t>
  </si>
  <si>
    <t xml:space="preserve">Other Assets               4.728080e+08  </t>
  </si>
  <si>
    <t xml:space="preserve">Cash                       8.046700e+07  </t>
  </si>
  <si>
    <t xml:space="preserve">Total Current Liabilities  4.029720e+08  </t>
  </si>
  <si>
    <t xml:space="preserve">Other Stockholder Equity  -1.019880e+08  </t>
  </si>
  <si>
    <t xml:space="preserve">Property Plant Equipment   6.076070e+09  </t>
  </si>
  <si>
    <t xml:space="preserve">Total Current Assets       4.571840e+08  </t>
  </si>
  <si>
    <t xml:space="preserve">Long Term Investments      1.041140e+08  </t>
  </si>
  <si>
    <t xml:space="preserve">Net Tangible Assets        2.093493e+09  </t>
  </si>
  <si>
    <t xml:space="preserve">Net Receivables            2.621640e+08  </t>
  </si>
  <si>
    <t xml:space="preserve">Long Term Debt             2.627033e+09  </t>
  </si>
  <si>
    <t xml:space="preserve">Inventory                  5.795700e+07  </t>
  </si>
  <si>
    <t>Accounts Payable           1.073050e+08  ]</t>
  </si>
  <si>
    <t xml:space="preserve">Investments                                 30000000.0   30000000.0   </t>
  </si>
  <si>
    <t xml:space="preserve">Change To Liabilities                      -13491000.0   41101000.0   </t>
  </si>
  <si>
    <t xml:space="preserve">Total Cashflows From Investing Activities -169710000.0 -236247000.0   </t>
  </si>
  <si>
    <t xml:space="preserve">Net Borrowings                               7500000.0  158500000.0   </t>
  </si>
  <si>
    <t xml:space="preserve">Total Cash From Financing Activities       -42846000.0  116920000.0   </t>
  </si>
  <si>
    <t xml:space="preserve">Change To Operating Activities              -8703000.0  -74859000.0   </t>
  </si>
  <si>
    <t xml:space="preserve">Net Income                                 132392000.0   86962000.0   </t>
  </si>
  <si>
    <t xml:space="preserve">Change In Cash                             -41073000.0     416000.0   </t>
  </si>
  <si>
    <t xml:space="preserve">Repurchase Of Stock                         -8859000.0     -97000.0   </t>
  </si>
  <si>
    <t xml:space="preserve">Total Cash From Operating Activities       171483000.0  119743000.0   </t>
  </si>
  <si>
    <t xml:space="preserve">Depreciation                                88578000.0   83671000.0   </t>
  </si>
  <si>
    <t xml:space="preserve">Other Cashflows From Investing Activities   13781000.0    2712000.0   </t>
  </si>
  <si>
    <t xml:space="preserve">Dividends Paid                             -41487000.0  -41483000.0   </t>
  </si>
  <si>
    <t xml:space="preserve">Change To Inventory                         17111000.0  -21038000.0   </t>
  </si>
  <si>
    <t xml:space="preserve">Change To Account Receivables              -98688000.0  -20680000.0   </t>
  </si>
  <si>
    <t xml:space="preserve">Change To Netincome                         54284000.0   24586000.0   </t>
  </si>
  <si>
    <t xml:space="preserve">Capital Expenditures                      -213491000.0 -238959000.0   </t>
  </si>
  <si>
    <t xml:space="preserve">                                            2021-06-30   2021-03-31  </t>
  </si>
  <si>
    <t xml:space="preserve">Investments                                 30000000.0   30000000.0  </t>
  </si>
  <si>
    <t xml:space="preserve">Change To Liabilities                       -1139000.0   -6878000.0  </t>
  </si>
  <si>
    <t xml:space="preserve">Total Cashflows From Investing Activities -174780000.0 -155320000.0  </t>
  </si>
  <si>
    <t xml:space="preserve">Net Borrowings                             158500000.0  -45448000.0  </t>
  </si>
  <si>
    <t xml:space="preserve">Total Cash From Financing Activities       -40642000.0  -86016000.0  </t>
  </si>
  <si>
    <t xml:space="preserve">Change To Operating Activities                418000.0  -12453000.0  </t>
  </si>
  <si>
    <t xml:space="preserve">Net Income                                  86475000.0  112436000.0  </t>
  </si>
  <si>
    <t xml:space="preserve">Change In Cash                              39255000.0  -28946000.0  </t>
  </si>
  <si>
    <t xml:space="preserve">Repurchase Of Stock                           -71000.0      -8000.0  </t>
  </si>
  <si>
    <t xml:space="preserve">Total Cash From Operating Activities       254677000.0  212390000.0  </t>
  </si>
  <si>
    <t xml:space="preserve">Depreciation                                84170000.0   84342000.0  </t>
  </si>
  <si>
    <t xml:space="preserve">Other Cashflows From Investing Activities    -872000.0     246000.0  </t>
  </si>
  <si>
    <t xml:space="preserve">Dividends Paid                             -40571000.0  -40560000.0  </t>
  </si>
  <si>
    <t xml:space="preserve">Change To Inventory                         -8234000.0   13385000.0  </t>
  </si>
  <si>
    <t xml:space="preserve">Change To Account Receivables               60426000.0  -37553000.0  </t>
  </si>
  <si>
    <t xml:space="preserve">Change To Netincome                         32561000.0   59111000.0  </t>
  </si>
  <si>
    <t>Capital Expenditures                      -173908000.0 -155566000.0  ]</t>
  </si>
  <si>
    <t>1Q2021   551115000  112436000</t>
  </si>
  <si>
    <t>2Q2021   394397000   86475000</t>
  </si>
  <si>
    <t>3Q2021   355988000   86962000</t>
  </si>
  <si>
    <t>4Q2021   546557000  132392000]</t>
  </si>
  <si>
    <t xml:space="preserve">Income Before Tax                       177289000.0  101682000.0  116810000.0   </t>
  </si>
  <si>
    <t xml:space="preserve">Net Income                              132392000.0   86962000.0   86475000.0   </t>
  </si>
  <si>
    <t xml:space="preserve">Selling General Administrative            2951000.0     373000.0    4847000.0   </t>
  </si>
  <si>
    <t xml:space="preserve">Gross Profit                            322738000.0  239398000.0  258732000.0   </t>
  </si>
  <si>
    <t xml:space="preserve">Ebit                                    206708000.0  131900000.0  145223000.0   </t>
  </si>
  <si>
    <t xml:space="preserve">Operating Income                        206708000.0  131900000.0  145223000.0   </t>
  </si>
  <si>
    <t xml:space="preserve">Other Operating Expenses                 24501000.0   23454000.0   24492000.0   </t>
  </si>
  <si>
    <t xml:space="preserve">Interest Expense                        -31291000.0  -30431000.0  -31232000.0   </t>
  </si>
  <si>
    <t xml:space="preserve">Income Tax Expense                       44897000.0   14720000.0   30335000.0   </t>
  </si>
  <si>
    <t xml:space="preserve">Total Revenue                           546557000.0  355988000.0  394397000.0   </t>
  </si>
  <si>
    <t xml:space="preserve">Total Operating Expenses                339849000.0  224088000.0  249174000.0   </t>
  </si>
  <si>
    <t xml:space="preserve">Cost Of Revenue                         223819000.0  116590000.0  135665000.0   </t>
  </si>
  <si>
    <t xml:space="preserve">Total Other Income Expense Net          -29419000.0  -30218000.0  -28413000.0   </t>
  </si>
  <si>
    <t xml:space="preserve">Net Income From Continuing Ops          132392000.0   86962000.0   86475000.0   </t>
  </si>
  <si>
    <t xml:space="preserve">Net Income Applicable To Common Shares  132392000.0   86962000.0   86475000.0   </t>
  </si>
  <si>
    <t xml:space="preserve">Income Before Tax                       152646000.0  </t>
  </si>
  <si>
    <t xml:space="preserve">Net Income                              112436000.0  </t>
  </si>
  <si>
    <t xml:space="preserve">Selling General Administrative           12597000.0  </t>
  </si>
  <si>
    <t xml:space="preserve">Gross Profit                            322368000.0  </t>
  </si>
  <si>
    <t xml:space="preserve">Ebit                                    201442000.0  </t>
  </si>
  <si>
    <t xml:space="preserve">Operating Income                        201442000.0  </t>
  </si>
  <si>
    <t xml:space="preserve">Other Operating Expenses                 23987000.0  </t>
  </si>
  <si>
    <t xml:space="preserve">Interest Expense                        -50518000.0  </t>
  </si>
  <si>
    <t xml:space="preserve">Income Tax Expense                       40210000.0  </t>
  </si>
  <si>
    <t xml:space="preserve">Total Revenue                           551115000.0  </t>
  </si>
  <si>
    <t xml:space="preserve">Total Operating Expenses                349673000.0  </t>
  </si>
  <si>
    <t xml:space="preserve">Cost Of Revenue                         228747000.0  </t>
  </si>
  <si>
    <t xml:space="preserve">Total Other Income Expense Net          -48796000.0  </t>
  </si>
  <si>
    <t xml:space="preserve">Net Income From Continuing Ops          112436000.0  </t>
  </si>
  <si>
    <t>Net Income Applicable To Common Shares  112436000.0  ]</t>
  </si>
  <si>
    <t>['mutualfund_holders',                                            Holder   Shares Date Reported  \</t>
  </si>
  <si>
    <t xml:space="preserve">0  SPDR (R) Ser Tr- SPDR (R) S&amp;P (R) Dividend ETF  3976535    2022-01-30   </t>
  </si>
  <si>
    <t xml:space="preserve">1                    JP Morgan Mid Cap Value Fund  3731484    2021-12-30   </t>
  </si>
  <si>
    <t xml:space="preserve">2          Vanguard Total Stock Market Index Fund  2589317    2021-12-30   </t>
  </si>
  <si>
    <t xml:space="preserve">3                     iShares Core S&amp;P Midcap ETF  2527575    2022-01-30   </t>
  </si>
  <si>
    <t xml:space="preserve">4               Price (T.Rowe) Mid-Cap Value Fund  2403328    2021-12-30   </t>
  </si>
  <si>
    <t xml:space="preserve">5                   Vanguard Small-Cap Index Fund  2299210    2021-12-30   </t>
  </si>
  <si>
    <t xml:space="preserve">6                          Gabelli Utilities Fund  1705500    2021-12-30   </t>
  </si>
  <si>
    <t xml:space="preserve">7             Vanguard Small Cap Value Index Fund  1455965    2021-12-30   </t>
  </si>
  <si>
    <t xml:space="preserve">8             Vanguard Extended Market Index Fund  1204306    2021-12-30   </t>
  </si>
  <si>
    <t xml:space="preserve">9       Price (T.Rowe) Mid-Cap Value Equity Trust  1011543    2021-12-30   </t>
  </si>
  <si>
    <t xml:space="preserve">0  0.0435  241494970  </t>
  </si>
  <si>
    <t xml:space="preserve">1  0.0408  238591086  </t>
  </si>
  <si>
    <t xml:space="preserve">2  0.0283  165560928  </t>
  </si>
  <si>
    <t xml:space="preserve">3  0.0276  153499629  </t>
  </si>
  <si>
    <t xml:space="preserve">4  0.0263  153668792  </t>
  </si>
  <si>
    <t xml:space="preserve">5  0.0251  147011487  </t>
  </si>
  <si>
    <t xml:space="preserve">6  0.0186  109049670  </t>
  </si>
  <si>
    <t xml:space="preserve">7  0.0159   93094402  </t>
  </si>
  <si>
    <t xml:space="preserve">8  0.0132   77003325  </t>
  </si>
  <si>
    <t>9  0.0111   64678059  ]</t>
  </si>
  <si>
    <t>FANG</t>
  </si>
  <si>
    <t>symbol: FANG</t>
  </si>
  <si>
    <t>supply trend: 49440914.67473525</t>
  </si>
  <si>
    <t>risk trend factor: 2.7344633265558405</t>
  </si>
  <si>
    <t xml:space="preserve">FANG  2.181941         0.72       42.218          2.8        0.0181   </t>
  </si>
  <si>
    <t xml:space="preserve">     earningsGrowth      ebitda ebitdaMargins forwardPE freeCashflow  \</t>
  </si>
  <si>
    <t xml:space="preserve">FANG          2.278  5041999872       0.65762  7.115401    953625024   </t>
  </si>
  <si>
    <t xml:space="preserve">     grossMargins grossProfits heldPercentInstitutions       industry  \</t>
  </si>
  <si>
    <t xml:space="preserve">FANG      0.86683   5577000000                 0.91778  Oil &amp; Gas E&amp;P   </t>
  </si>
  <si>
    <t xml:space="preserve">FANG  28453900288        4572000256          0.48611      0.1272     0.39   </t>
  </si>
  <si>
    <t xml:space="preserve">FANG    2.233632                     3.711217       0.35751      0.656   </t>
  </si>
  <si>
    <t xml:space="preserve">     returnOnAssets returnOnEquity revenueGrowth revenuePerShare  sector  \</t>
  </si>
  <si>
    <t xml:space="preserve">FANG        0.10278        0.22396         1.034          42.596  Energy   </t>
  </si>
  <si>
    <t xml:space="preserve">     sharesOutstanding shortRatio  totalCash totalCashPerShare   totalDebt  \</t>
  </si>
  <si>
    <t xml:space="preserve">FANG         177492992       2.75  149000000             0.839  5848000000   </t>
  </si>
  <si>
    <t xml:space="preserve">FANG   7666999808   10.57384  </t>
  </si>
  <si>
    <t>[423.4047758397133, 1748.1382328733205, 437.55604705023154, 422.6826829939061]</t>
  </si>
  <si>
    <t>best score: 422.6826829939061</t>
  </si>
  <si>
    <t>expected return: 0.14510888959442717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</si>
</sst>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sz val="10"/>
      <color rgb="FF000000"/>
      <name val="Arial Unicode MS"/>
    </font>
    <font>
      <sz val="11"/>
      <color rgb="FF000000"/>
      <name val="Var(--jp-content-font-family)"/>
    </font>
    <font>
      <b/>
      <sz val="9"/>
      <color theme="1"/>
      <name val="Var(--jp-content-font-family)"/>
    </font>
    <font>
      <sz val="9"/>
      <color theme="1"/>
      <name val="Var(--jp-content-font-family)"/>
    </font>
    <font>
      <b/>
      <sz val="11"/>
      <color theme="1"/>
      <name val="Var(--jp-content-font-family)"/>
    </font>
    <font>
      <sz val="11"/>
      <color theme="1"/>
      <name val="Var(--jp-content-font-family)"/>
    </font>
    <font>
      <sz val="10"/>
      <color rgb="FFFF0000"/>
      <name val="Arial Unicode MS"/>
    </font>
    <font>
      <sz val="11"/>
      <color theme="1"/>
      <name val="Var(--jp-code-font-family)"/>
    </font>
    <font>
      <sz val="10"/>
      <color theme="1"/>
      <name val="Var(--jp-code-font-family)"/>
    </font>
    <font>
      <sz val="11"/>
      <color theme="1"/>
      <name val="Var(--jp-cell-prompt-font-famil"/>
    </font>
    <font>
      <sz val="10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14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14" fontId="4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0" fillId="0" borderId="0" xfId="0" applyAlignment="1">
      <alignment textRotation="45"/>
    </xf>
    <xf numFmtId="0" fontId="0" fillId="0" borderId="0" xfId="0"/>
    <xf numFmtId="0" fontId="8" fillId="0" borderId="0" xfId="0" applyFont="1" applyAlignment="1">
      <alignment horizontal="left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0</xdr:rowOff>
    </xdr:from>
    <xdr:to>
      <xdr:col>8</xdr:col>
      <xdr:colOff>0</xdr:colOff>
      <xdr:row>67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0A4AE0-8832-82D1-6FCB-13DE068DA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4876800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7</xdr:col>
      <xdr:colOff>361950</xdr:colOff>
      <xdr:row>75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ACA21A-1A8F-8F7C-3B57-145588D9A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8550"/>
          <a:ext cx="4629150" cy="367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390525</xdr:colOff>
      <xdr:row>13</xdr:row>
      <xdr:rowOff>0</xdr:rowOff>
    </xdr:from>
    <xdr:to>
      <xdr:col>19</xdr:col>
      <xdr:colOff>390525</xdr:colOff>
      <xdr:row>31</xdr:row>
      <xdr:rowOff>219075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4AACC3-18A5-297F-81C8-08C85D6F7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2476500"/>
          <a:ext cx="4876800" cy="376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428625</xdr:colOff>
      <xdr:row>34</xdr:row>
      <xdr:rowOff>76200</xdr:rowOff>
    </xdr:from>
    <xdr:to>
      <xdr:col>20</xdr:col>
      <xdr:colOff>180975</xdr:colOff>
      <xdr:row>52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1C9BB9E-9C8C-0BD3-34B3-C197CD43E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825" y="6781800"/>
          <a:ext cx="4629150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5</xdr:row>
      <xdr:rowOff>104775</xdr:rowOff>
    </xdr:from>
    <xdr:to>
      <xdr:col>18</xdr:col>
      <xdr:colOff>276225</xdr:colOff>
      <xdr:row>25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4DC29-5CFF-7C26-7818-793680878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1057275"/>
          <a:ext cx="4572000" cy="376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409575</xdr:colOff>
      <xdr:row>25</xdr:row>
      <xdr:rowOff>142875</xdr:rowOff>
    </xdr:from>
    <xdr:to>
      <xdr:col>20</xdr:col>
      <xdr:colOff>104775</xdr:colOff>
      <xdr:row>43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31B327-1994-B889-4AFE-8FF23FC59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4924425"/>
          <a:ext cx="4572000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285750</xdr:colOff>
      <xdr:row>42</xdr:row>
      <xdr:rowOff>38100</xdr:rowOff>
    </xdr:from>
    <xdr:to>
      <xdr:col>20</xdr:col>
      <xdr:colOff>38100</xdr:colOff>
      <xdr:row>62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E8078E-5BF8-4E90-7F6A-BC83B93E3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8343900"/>
          <a:ext cx="4629150" cy="377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4</xdr:row>
      <xdr:rowOff>152400</xdr:rowOff>
    </xdr:from>
    <xdr:to>
      <xdr:col>18</xdr:col>
      <xdr:colOff>400050</xdr:colOff>
      <xdr:row>21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B7348A-504D-C559-446F-21DCF7116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914400"/>
          <a:ext cx="4848225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</xdr:colOff>
      <xdr:row>22</xdr:row>
      <xdr:rowOff>142875</xdr:rowOff>
    </xdr:from>
    <xdr:to>
      <xdr:col>18</xdr:col>
      <xdr:colOff>400050</xdr:colOff>
      <xdr:row>41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5518B4-23B7-C3D4-012D-735A2C041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905375"/>
          <a:ext cx="4629150" cy="367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238125</xdr:colOff>
      <xdr:row>45</xdr:row>
      <xdr:rowOff>0</xdr:rowOff>
    </xdr:from>
    <xdr:to>
      <xdr:col>17</xdr:col>
      <xdr:colOff>238125</xdr:colOff>
      <xdr:row>64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DD1587-939C-34C0-0953-D4FBA81D1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9144000"/>
          <a:ext cx="4876800" cy="376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64</xdr:row>
      <xdr:rowOff>180975</xdr:rowOff>
    </xdr:from>
    <xdr:to>
      <xdr:col>17</xdr:col>
      <xdr:colOff>361950</xdr:colOff>
      <xdr:row>84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AACDC2-ADB1-2DA4-11F4-A37C8EA16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982575"/>
          <a:ext cx="4629150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0</xdr:rowOff>
    </xdr:from>
    <xdr:to>
      <xdr:col>7</xdr:col>
      <xdr:colOff>552450</xdr:colOff>
      <xdr:row>67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F96C57-6C97-88E3-1AB7-6C715EB7F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4819650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7</xdr:col>
      <xdr:colOff>304800</xdr:colOff>
      <xdr:row>75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D639E-2F2C-944A-E325-4B3509DEA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8550"/>
          <a:ext cx="4572000" cy="367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0</xdr:rowOff>
    </xdr:from>
    <xdr:to>
      <xdr:col>7</xdr:col>
      <xdr:colOff>552450</xdr:colOff>
      <xdr:row>67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09BEDF-E02C-9991-E3A4-24B40A8E5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4819650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7</xdr:col>
      <xdr:colOff>361950</xdr:colOff>
      <xdr:row>75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FE7D88-4CB3-8385-C8BC-23D7EEDC5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8550"/>
          <a:ext cx="4629150" cy="367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76</xdr:row>
      <xdr:rowOff>0</xdr:rowOff>
    </xdr:from>
    <xdr:to>
      <xdr:col>8</xdr:col>
      <xdr:colOff>0</xdr:colOff>
      <xdr:row>95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BDBF1-C1CD-E54D-DD67-06EE24263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4876800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7</xdr:col>
      <xdr:colOff>361950</xdr:colOff>
      <xdr:row>103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876998-2903-0012-9311-CE8D81BA6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92550"/>
          <a:ext cx="4629150" cy="3686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0</xdr:rowOff>
    </xdr:from>
    <xdr:to>
      <xdr:col>7</xdr:col>
      <xdr:colOff>552450</xdr:colOff>
      <xdr:row>64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92BB1D-EB6C-CBA4-447E-9EB43B4CD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4819650" cy="376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7</xdr:col>
      <xdr:colOff>361950</xdr:colOff>
      <xdr:row>72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E9B09F-4EC6-22EF-3046-E4BF4C5AF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7050"/>
          <a:ext cx="4629150" cy="367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0</xdr:rowOff>
    </xdr:from>
    <xdr:to>
      <xdr:col>7</xdr:col>
      <xdr:colOff>552450</xdr:colOff>
      <xdr:row>64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A40239-A4C2-2485-39C3-7175A25B9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8350"/>
          <a:ext cx="4819650" cy="376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7</xdr:col>
      <xdr:colOff>361950</xdr:colOff>
      <xdr:row>72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97946E-BFDE-EB49-79F2-7246F38FC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2350"/>
          <a:ext cx="4629150" cy="367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216</xdr:row>
          <xdr:rowOff>0</xdr:rowOff>
        </xdr:from>
        <xdr:to>
          <xdr:col>3</xdr:col>
          <xdr:colOff>485775</xdr:colOff>
          <xdr:row>220</xdr:row>
          <xdr:rowOff>123825</xdr:rowOff>
        </xdr:to>
        <xdr:sp macro="" textlink="">
          <xdr:nvSpPr>
            <xdr:cNvPr id="10243" name="Control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9C1BFAA-8BC5-F43B-6A8F-CA1681FA09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0</xdr:rowOff>
    </xdr:from>
    <xdr:to>
      <xdr:col>8</xdr:col>
      <xdr:colOff>19050</xdr:colOff>
      <xdr:row>67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D6DEC3-40CF-AD93-D5BB-3C8A2329F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4895850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7</xdr:col>
      <xdr:colOff>361950</xdr:colOff>
      <xdr:row>75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4EA3D4-5686-AE0C-365F-5837C8383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8550"/>
          <a:ext cx="4629150" cy="367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323850</xdr:colOff>
      <xdr:row>34</xdr:row>
      <xdr:rowOff>57150</xdr:rowOff>
    </xdr:from>
    <xdr:to>
      <xdr:col>17</xdr:col>
      <xdr:colOff>323850</xdr:colOff>
      <xdr:row>51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84773-2BDC-5D97-F537-256C2AF81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6648450"/>
          <a:ext cx="4876800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66675</xdr:colOff>
      <xdr:row>51</xdr:row>
      <xdr:rowOff>133350</xdr:rowOff>
    </xdr:from>
    <xdr:to>
      <xdr:col>17</xdr:col>
      <xdr:colOff>428625</xdr:colOff>
      <xdr:row>71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E6F07F-78F6-20FE-F15B-B820A2BDD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0420350"/>
          <a:ext cx="4629150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171450</xdr:colOff>
      <xdr:row>34</xdr:row>
      <xdr:rowOff>19050</xdr:rowOff>
    </xdr:from>
    <xdr:to>
      <xdr:col>17</xdr:col>
      <xdr:colOff>171450</xdr:colOff>
      <xdr:row>51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5916FE-F90B-4D84-D381-D4D128642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724650"/>
          <a:ext cx="4876800" cy="376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523875</xdr:colOff>
      <xdr:row>56</xdr:row>
      <xdr:rowOff>28575</xdr:rowOff>
    </xdr:from>
    <xdr:to>
      <xdr:col>16</xdr:col>
      <xdr:colOff>219075</xdr:colOff>
      <xdr:row>75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740E01-83CC-6FC0-A477-EEC7EF4D6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1287125"/>
          <a:ext cx="4572000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Relationship Id="rId4" Type="http://schemas.openxmlformats.org/officeDocument/2006/relationships/image" Target="../media/image11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1B12-8D19-48E1-AE18-CC4CE60CD15C}">
  <dimension ref="B9:P51"/>
  <sheetViews>
    <sheetView tabSelected="1" topLeftCell="A16" workbookViewId="0">
      <selection activeCell="O39" sqref="O39"/>
    </sheetView>
  </sheetViews>
  <sheetFormatPr defaultRowHeight="15"/>
  <cols>
    <col min="2" max="2" width="9.7109375" bestFit="1" customWidth="1"/>
    <col min="12" max="12" width="9.7109375" bestFit="1" customWidth="1"/>
  </cols>
  <sheetData>
    <row r="9" spans="2:16">
      <c r="I9">
        <f>SUM(I11:I49)</f>
        <v>-25252</v>
      </c>
    </row>
    <row r="10" spans="2:16" ht="77.25">
      <c r="J10" t="s">
        <v>11</v>
      </c>
      <c r="K10" t="s">
        <v>190</v>
      </c>
      <c r="L10" s="15" t="s">
        <v>9</v>
      </c>
      <c r="M10" s="15" t="s">
        <v>113</v>
      </c>
      <c r="O10" t="s">
        <v>416</v>
      </c>
      <c r="P10" t="s">
        <v>417</v>
      </c>
    </row>
    <row r="11" spans="2:16">
      <c r="B11" s="1">
        <v>44714</v>
      </c>
      <c r="C11" t="s">
        <v>0</v>
      </c>
      <c r="D11" t="s">
        <v>2</v>
      </c>
      <c r="E11">
        <v>102</v>
      </c>
      <c r="F11">
        <v>48.99</v>
      </c>
      <c r="G11">
        <f t="shared" ref="G11:G18" si="0">F11*E11</f>
        <v>4996.9800000000005</v>
      </c>
      <c r="H11">
        <f t="shared" ref="H11:H18" si="1">IF(D11="Buy",-1,1)</f>
        <v>-1</v>
      </c>
      <c r="I11">
        <f t="shared" ref="I11:I18" si="2">H11*G11</f>
        <v>-4996.9800000000005</v>
      </c>
      <c r="N11">
        <f>AVERAGE(N26:N32)</f>
        <v>78.400000000000006</v>
      </c>
      <c r="O11" s="16">
        <f>AVERAGE(O26:O60)</f>
        <v>2.1790212754845828E-3</v>
      </c>
      <c r="P11" s="16">
        <f>(1+O11)^92</f>
        <v>1.2217104193544945</v>
      </c>
    </row>
    <row r="12" spans="2:16">
      <c r="B12" s="1">
        <v>44714</v>
      </c>
      <c r="C12" t="s">
        <v>1</v>
      </c>
      <c r="D12" t="s">
        <v>2</v>
      </c>
      <c r="E12">
        <v>16</v>
      </c>
      <c r="F12">
        <v>318.58</v>
      </c>
      <c r="G12">
        <f t="shared" si="0"/>
        <v>5097.28</v>
      </c>
      <c r="H12">
        <f t="shared" si="1"/>
        <v>-1</v>
      </c>
      <c r="I12">
        <f t="shared" si="2"/>
        <v>-5097.28</v>
      </c>
    </row>
    <row r="13" spans="2:16">
      <c r="B13" s="1">
        <v>44717</v>
      </c>
      <c r="C13" t="s">
        <v>0</v>
      </c>
      <c r="D13" t="s">
        <v>3</v>
      </c>
      <c r="E13">
        <v>102</v>
      </c>
      <c r="F13">
        <v>48.26</v>
      </c>
      <c r="G13">
        <f t="shared" si="0"/>
        <v>4922.5199999999995</v>
      </c>
      <c r="H13">
        <f t="shared" si="1"/>
        <v>1</v>
      </c>
      <c r="I13">
        <f t="shared" si="2"/>
        <v>4922.5199999999995</v>
      </c>
    </row>
    <row r="14" spans="2:16">
      <c r="B14" s="1">
        <v>44717</v>
      </c>
      <c r="C14" t="s">
        <v>1</v>
      </c>
      <c r="D14" t="s">
        <v>3</v>
      </c>
      <c r="E14">
        <v>16</v>
      </c>
      <c r="F14">
        <v>313.27</v>
      </c>
      <c r="G14">
        <f t="shared" si="0"/>
        <v>5012.32</v>
      </c>
      <c r="H14">
        <f t="shared" si="1"/>
        <v>1</v>
      </c>
      <c r="I14">
        <f t="shared" si="2"/>
        <v>5012.32</v>
      </c>
    </row>
    <row r="15" spans="2:16">
      <c r="B15" s="1">
        <v>44719</v>
      </c>
      <c r="C15" t="s">
        <v>4</v>
      </c>
      <c r="D15" t="s">
        <v>2</v>
      </c>
      <c r="E15">
        <v>6</v>
      </c>
      <c r="F15">
        <v>178.03</v>
      </c>
      <c r="G15">
        <f t="shared" si="0"/>
        <v>1068.18</v>
      </c>
      <c r="H15">
        <f t="shared" si="1"/>
        <v>-1</v>
      </c>
      <c r="I15">
        <f t="shared" si="2"/>
        <v>-1068.18</v>
      </c>
    </row>
    <row r="16" spans="2:16">
      <c r="B16" s="1">
        <v>44719</v>
      </c>
      <c r="C16" t="s">
        <v>5</v>
      </c>
      <c r="D16" t="s">
        <v>2</v>
      </c>
      <c r="E16">
        <v>9</v>
      </c>
      <c r="F16">
        <v>109.92</v>
      </c>
      <c r="G16">
        <f t="shared" si="0"/>
        <v>989.28</v>
      </c>
      <c r="H16">
        <f t="shared" si="1"/>
        <v>-1</v>
      </c>
      <c r="I16">
        <f t="shared" si="2"/>
        <v>-989.28</v>
      </c>
    </row>
    <row r="17" spans="2:16">
      <c r="B17" s="1">
        <v>44719</v>
      </c>
      <c r="C17" t="s">
        <v>6</v>
      </c>
      <c r="D17" t="s">
        <v>2</v>
      </c>
      <c r="E17">
        <v>9</v>
      </c>
      <c r="F17">
        <v>122.55</v>
      </c>
      <c r="G17">
        <f t="shared" si="0"/>
        <v>1102.95</v>
      </c>
      <c r="H17">
        <f t="shared" si="1"/>
        <v>-1</v>
      </c>
      <c r="I17">
        <f t="shared" si="2"/>
        <v>-1102.95</v>
      </c>
    </row>
    <row r="18" spans="2:16">
      <c r="B18" s="1">
        <v>44720</v>
      </c>
      <c r="C18" t="s">
        <v>7</v>
      </c>
      <c r="D18" t="s">
        <v>2</v>
      </c>
      <c r="E18">
        <v>9</v>
      </c>
      <c r="F18">
        <v>103.21</v>
      </c>
      <c r="G18">
        <f t="shared" si="0"/>
        <v>928.89</v>
      </c>
      <c r="H18">
        <f t="shared" si="1"/>
        <v>-1</v>
      </c>
      <c r="I18">
        <f t="shared" si="2"/>
        <v>-928.89</v>
      </c>
    </row>
    <row r="19" spans="2:16">
      <c r="B19" s="1">
        <v>44720</v>
      </c>
      <c r="C19" t="s">
        <v>7</v>
      </c>
      <c r="D19" t="s">
        <v>3</v>
      </c>
      <c r="E19">
        <v>9</v>
      </c>
      <c r="F19">
        <v>103.5</v>
      </c>
      <c r="G19">
        <f t="shared" ref="G19:G27" si="3">F19*E19</f>
        <v>931.5</v>
      </c>
      <c r="H19">
        <f t="shared" ref="H19:H25" si="4">IF(D19="Buy",-1,1)</f>
        <v>1</v>
      </c>
      <c r="I19">
        <f t="shared" ref="I19:I27" si="5">H19*G19</f>
        <v>931.5</v>
      </c>
    </row>
    <row r="20" spans="2:16">
      <c r="B20" s="1">
        <v>44719</v>
      </c>
      <c r="C20" t="s">
        <v>5</v>
      </c>
      <c r="D20" t="s">
        <v>3</v>
      </c>
      <c r="E20">
        <v>9</v>
      </c>
      <c r="F20">
        <v>111.36</v>
      </c>
      <c r="G20">
        <f t="shared" si="3"/>
        <v>1002.24</v>
      </c>
      <c r="H20">
        <f t="shared" si="4"/>
        <v>1</v>
      </c>
      <c r="I20">
        <f t="shared" si="5"/>
        <v>1002.24</v>
      </c>
    </row>
    <row r="21" spans="2:16">
      <c r="B21" s="1">
        <v>44719</v>
      </c>
      <c r="C21" t="s">
        <v>6</v>
      </c>
      <c r="D21" t="s">
        <v>3</v>
      </c>
      <c r="E21">
        <v>9</v>
      </c>
      <c r="F21">
        <v>118.56</v>
      </c>
      <c r="G21">
        <f t="shared" si="3"/>
        <v>1067.04</v>
      </c>
      <c r="H21">
        <f t="shared" si="4"/>
        <v>1</v>
      </c>
      <c r="I21">
        <f t="shared" si="5"/>
        <v>1067.04</v>
      </c>
    </row>
    <row r="22" spans="2:16">
      <c r="B22" s="1">
        <v>44720</v>
      </c>
      <c r="C22" t="s">
        <v>4</v>
      </c>
      <c r="D22" t="s">
        <v>3</v>
      </c>
      <c r="E22">
        <v>9</v>
      </c>
      <c r="F22">
        <v>177.52</v>
      </c>
      <c r="G22">
        <f t="shared" si="3"/>
        <v>1597.68</v>
      </c>
      <c r="H22">
        <f t="shared" si="4"/>
        <v>1</v>
      </c>
      <c r="I22">
        <f t="shared" si="5"/>
        <v>1597.68</v>
      </c>
    </row>
    <row r="23" spans="2:16">
      <c r="B23" s="1">
        <v>44722</v>
      </c>
      <c r="C23" t="s">
        <v>8</v>
      </c>
      <c r="D23" t="s">
        <v>2</v>
      </c>
      <c r="E23">
        <v>20</v>
      </c>
      <c r="F23">
        <v>48.94</v>
      </c>
      <c r="G23">
        <f t="shared" si="3"/>
        <v>978.8</v>
      </c>
      <c r="H23">
        <f t="shared" si="4"/>
        <v>-1</v>
      </c>
      <c r="I23">
        <f t="shared" si="5"/>
        <v>-978.8</v>
      </c>
    </row>
    <row r="24" spans="2:16">
      <c r="B24" s="1">
        <v>44723</v>
      </c>
      <c r="C24" t="s">
        <v>1</v>
      </c>
      <c r="D24" t="s">
        <v>2</v>
      </c>
      <c r="E24">
        <v>3</v>
      </c>
      <c r="F24">
        <v>305.58999999999997</v>
      </c>
      <c r="G24">
        <f t="shared" si="3"/>
        <v>916.77</v>
      </c>
      <c r="H24">
        <f t="shared" si="4"/>
        <v>-1</v>
      </c>
      <c r="I24">
        <f t="shared" si="5"/>
        <v>-916.77</v>
      </c>
      <c r="J24" t="s">
        <v>10</v>
      </c>
      <c r="L24" s="1">
        <v>44763</v>
      </c>
    </row>
    <row r="25" spans="2:16">
      <c r="B25" s="1">
        <v>44723</v>
      </c>
      <c r="C25" t="s">
        <v>70</v>
      </c>
      <c r="D25" t="s">
        <v>2</v>
      </c>
      <c r="E25">
        <v>16</v>
      </c>
      <c r="F25">
        <v>63.85</v>
      </c>
      <c r="G25">
        <f t="shared" si="3"/>
        <v>1021.6</v>
      </c>
      <c r="H25">
        <f t="shared" si="4"/>
        <v>-1</v>
      </c>
      <c r="I25">
        <f t="shared" si="5"/>
        <v>-1021.6</v>
      </c>
      <c r="J25" t="s">
        <v>10</v>
      </c>
      <c r="L25" s="1">
        <v>44749</v>
      </c>
    </row>
    <row r="26" spans="2:16">
      <c r="B26" s="1">
        <v>44724</v>
      </c>
      <c r="C26" t="s">
        <v>1</v>
      </c>
      <c r="D26" t="s">
        <v>2</v>
      </c>
      <c r="E26">
        <v>3</v>
      </c>
      <c r="F26">
        <v>305.99</v>
      </c>
      <c r="G26">
        <f t="shared" si="3"/>
        <v>917.97</v>
      </c>
      <c r="H26">
        <f t="shared" ref="H26:H43" si="6">IF(D26="Buy",-1,1)</f>
        <v>-1</v>
      </c>
      <c r="I26">
        <f t="shared" si="5"/>
        <v>-917.97</v>
      </c>
      <c r="J26" t="s">
        <v>10</v>
      </c>
      <c r="K26" t="s">
        <v>141</v>
      </c>
      <c r="L26" s="1">
        <v>44808</v>
      </c>
      <c r="M26">
        <v>0.1</v>
      </c>
      <c r="N26" s="16">
        <f>L26-B26</f>
        <v>84</v>
      </c>
      <c r="O26" s="16">
        <f>(1+M26)^(1/N26)-1</f>
        <v>1.135288950835589E-3</v>
      </c>
      <c r="P26" s="16">
        <f>(1+O26)^92</f>
        <v>1.1100303305665855</v>
      </c>
    </row>
    <row r="27" spans="2:16">
      <c r="B27" s="1">
        <v>44724</v>
      </c>
      <c r="C27" t="s">
        <v>70</v>
      </c>
      <c r="D27" t="s">
        <v>2</v>
      </c>
      <c r="E27">
        <v>100</v>
      </c>
      <c r="F27">
        <v>66.5</v>
      </c>
      <c r="G27">
        <f t="shared" si="3"/>
        <v>6650</v>
      </c>
      <c r="H27">
        <f t="shared" si="6"/>
        <v>-1</v>
      </c>
      <c r="I27">
        <f t="shared" si="5"/>
        <v>-6650</v>
      </c>
      <c r="J27" t="s">
        <v>10</v>
      </c>
      <c r="K27" t="s">
        <v>142</v>
      </c>
      <c r="L27" s="1">
        <v>44766</v>
      </c>
    </row>
    <row r="28" spans="2:16">
      <c r="B28" s="1">
        <v>44724</v>
      </c>
      <c r="C28" t="s">
        <v>70</v>
      </c>
      <c r="D28" t="s">
        <v>3</v>
      </c>
      <c r="E28">
        <v>100</v>
      </c>
      <c r="F28">
        <v>63.75</v>
      </c>
      <c r="G28">
        <f t="shared" ref="G28" si="7">F28*E28</f>
        <v>6375</v>
      </c>
      <c r="H28">
        <f t="shared" si="6"/>
        <v>1</v>
      </c>
      <c r="I28">
        <f t="shared" ref="I28" si="8">H28*G28</f>
        <v>6375</v>
      </c>
      <c r="J28" t="s">
        <v>10</v>
      </c>
      <c r="K28" t="s">
        <v>142</v>
      </c>
      <c r="L28" s="1">
        <v>44766</v>
      </c>
    </row>
    <row r="29" spans="2:16">
      <c r="B29" s="1">
        <v>44724</v>
      </c>
      <c r="C29" t="s">
        <v>70</v>
      </c>
      <c r="D29" t="s">
        <v>2</v>
      </c>
      <c r="E29">
        <v>16</v>
      </c>
      <c r="F29">
        <v>63.75</v>
      </c>
      <c r="G29">
        <f t="shared" ref="G29:G50" si="9">F29*E29</f>
        <v>1020</v>
      </c>
      <c r="H29">
        <f t="shared" si="6"/>
        <v>-1</v>
      </c>
      <c r="I29">
        <f t="shared" ref="I29:I43" si="10">H29*G29</f>
        <v>-1020</v>
      </c>
      <c r="J29" t="s">
        <v>10</v>
      </c>
      <c r="K29" t="s">
        <v>142</v>
      </c>
      <c r="L29" s="1">
        <v>44815</v>
      </c>
      <c r="M29">
        <v>0.41</v>
      </c>
      <c r="N29" s="16">
        <f>L29-B29</f>
        <v>91</v>
      </c>
      <c r="O29" s="16">
        <f>(1+M29)^(1/N29)-1</f>
        <v>3.7828480137320764E-3</v>
      </c>
      <c r="P29" s="16">
        <f>(1+O29)^92</f>
        <v>1.4153338156993678</v>
      </c>
    </row>
    <row r="30" spans="2:16">
      <c r="B30" s="1">
        <v>44724</v>
      </c>
      <c r="C30" t="s">
        <v>91</v>
      </c>
      <c r="D30" t="s">
        <v>2</v>
      </c>
      <c r="E30">
        <v>6</v>
      </c>
      <c r="F30">
        <v>176.69</v>
      </c>
      <c r="G30">
        <f t="shared" si="9"/>
        <v>1060.1399999999999</v>
      </c>
      <c r="H30">
        <f t="shared" si="6"/>
        <v>-1</v>
      </c>
      <c r="I30">
        <f t="shared" si="10"/>
        <v>-1060.1399999999999</v>
      </c>
      <c r="J30" t="s">
        <v>112</v>
      </c>
      <c r="K30" t="s">
        <v>163</v>
      </c>
      <c r="L30" s="1">
        <v>44787</v>
      </c>
      <c r="M30">
        <v>0.13400000000000001</v>
      </c>
      <c r="N30" s="16">
        <f>L30-B30</f>
        <v>63</v>
      </c>
      <c r="O30" s="16">
        <f>(1+M30)^(1/N30)-1</f>
        <v>1.9980443135318993E-3</v>
      </c>
      <c r="P30" s="16">
        <f>(1+O30)^92</f>
        <v>1.2015791869493655</v>
      </c>
    </row>
    <row r="31" spans="2:16">
      <c r="B31" s="1">
        <v>44724</v>
      </c>
      <c r="C31" t="s">
        <v>164</v>
      </c>
      <c r="D31" t="s">
        <v>2</v>
      </c>
      <c r="E31">
        <v>12</v>
      </c>
      <c r="F31">
        <v>84</v>
      </c>
      <c r="G31">
        <f t="shared" si="9"/>
        <v>1008</v>
      </c>
      <c r="H31">
        <f t="shared" si="6"/>
        <v>-1</v>
      </c>
      <c r="I31">
        <f t="shared" si="10"/>
        <v>-1008</v>
      </c>
      <c r="J31" t="s">
        <v>415</v>
      </c>
      <c r="K31" t="s">
        <v>142</v>
      </c>
      <c r="L31" s="1">
        <v>44801</v>
      </c>
      <c r="M31">
        <v>0.17</v>
      </c>
      <c r="N31" s="16">
        <f>L31-B31</f>
        <v>77</v>
      </c>
      <c r="O31" s="16">
        <f>(1+M31)^(1/N31)-1</f>
        <v>2.0410899187346399E-3</v>
      </c>
      <c r="P31" s="16">
        <f>(1+O31)^92</f>
        <v>1.2063374816411372</v>
      </c>
    </row>
    <row r="32" spans="2:16">
      <c r="B32" s="1">
        <v>44724</v>
      </c>
      <c r="C32" t="s">
        <v>5</v>
      </c>
      <c r="D32" t="s">
        <v>2</v>
      </c>
      <c r="E32">
        <v>9</v>
      </c>
      <c r="F32">
        <v>108.34</v>
      </c>
      <c r="G32">
        <f t="shared" si="9"/>
        <v>975.06000000000006</v>
      </c>
      <c r="H32">
        <f t="shared" si="6"/>
        <v>-1</v>
      </c>
      <c r="I32">
        <f t="shared" si="10"/>
        <v>-975.06000000000006</v>
      </c>
      <c r="J32" t="s">
        <v>415</v>
      </c>
      <c r="K32" t="s">
        <v>142</v>
      </c>
      <c r="L32" s="1">
        <v>44801</v>
      </c>
      <c r="M32">
        <v>0.12</v>
      </c>
      <c r="N32" s="16">
        <f>L32-B32</f>
        <v>77</v>
      </c>
      <c r="O32" s="16">
        <f>(1+M32)^(1/N32)-1</f>
        <v>1.4728847386982213E-3</v>
      </c>
      <c r="P32" s="16">
        <f>(1+O32)^92</f>
        <v>1.1450012193329568</v>
      </c>
    </row>
    <row r="33" spans="2:16">
      <c r="B33" s="1">
        <v>44724</v>
      </c>
      <c r="C33" t="s">
        <v>427</v>
      </c>
      <c r="D33" t="s">
        <v>2</v>
      </c>
      <c r="E33">
        <v>6</v>
      </c>
      <c r="F33">
        <v>180.07</v>
      </c>
      <c r="G33">
        <f t="shared" si="9"/>
        <v>1080.42</v>
      </c>
      <c r="H33">
        <f t="shared" si="6"/>
        <v>-1</v>
      </c>
      <c r="I33">
        <f t="shared" si="10"/>
        <v>-1080.42</v>
      </c>
      <c r="J33" t="s">
        <v>433</v>
      </c>
      <c r="K33" t="s">
        <v>11</v>
      </c>
      <c r="L33" s="1">
        <v>44801</v>
      </c>
      <c r="M33">
        <v>0.13200000000000001</v>
      </c>
      <c r="N33">
        <f>L33-B33</f>
        <v>77</v>
      </c>
      <c r="O33">
        <f>(1+M33)^(1/N33)-1</f>
        <v>1.6115046098634789E-3</v>
      </c>
      <c r="P33">
        <f>(1+O33)^92</f>
        <v>1.1596741873887326</v>
      </c>
    </row>
    <row r="34" spans="2:16">
      <c r="B34" s="1">
        <v>44724</v>
      </c>
      <c r="C34" t="s">
        <v>434</v>
      </c>
      <c r="D34" t="s">
        <v>2</v>
      </c>
      <c r="E34">
        <v>3</v>
      </c>
      <c r="F34">
        <v>339.23</v>
      </c>
      <c r="G34">
        <f t="shared" si="9"/>
        <v>1017.69</v>
      </c>
      <c r="H34">
        <f t="shared" si="6"/>
        <v>-1</v>
      </c>
      <c r="I34">
        <f t="shared" si="10"/>
        <v>-1017.69</v>
      </c>
      <c r="J34" t="s">
        <v>435</v>
      </c>
      <c r="K34" t="s">
        <v>11</v>
      </c>
      <c r="L34" s="1">
        <v>44766</v>
      </c>
      <c r="M34">
        <v>9.9000000000000005E-2</v>
      </c>
      <c r="N34">
        <f>L34-B34</f>
        <v>42</v>
      </c>
      <c r="O34">
        <f>(1+M34)^(1/N34)-1</f>
        <v>2.2501629544413593E-3</v>
      </c>
      <c r="P34">
        <f>(1+O34)^92</f>
        <v>1.22971499588866</v>
      </c>
    </row>
    <row r="35" spans="2:16">
      <c r="B35" s="1">
        <v>44724</v>
      </c>
      <c r="C35" t="s">
        <v>436</v>
      </c>
      <c r="D35" t="s">
        <v>2</v>
      </c>
      <c r="E35">
        <v>20</v>
      </c>
      <c r="F35">
        <v>47.95</v>
      </c>
      <c r="G35">
        <f t="shared" si="9"/>
        <v>959</v>
      </c>
      <c r="H35">
        <f t="shared" si="6"/>
        <v>-1</v>
      </c>
      <c r="I35">
        <f t="shared" si="10"/>
        <v>-959</v>
      </c>
      <c r="J35" t="s">
        <v>415</v>
      </c>
      <c r="K35" t="s">
        <v>163</v>
      </c>
      <c r="L35" s="1">
        <v>44815</v>
      </c>
      <c r="M35">
        <v>0.12</v>
      </c>
      <c r="N35">
        <f>L35-B35</f>
        <v>91</v>
      </c>
      <c r="O35">
        <f>(1+M35)^(1/N35)-1</f>
        <v>1.2461459636541328E-3</v>
      </c>
      <c r="P35">
        <f>(1+O35)^92</f>
        <v>1.1213956834792898</v>
      </c>
    </row>
    <row r="36" spans="2:16">
      <c r="B36" s="1">
        <v>44724</v>
      </c>
      <c r="C36" t="s">
        <v>437</v>
      </c>
      <c r="D36" t="s">
        <v>2</v>
      </c>
      <c r="E36">
        <v>10</v>
      </c>
      <c r="F36">
        <v>100.4</v>
      </c>
      <c r="G36">
        <f t="shared" si="9"/>
        <v>1004</v>
      </c>
      <c r="H36">
        <f t="shared" si="6"/>
        <v>-1</v>
      </c>
      <c r="I36">
        <f t="shared" si="10"/>
        <v>-1004</v>
      </c>
      <c r="J36" s="18" t="s">
        <v>415</v>
      </c>
      <c r="K36" s="18" t="s">
        <v>141</v>
      </c>
      <c r="L36" s="1">
        <v>44815</v>
      </c>
      <c r="M36">
        <v>0.14000000000000001</v>
      </c>
      <c r="N36" s="18">
        <f>L36-B36</f>
        <v>91</v>
      </c>
      <c r="O36" s="18">
        <f>(1+M36)^(1/N36)-1</f>
        <v>1.4409081274349145E-3</v>
      </c>
      <c r="P36" s="18">
        <f>(1+O36)^92</f>
        <v>1.1416426352652658</v>
      </c>
    </row>
    <row r="37" spans="2:16">
      <c r="B37" s="1">
        <v>44724</v>
      </c>
      <c r="C37" t="s">
        <v>490</v>
      </c>
      <c r="D37" t="s">
        <v>2</v>
      </c>
      <c r="E37">
        <v>14</v>
      </c>
      <c r="F37">
        <v>73.89</v>
      </c>
      <c r="G37">
        <f t="shared" si="9"/>
        <v>1034.46</v>
      </c>
      <c r="H37">
        <f t="shared" si="6"/>
        <v>-1</v>
      </c>
      <c r="I37">
        <f t="shared" si="10"/>
        <v>-1034.46</v>
      </c>
      <c r="J37" t="s">
        <v>415</v>
      </c>
      <c r="K37" t="s">
        <v>141</v>
      </c>
      <c r="L37" s="1">
        <v>44815</v>
      </c>
      <c r="M37">
        <v>0.35</v>
      </c>
      <c r="N37" s="18">
        <f>L37-B37</f>
        <v>91</v>
      </c>
      <c r="O37" s="18">
        <f>(1+M37)^(1/N37)-1</f>
        <v>3.303296563134106E-3</v>
      </c>
      <c r="P37" s="18">
        <f>(1+O37)^92</f>
        <v>1.3544594503602096</v>
      </c>
    </row>
    <row r="38" spans="2:16">
      <c r="B38" s="1">
        <v>44724</v>
      </c>
      <c r="C38" t="s">
        <v>491</v>
      </c>
      <c r="D38" t="s">
        <v>2</v>
      </c>
      <c r="E38">
        <v>33</v>
      </c>
      <c r="F38">
        <v>30.21</v>
      </c>
      <c r="G38">
        <f t="shared" si="9"/>
        <v>996.93000000000006</v>
      </c>
      <c r="H38">
        <f t="shared" si="6"/>
        <v>-1</v>
      </c>
      <c r="I38">
        <f t="shared" si="10"/>
        <v>-996.93000000000006</v>
      </c>
      <c r="J38" s="18" t="s">
        <v>415</v>
      </c>
      <c r="K38" s="18" t="s">
        <v>141</v>
      </c>
      <c r="L38" s="1">
        <v>44815</v>
      </c>
      <c r="M38" s="18">
        <v>0.28000000000000003</v>
      </c>
      <c r="N38" s="18">
        <f>L38-B38</f>
        <v>91</v>
      </c>
      <c r="O38" s="18">
        <f>(1+M38)^(1/N38)-1</f>
        <v>2.7164309397338382E-3</v>
      </c>
      <c r="P38" s="18">
        <f>(1+O38)^92</f>
        <v>1.2834770316028687</v>
      </c>
    </row>
    <row r="39" spans="2:16">
      <c r="B39" s="1">
        <v>44724</v>
      </c>
      <c r="C39" t="s">
        <v>8</v>
      </c>
      <c r="D39" t="s">
        <v>2</v>
      </c>
      <c r="E39">
        <v>21</v>
      </c>
      <c r="F39">
        <v>48.75</v>
      </c>
      <c r="G39">
        <f t="shared" si="9"/>
        <v>1023.75</v>
      </c>
      <c r="H39">
        <f t="shared" si="6"/>
        <v>-1</v>
      </c>
      <c r="I39">
        <f t="shared" si="10"/>
        <v>-1023.75</v>
      </c>
      <c r="J39" s="18" t="s">
        <v>415</v>
      </c>
      <c r="K39" s="18" t="s">
        <v>141</v>
      </c>
      <c r="L39" s="1">
        <v>44745</v>
      </c>
      <c r="M39">
        <v>0.11</v>
      </c>
      <c r="N39">
        <f>L39-B39</f>
        <v>21</v>
      </c>
      <c r="O39">
        <f>(1+M39)^(1/N39)-1</f>
        <v>4.981893106467794E-3</v>
      </c>
      <c r="P39">
        <f>(1+O39)^92</f>
        <v>1.5796388699807264</v>
      </c>
    </row>
    <row r="40" spans="2:16">
      <c r="B40" s="1">
        <v>44724</v>
      </c>
      <c r="C40" t="s">
        <v>492</v>
      </c>
      <c r="D40" t="s">
        <v>2</v>
      </c>
      <c r="E40">
        <v>7</v>
      </c>
      <c r="F40">
        <v>144</v>
      </c>
      <c r="G40">
        <f t="shared" si="9"/>
        <v>1008</v>
      </c>
      <c r="H40">
        <f t="shared" si="6"/>
        <v>-1</v>
      </c>
      <c r="I40">
        <f t="shared" si="10"/>
        <v>-1008</v>
      </c>
      <c r="J40" s="18" t="s">
        <v>415</v>
      </c>
      <c r="K40" s="18" t="s">
        <v>141</v>
      </c>
      <c r="L40" s="1">
        <v>44815</v>
      </c>
      <c r="M40" s="18">
        <v>0.11</v>
      </c>
      <c r="N40" s="18">
        <f>L40-B40</f>
        <v>91</v>
      </c>
      <c r="O40" s="18">
        <f>(1+M40)^(1/N40)-1</f>
        <v>1.1474711970971274E-3</v>
      </c>
      <c r="P40" s="18">
        <f>(1+O40)^92</f>
        <v>1.111273693028771</v>
      </c>
    </row>
    <row r="41" spans="2:16">
      <c r="B41" s="1">
        <v>44724</v>
      </c>
      <c r="C41" t="s">
        <v>493</v>
      </c>
      <c r="D41" t="s">
        <v>2</v>
      </c>
      <c r="E41">
        <v>8</v>
      </c>
      <c r="F41">
        <v>127.72</v>
      </c>
      <c r="G41">
        <f t="shared" si="9"/>
        <v>1021.76</v>
      </c>
      <c r="H41">
        <f t="shared" si="6"/>
        <v>-1</v>
      </c>
      <c r="I41">
        <f t="shared" si="10"/>
        <v>-1021.76</v>
      </c>
      <c r="J41" s="18" t="s">
        <v>415</v>
      </c>
      <c r="K41" s="18" t="s">
        <v>141</v>
      </c>
      <c r="L41" s="1">
        <v>44815</v>
      </c>
      <c r="M41">
        <v>9.6000000000000002E-2</v>
      </c>
      <c r="N41" s="18">
        <f>L41-B41</f>
        <v>91</v>
      </c>
      <c r="O41" s="18">
        <f>(1+M41)^(1/N41)-1</f>
        <v>1.0078392710637374E-3</v>
      </c>
      <c r="P41" s="18">
        <f>(1+O41)^92</f>
        <v>1.0971045918410911</v>
      </c>
    </row>
    <row r="42" spans="2:16">
      <c r="B42" s="1">
        <v>44724</v>
      </c>
      <c r="C42" t="s">
        <v>509</v>
      </c>
      <c r="D42" t="s">
        <v>2</v>
      </c>
      <c r="E42">
        <v>20</v>
      </c>
      <c r="F42">
        <v>53.54</v>
      </c>
      <c r="G42">
        <f t="shared" si="9"/>
        <v>1070.8</v>
      </c>
      <c r="H42">
        <f t="shared" si="6"/>
        <v>-1</v>
      </c>
      <c r="I42">
        <f t="shared" si="10"/>
        <v>-1070.8</v>
      </c>
      <c r="J42" s="18" t="s">
        <v>415</v>
      </c>
      <c r="K42" s="18" t="s">
        <v>141</v>
      </c>
      <c r="L42" s="1">
        <v>44815</v>
      </c>
      <c r="M42">
        <v>0.22</v>
      </c>
      <c r="N42" s="18">
        <f>L42-B42</f>
        <v>91</v>
      </c>
      <c r="O42" s="18">
        <f>(1+M42)^(1/N42)-1</f>
        <v>2.1875635052042153E-3</v>
      </c>
      <c r="P42" s="18">
        <f>(1+O42)^92</f>
        <v>1.222668827476334</v>
      </c>
    </row>
    <row r="43" spans="2:16">
      <c r="B43" s="1">
        <v>44724</v>
      </c>
      <c r="C43" t="s">
        <v>670</v>
      </c>
      <c r="D43" t="s">
        <v>2</v>
      </c>
      <c r="E43">
        <v>20</v>
      </c>
      <c r="F43">
        <v>51.5</v>
      </c>
      <c r="G43">
        <f t="shared" si="9"/>
        <v>1030</v>
      </c>
      <c r="H43">
        <f t="shared" si="6"/>
        <v>-1</v>
      </c>
      <c r="I43">
        <f t="shared" si="10"/>
        <v>-1030</v>
      </c>
      <c r="J43" s="18" t="s">
        <v>415</v>
      </c>
      <c r="K43" s="18" t="s">
        <v>141</v>
      </c>
      <c r="L43" s="1">
        <v>44815</v>
      </c>
      <c r="M43">
        <v>0.73</v>
      </c>
      <c r="N43" s="18">
        <f>L43-B43</f>
        <v>91</v>
      </c>
      <c r="O43" s="18">
        <f>(1+M43)^(1/N43)-1</f>
        <v>6.0414888024045155E-3</v>
      </c>
      <c r="P43" s="18">
        <f>(1+O43)^92</f>
        <v>1.7404517756281392</v>
      </c>
    </row>
    <row r="44" spans="2:16">
      <c r="B44" s="1">
        <v>44724</v>
      </c>
      <c r="C44" t="s">
        <v>826</v>
      </c>
      <c r="D44" s="18" t="s">
        <v>2</v>
      </c>
      <c r="E44">
        <v>30</v>
      </c>
      <c r="F44">
        <v>34.44</v>
      </c>
      <c r="G44">
        <f t="shared" si="9"/>
        <v>1033.1999999999998</v>
      </c>
      <c r="H44" s="18">
        <f t="shared" ref="H44:H45" si="11">IF(D44="Buy",-1,1)</f>
        <v>-1</v>
      </c>
      <c r="I44" s="18">
        <f t="shared" ref="I44:I45" si="12">H44*G44</f>
        <v>-1033.1999999999998</v>
      </c>
      <c r="J44" s="18" t="s">
        <v>415</v>
      </c>
      <c r="K44" s="18" t="s">
        <v>141</v>
      </c>
      <c r="L44" s="1">
        <v>44815</v>
      </c>
      <c r="M44" s="18">
        <v>0.26500000000000001</v>
      </c>
      <c r="N44" s="18">
        <f>L44-B44</f>
        <v>91</v>
      </c>
      <c r="O44" s="18">
        <f>(1+M44)^(1/N44)-1</f>
        <v>2.5865494959438351E-3</v>
      </c>
      <c r="P44" s="18">
        <f>(1+O44)^92</f>
        <v>1.2682719851123665</v>
      </c>
    </row>
    <row r="45" spans="2:16">
      <c r="B45" s="1">
        <v>44724</v>
      </c>
      <c r="C45" t="s">
        <v>827</v>
      </c>
      <c r="D45" t="s">
        <v>2</v>
      </c>
      <c r="E45">
        <v>23</v>
      </c>
      <c r="F45">
        <v>44.15</v>
      </c>
      <c r="G45">
        <f t="shared" si="9"/>
        <v>1015.4499999999999</v>
      </c>
      <c r="H45">
        <f t="shared" si="11"/>
        <v>-1</v>
      </c>
      <c r="I45">
        <f t="shared" si="12"/>
        <v>-1015.4499999999999</v>
      </c>
      <c r="J45" s="18" t="s">
        <v>415</v>
      </c>
      <c r="K45" s="18" t="s">
        <v>141</v>
      </c>
      <c r="L45" s="1">
        <v>44815</v>
      </c>
      <c r="M45">
        <v>0.13</v>
      </c>
      <c r="N45" s="18">
        <f>L45-B45</f>
        <v>91</v>
      </c>
      <c r="O45" s="18">
        <f>(1+M45)^(1/N45)-1</f>
        <v>1.3439532058281412E-3</v>
      </c>
      <c r="P45" s="18">
        <f>(1+O45)^92</f>
        <v>1.1315186671225852</v>
      </c>
    </row>
    <row r="46" spans="2:16">
      <c r="B46" s="1">
        <v>44724</v>
      </c>
      <c r="C46" t="s">
        <v>828</v>
      </c>
      <c r="D46" s="18" t="s">
        <v>2</v>
      </c>
      <c r="E46">
        <v>15</v>
      </c>
      <c r="F46">
        <v>66.5</v>
      </c>
      <c r="G46">
        <f t="shared" si="9"/>
        <v>997.5</v>
      </c>
      <c r="H46" s="18">
        <f t="shared" ref="H46" si="13">IF(D46="Buy",-1,1)</f>
        <v>-1</v>
      </c>
      <c r="I46" s="18">
        <f t="shared" ref="I46" si="14">H46*G46</f>
        <v>-997.5</v>
      </c>
      <c r="J46" s="18" t="s">
        <v>415</v>
      </c>
      <c r="K46" s="18" t="s">
        <v>141</v>
      </c>
      <c r="L46" s="1">
        <v>44815</v>
      </c>
      <c r="M46">
        <v>0.16</v>
      </c>
      <c r="N46" s="18">
        <f>L46-B46</f>
        <v>91</v>
      </c>
      <c r="O46" s="18">
        <f>(1+M46)^(1/N46)-1</f>
        <v>1.6323198533032546E-3</v>
      </c>
      <c r="P46" s="18">
        <f>(1+O46)^92</f>
        <v>1.1618934910298244</v>
      </c>
    </row>
    <row r="47" spans="2:16">
      <c r="B47" s="1">
        <v>44724</v>
      </c>
      <c r="C47" t="s">
        <v>852</v>
      </c>
      <c r="D47" s="18" t="s">
        <v>2</v>
      </c>
      <c r="E47">
        <v>4</v>
      </c>
      <c r="F47">
        <v>270.8</v>
      </c>
      <c r="G47">
        <f t="shared" si="9"/>
        <v>1083.2</v>
      </c>
      <c r="H47" s="18">
        <f t="shared" ref="H47" si="15">IF(D47="Buy",-1,1)</f>
        <v>-1</v>
      </c>
      <c r="I47" s="18">
        <f t="shared" ref="I47" si="16">H47*G47</f>
        <v>-1083.2</v>
      </c>
      <c r="J47" s="18" t="s">
        <v>415</v>
      </c>
      <c r="K47" s="18" t="s">
        <v>141</v>
      </c>
      <c r="L47" s="1">
        <v>44815</v>
      </c>
      <c r="M47" s="18">
        <v>0.09</v>
      </c>
      <c r="N47" s="18">
        <f>L47-B47</f>
        <v>91</v>
      </c>
      <c r="O47" s="18">
        <f>(1+M47)^(1/N47)-1</f>
        <v>9.4745620432945543E-4</v>
      </c>
      <c r="P47" s="18">
        <f>(1+O47)^92</f>
        <v>1.0910327272627209</v>
      </c>
    </row>
    <row r="48" spans="2:16">
      <c r="B48" s="1">
        <v>44724</v>
      </c>
      <c r="C48" t="s">
        <v>863</v>
      </c>
      <c r="D48" s="18" t="s">
        <v>2</v>
      </c>
      <c r="E48">
        <v>16</v>
      </c>
      <c r="F48">
        <v>63.54</v>
      </c>
      <c r="G48">
        <f t="shared" si="9"/>
        <v>1016.64</v>
      </c>
      <c r="H48" s="18">
        <f t="shared" ref="H48" si="17">IF(D48="Buy",-1,1)</f>
        <v>-1</v>
      </c>
      <c r="I48" s="18">
        <f t="shared" ref="I48" si="18">H48*G48</f>
        <v>-1016.64</v>
      </c>
      <c r="J48" s="18" t="s">
        <v>415</v>
      </c>
      <c r="K48" s="18" t="s">
        <v>141</v>
      </c>
      <c r="L48" s="1">
        <v>44815</v>
      </c>
      <c r="M48" s="18">
        <v>0.3</v>
      </c>
      <c r="N48" s="18">
        <f>L48-B48</f>
        <v>91</v>
      </c>
      <c r="O48" s="18">
        <f>(1+M48)^(1/N48)-1</f>
        <v>2.8872839838995912E-3</v>
      </c>
      <c r="P48" s="18">
        <f>(1+O48)^92</f>
        <v>1.3037534691790746</v>
      </c>
    </row>
    <row r="49" spans="2:16">
      <c r="B49" s="1">
        <v>44724</v>
      </c>
      <c r="C49" t="s">
        <v>882</v>
      </c>
      <c r="D49" s="18" t="s">
        <v>2</v>
      </c>
      <c r="E49">
        <v>12</v>
      </c>
      <c r="F49">
        <v>86.3</v>
      </c>
      <c r="G49">
        <f t="shared" si="9"/>
        <v>1035.5999999999999</v>
      </c>
      <c r="H49" s="18">
        <f t="shared" ref="H49:H50" si="19">IF(D49="Buy",-1,1)</f>
        <v>-1</v>
      </c>
      <c r="I49" s="18">
        <f t="shared" ref="I49:I50" si="20">H49*G49</f>
        <v>-1035.5999999999999</v>
      </c>
      <c r="J49" s="18" t="s">
        <v>415</v>
      </c>
      <c r="K49" s="18" t="s">
        <v>163</v>
      </c>
      <c r="L49" s="1">
        <v>44801</v>
      </c>
      <c r="M49">
        <v>0.12</v>
      </c>
      <c r="N49" s="18">
        <f>L49-B49</f>
        <v>77</v>
      </c>
      <c r="O49" s="18">
        <f>(1+M49)^(1/N49)-1</f>
        <v>1.4728847386982213E-3</v>
      </c>
      <c r="P49" s="18">
        <f>(1+O49)^92</f>
        <v>1.1450012193329568</v>
      </c>
    </row>
    <row r="50" spans="2:16">
      <c r="B50" s="1">
        <v>44724</v>
      </c>
      <c r="C50" t="s">
        <v>883</v>
      </c>
      <c r="D50" t="s">
        <v>2</v>
      </c>
      <c r="E50">
        <v>13</v>
      </c>
      <c r="F50">
        <v>76.400000000000006</v>
      </c>
      <c r="G50">
        <f t="shared" si="9"/>
        <v>993.2</v>
      </c>
      <c r="H50">
        <f t="shared" si="19"/>
        <v>-1</v>
      </c>
      <c r="I50">
        <f t="shared" si="20"/>
        <v>-993.2</v>
      </c>
      <c r="J50" s="18" t="s">
        <v>415</v>
      </c>
      <c r="K50" s="18" t="s">
        <v>163</v>
      </c>
      <c r="L50" s="1">
        <v>44780</v>
      </c>
      <c r="M50">
        <v>9.4899999999999998E-2</v>
      </c>
      <c r="N50" s="18">
        <f>L50-B50</f>
        <v>56</v>
      </c>
      <c r="O50" s="18">
        <f>(1+M50)^(1/N50)-1</f>
        <v>1.6202940261609289E-3</v>
      </c>
      <c r="P50" s="18">
        <f>(1+O50)^92</f>
        <v>1.1606107956028482</v>
      </c>
    </row>
    <row r="51" spans="2:16">
      <c r="B51" s="1">
        <v>44724</v>
      </c>
      <c r="C51" t="s">
        <v>1042</v>
      </c>
      <c r="D51" s="18" t="s">
        <v>2</v>
      </c>
      <c r="E51" s="18">
        <v>7</v>
      </c>
      <c r="F51" s="18">
        <v>155.49</v>
      </c>
      <c r="G51" s="18">
        <f t="shared" ref="G51" si="21">F51*E51</f>
        <v>1088.43</v>
      </c>
      <c r="H51" s="18">
        <f t="shared" ref="H51" si="22">IF(D51="Buy",-1,1)</f>
        <v>-1</v>
      </c>
      <c r="I51" s="18">
        <f t="shared" ref="I51" si="23">H51*G51</f>
        <v>-1088.43</v>
      </c>
      <c r="J51" s="18" t="s">
        <v>415</v>
      </c>
      <c r="K51" s="18" t="s">
        <v>141</v>
      </c>
      <c r="L51" s="1">
        <v>44815</v>
      </c>
      <c r="M51">
        <v>0.14000000000000001</v>
      </c>
      <c r="N51" s="18">
        <f>L51-B51</f>
        <v>91</v>
      </c>
      <c r="O51" s="18">
        <f>(1+M51)^(1/N51)-1</f>
        <v>1.4409081274349145E-3</v>
      </c>
      <c r="P51" s="18">
        <f>(1+O51)^92</f>
        <v>1.1416426352652658</v>
      </c>
    </row>
  </sheetData>
  <conditionalFormatting sqref="O26:O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AACD-349E-42EB-B4EC-AC0497F2DE36}">
  <dimension ref="A1:I60"/>
  <sheetViews>
    <sheetView topLeftCell="A37" workbookViewId="0">
      <selection activeCell="H13" sqref="H13"/>
    </sheetView>
  </sheetViews>
  <sheetFormatPr defaultRowHeight="15"/>
  <sheetData>
    <row r="1" spans="1:1">
      <c r="A1" s="3" t="s">
        <v>165</v>
      </c>
    </row>
    <row r="2" spans="1:1">
      <c r="A2" s="3" t="s">
        <v>115</v>
      </c>
    </row>
    <row r="3" spans="1:1">
      <c r="A3" s="3" t="s">
        <v>71</v>
      </c>
    </row>
    <row r="4" spans="1:1">
      <c r="A4" s="3" t="s">
        <v>166</v>
      </c>
    </row>
    <row r="5" spans="1:1">
      <c r="A5" s="3" t="s">
        <v>167</v>
      </c>
    </row>
    <row r="6" spans="1:1">
      <c r="A6" s="3" t="s">
        <v>168</v>
      </c>
    </row>
    <row r="7" spans="1:1">
      <c r="A7" s="3" t="s">
        <v>169</v>
      </c>
    </row>
    <row r="8" spans="1:1">
      <c r="A8" s="2"/>
    </row>
    <row r="9" spans="1:1">
      <c r="A9" s="3" t="s">
        <v>170</v>
      </c>
    </row>
    <row r="10" spans="1:1">
      <c r="A10" s="3" t="s">
        <v>171</v>
      </c>
    </row>
    <row r="11" spans="1:1">
      <c r="A11" s="2"/>
    </row>
    <row r="12" spans="1:1">
      <c r="A12" s="3" t="s">
        <v>172</v>
      </c>
    </row>
    <row r="13" spans="1:1">
      <c r="A13" s="3" t="s">
        <v>173</v>
      </c>
    </row>
    <row r="14" spans="1:1">
      <c r="A14" s="2"/>
    </row>
    <row r="15" spans="1:1">
      <c r="A15" s="3" t="s">
        <v>174</v>
      </c>
    </row>
    <row r="16" spans="1:1">
      <c r="A16" s="3" t="s">
        <v>175</v>
      </c>
    </row>
    <row r="17" spans="1:9">
      <c r="A17" s="2"/>
    </row>
    <row r="18" spans="1:9">
      <c r="A18" s="3" t="s">
        <v>82</v>
      </c>
    </row>
    <row r="19" spans="1:9">
      <c r="A19" s="3" t="s">
        <v>176</v>
      </c>
    </row>
    <row r="20" spans="1:9">
      <c r="A20" s="2"/>
    </row>
    <row r="21" spans="1:9">
      <c r="A21" s="3" t="s">
        <v>177</v>
      </c>
    </row>
    <row r="22" spans="1:9">
      <c r="A22" s="3" t="s">
        <v>178</v>
      </c>
    </row>
    <row r="23" spans="1:9">
      <c r="A23" s="2"/>
    </row>
    <row r="24" spans="1:9">
      <c r="A24" s="3" t="s">
        <v>179</v>
      </c>
    </row>
    <row r="25" spans="1:9">
      <c r="A25" s="3" t="s">
        <v>180</v>
      </c>
    </row>
    <row r="26" spans="1:9">
      <c r="A26" s="2"/>
    </row>
    <row r="27" spans="1:9">
      <c r="A27" s="3" t="s">
        <v>181</v>
      </c>
    </row>
    <row r="28" spans="1:9">
      <c r="A28" s="3" t="s">
        <v>182</v>
      </c>
    </row>
    <row r="29" spans="1:9" ht="24">
      <c r="A29" s="6"/>
      <c r="B29" s="6" t="s">
        <v>117</v>
      </c>
      <c r="C29" s="6" t="s">
        <v>30</v>
      </c>
      <c r="D29" s="6" t="s">
        <v>31</v>
      </c>
      <c r="E29" s="6" t="s">
        <v>32</v>
      </c>
      <c r="F29" s="6" t="s">
        <v>118</v>
      </c>
      <c r="G29" s="6" t="s">
        <v>119</v>
      </c>
      <c r="H29" s="6" t="s">
        <v>120</v>
      </c>
      <c r="I29" s="6" t="s">
        <v>121</v>
      </c>
    </row>
    <row r="30" spans="1:9">
      <c r="A30" s="7">
        <v>44722</v>
      </c>
      <c r="B30" s="8">
        <v>80.660004000000001</v>
      </c>
      <c r="C30" s="8">
        <v>56.179299999999998</v>
      </c>
      <c r="D30" s="8">
        <v>72.431586999999993</v>
      </c>
      <c r="E30" s="8">
        <v>88.683875</v>
      </c>
      <c r="F30" s="8">
        <v>64.558729999999997</v>
      </c>
      <c r="G30" s="8">
        <v>7.871397</v>
      </c>
      <c r="H30" s="8">
        <v>48.815936999999998</v>
      </c>
      <c r="I30" s="8">
        <v>80.301523000000003</v>
      </c>
    </row>
    <row r="31" spans="1:9">
      <c r="A31" s="10"/>
    </row>
    <row r="32" spans="1:9" ht="24">
      <c r="A32" s="6"/>
      <c r="B32" s="6" t="s">
        <v>33</v>
      </c>
      <c r="C32" s="6" t="s">
        <v>34</v>
      </c>
      <c r="D32" s="6" t="s">
        <v>35</v>
      </c>
      <c r="E32" s="6" t="s">
        <v>36</v>
      </c>
      <c r="F32" s="6" t="s">
        <v>37</v>
      </c>
      <c r="G32" s="6" t="s">
        <v>38</v>
      </c>
    </row>
    <row r="33" spans="1:7">
      <c r="A33" s="6" t="s">
        <v>164</v>
      </c>
      <c r="B33" s="8">
        <v>2.1771310000000001</v>
      </c>
      <c r="C33" s="8">
        <v>80.660004000000001</v>
      </c>
      <c r="D33" s="8">
        <v>7642718.4205750003</v>
      </c>
      <c r="E33" s="8">
        <v>0.94204100000000002</v>
      </c>
      <c r="F33" s="8">
        <v>2.0246E-2</v>
      </c>
      <c r="G33" s="8">
        <v>0.49614000000000003</v>
      </c>
    </row>
    <row r="34" spans="1:7">
      <c r="A34" s="11"/>
    </row>
    <row r="35" spans="1:7">
      <c r="A35" s="3" t="s">
        <v>183</v>
      </c>
    </row>
    <row r="36" spans="1:7">
      <c r="A36" s="17" t="s">
        <v>184</v>
      </c>
    </row>
    <row r="37" spans="1:7">
      <c r="A37" s="10"/>
    </row>
    <row r="38" spans="1:7">
      <c r="A38" s="19" t="s">
        <v>122</v>
      </c>
      <c r="B38" s="20"/>
    </row>
    <row r="39" spans="1:7">
      <c r="A39" s="6"/>
      <c r="B39" s="6" t="s">
        <v>123</v>
      </c>
    </row>
    <row r="40" spans="1:7">
      <c r="A40" s="6" t="s">
        <v>124</v>
      </c>
      <c r="B40" s="8" t="s">
        <v>125</v>
      </c>
    </row>
    <row r="41" spans="1:7" ht="24">
      <c r="A41" s="6" t="s">
        <v>126</v>
      </c>
      <c r="B41" s="8" t="s">
        <v>127</v>
      </c>
    </row>
    <row r="42" spans="1:7" ht="24">
      <c r="A42" s="6" t="s">
        <v>128</v>
      </c>
      <c r="B42" s="8" t="s">
        <v>129</v>
      </c>
    </row>
    <row r="43" spans="1:7">
      <c r="A43" s="6" t="s">
        <v>130</v>
      </c>
      <c r="B43" s="8" t="s">
        <v>131</v>
      </c>
    </row>
    <row r="44" spans="1:7" ht="24">
      <c r="A44" s="6" t="s">
        <v>132</v>
      </c>
      <c r="B44" s="8" t="s">
        <v>133</v>
      </c>
    </row>
    <row r="45" spans="1:7">
      <c r="A45" s="9"/>
    </row>
    <row r="46" spans="1:7">
      <c r="A46" s="10" t="s">
        <v>134</v>
      </c>
    </row>
    <row r="47" spans="1:7">
      <c r="A47" s="19" t="s">
        <v>135</v>
      </c>
      <c r="B47" s="20"/>
    </row>
    <row r="48" spans="1:7">
      <c r="A48" s="6"/>
      <c r="B48" s="6" t="s">
        <v>123</v>
      </c>
    </row>
    <row r="49" spans="1:2">
      <c r="A49" s="6" t="s">
        <v>136</v>
      </c>
      <c r="B49" s="8" t="s">
        <v>137</v>
      </c>
    </row>
    <row r="50" spans="1:2">
      <c r="A50" s="6" t="s">
        <v>138</v>
      </c>
      <c r="B50" s="8" t="s">
        <v>139</v>
      </c>
    </row>
    <row r="51" spans="1:2">
      <c r="A51" s="10" t="s">
        <v>134</v>
      </c>
    </row>
    <row r="52" spans="1:2" ht="16.5">
      <c r="A52" s="4"/>
    </row>
    <row r="53" spans="1:2">
      <c r="A53" s="3" t="s">
        <v>39</v>
      </c>
    </row>
    <row r="54" spans="1:2">
      <c r="A54" s="3" t="s">
        <v>140</v>
      </c>
    </row>
    <row r="55" spans="1:2">
      <c r="A55" s="3" t="s">
        <v>185</v>
      </c>
    </row>
    <row r="56" spans="1:2">
      <c r="A56" s="3" t="s">
        <v>186</v>
      </c>
    </row>
    <row r="57" spans="1:2">
      <c r="A57" s="3" t="s">
        <v>187</v>
      </c>
    </row>
    <row r="58" spans="1:2">
      <c r="A58" s="3" t="s">
        <v>188</v>
      </c>
    </row>
    <row r="59" spans="1:2">
      <c r="A59" s="3" t="s">
        <v>189</v>
      </c>
    </row>
    <row r="60" spans="1:2" ht="16.5">
      <c r="A60" s="4"/>
    </row>
  </sheetData>
  <mergeCells count="2">
    <mergeCell ref="A38:B38"/>
    <mergeCell ref="A47:B4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F46BE-9B05-4CBD-9409-C1CB017936FC}">
  <dimension ref="A1:I59"/>
  <sheetViews>
    <sheetView topLeftCell="A22" workbookViewId="0">
      <selection activeCell="C34" sqref="C34"/>
    </sheetView>
  </sheetViews>
  <sheetFormatPr defaultRowHeight="15"/>
  <sheetData>
    <row r="1" spans="1:1">
      <c r="A1" s="3" t="s">
        <v>157</v>
      </c>
    </row>
    <row r="2" spans="1:1">
      <c r="A2" s="3" t="s">
        <v>158</v>
      </c>
    </row>
    <row r="3" spans="1:1">
      <c r="A3" s="3" t="s">
        <v>92</v>
      </c>
    </row>
    <row r="4" spans="1:1">
      <c r="A4" s="3" t="s">
        <v>93</v>
      </c>
    </row>
    <row r="5" spans="1:1">
      <c r="A5" s="3" t="s">
        <v>94</v>
      </c>
    </row>
    <row r="6" spans="1:1">
      <c r="A6" s="3" t="s">
        <v>95</v>
      </c>
    </row>
    <row r="7" spans="1:1">
      <c r="A7" s="3" t="s">
        <v>96</v>
      </c>
    </row>
    <row r="8" spans="1:1">
      <c r="A8" s="2"/>
    </row>
    <row r="9" spans="1:1">
      <c r="A9" s="3" t="s">
        <v>97</v>
      </c>
    </row>
    <row r="10" spans="1:1">
      <c r="A10" s="3" t="s">
        <v>98</v>
      </c>
    </row>
    <row r="11" spans="1:1">
      <c r="A11" s="2"/>
    </row>
    <row r="12" spans="1:1">
      <c r="A12" s="3" t="s">
        <v>99</v>
      </c>
    </row>
    <row r="13" spans="1:1">
      <c r="A13" s="3" t="s">
        <v>100</v>
      </c>
    </row>
    <row r="14" spans="1:1">
      <c r="A14" s="2"/>
    </row>
    <row r="15" spans="1:1">
      <c r="A15" s="3" t="s">
        <v>101</v>
      </c>
    </row>
    <row r="16" spans="1:1">
      <c r="A16" s="3" t="s">
        <v>102</v>
      </c>
    </row>
    <row r="17" spans="1:9">
      <c r="A17" s="2"/>
    </row>
    <row r="18" spans="1:9">
      <c r="A18" s="3" t="s">
        <v>103</v>
      </c>
    </row>
    <row r="19" spans="1:9">
      <c r="A19" s="3" t="s">
        <v>104</v>
      </c>
    </row>
    <row r="20" spans="1:9">
      <c r="A20" s="2"/>
    </row>
    <row r="21" spans="1:9">
      <c r="A21" s="3" t="s">
        <v>105</v>
      </c>
    </row>
    <row r="22" spans="1:9">
      <c r="A22" s="3" t="s">
        <v>106</v>
      </c>
    </row>
    <row r="23" spans="1:9">
      <c r="A23" s="2"/>
    </row>
    <row r="24" spans="1:9">
      <c r="A24" s="3" t="s">
        <v>107</v>
      </c>
    </row>
    <row r="25" spans="1:9">
      <c r="A25" s="3" t="s">
        <v>108</v>
      </c>
    </row>
    <row r="26" spans="1:9">
      <c r="A26" s="2"/>
    </row>
    <row r="27" spans="1:9">
      <c r="A27" s="3" t="s">
        <v>109</v>
      </c>
    </row>
    <row r="28" spans="1:9">
      <c r="A28" s="3" t="s">
        <v>110</v>
      </c>
    </row>
    <row r="29" spans="1:9" ht="24">
      <c r="A29" s="6"/>
      <c r="B29" s="6" t="s">
        <v>117</v>
      </c>
      <c r="C29" s="6" t="s">
        <v>30</v>
      </c>
      <c r="D29" s="6" t="s">
        <v>31</v>
      </c>
      <c r="E29" s="6" t="s">
        <v>32</v>
      </c>
      <c r="F29" s="6" t="s">
        <v>118</v>
      </c>
      <c r="G29" s="6" t="s">
        <v>119</v>
      </c>
      <c r="H29" s="6" t="s">
        <v>120</v>
      </c>
      <c r="I29" s="6" t="s">
        <v>121</v>
      </c>
    </row>
    <row r="30" spans="1:9">
      <c r="A30" s="7">
        <v>44722</v>
      </c>
      <c r="B30" s="8">
        <v>237.96000699999999</v>
      </c>
      <c r="C30" s="8">
        <v>234.45770999999999</v>
      </c>
      <c r="D30" s="8">
        <v>245.340318</v>
      </c>
      <c r="E30" s="8">
        <v>256.22292599999997</v>
      </c>
      <c r="F30" s="8">
        <v>227.28714299999999</v>
      </c>
      <c r="G30" s="8">
        <v>21.941358000000001</v>
      </c>
      <c r="H30" s="8">
        <v>183.404427</v>
      </c>
      <c r="I30" s="8">
        <v>271.16985899999997</v>
      </c>
    </row>
    <row r="31" spans="1:9">
      <c r="A31" s="10"/>
    </row>
    <row r="32" spans="1:9" ht="24">
      <c r="A32" s="6"/>
      <c r="B32" s="6" t="s">
        <v>33</v>
      </c>
      <c r="C32" s="6" t="s">
        <v>34</v>
      </c>
      <c r="D32" s="6" t="s">
        <v>35</v>
      </c>
      <c r="E32" s="6" t="s">
        <v>36</v>
      </c>
      <c r="F32" s="6" t="s">
        <v>37</v>
      </c>
      <c r="G32" s="6" t="s">
        <v>38</v>
      </c>
    </row>
    <row r="33" spans="1:7">
      <c r="A33" s="6" t="s">
        <v>91</v>
      </c>
      <c r="B33" s="8">
        <v>1.0236609999999999</v>
      </c>
      <c r="C33" s="8">
        <v>237.96000699999999</v>
      </c>
      <c r="D33" s="8">
        <v>7365132.2995459996</v>
      </c>
      <c r="E33" s="8">
        <v>0.83957800000000005</v>
      </c>
      <c r="F33" s="8">
        <v>0.99617</v>
      </c>
      <c r="G33" s="8">
        <v>0.41036699999999998</v>
      </c>
    </row>
    <row r="34" spans="1:7">
      <c r="A34" s="10"/>
    </row>
    <row r="35" spans="1:7">
      <c r="A35" s="19" t="s">
        <v>122</v>
      </c>
      <c r="B35" s="20"/>
    </row>
    <row r="36" spans="1:7">
      <c r="A36" s="6"/>
      <c r="B36" s="6" t="s">
        <v>123</v>
      </c>
    </row>
    <row r="37" spans="1:7">
      <c r="A37" s="6" t="s">
        <v>124</v>
      </c>
      <c r="B37" s="8" t="s">
        <v>125</v>
      </c>
    </row>
    <row r="38" spans="1:7" ht="24">
      <c r="A38" s="6" t="s">
        <v>126</v>
      </c>
      <c r="B38" s="8" t="s">
        <v>127</v>
      </c>
    </row>
    <row r="39" spans="1:7" ht="24">
      <c r="A39" s="6" t="s">
        <v>128</v>
      </c>
      <c r="B39" s="8" t="s">
        <v>129</v>
      </c>
    </row>
    <row r="40" spans="1:7">
      <c r="A40" s="6" t="s">
        <v>130</v>
      </c>
      <c r="B40" s="8" t="s">
        <v>131</v>
      </c>
    </row>
    <row r="41" spans="1:7" ht="24">
      <c r="A41" s="6" t="s">
        <v>132</v>
      </c>
      <c r="B41" s="8" t="s">
        <v>133</v>
      </c>
    </row>
    <row r="42" spans="1:7">
      <c r="A42" s="9"/>
    </row>
    <row r="43" spans="1:7">
      <c r="A43" s="10" t="s">
        <v>134</v>
      </c>
    </row>
    <row r="44" spans="1:7">
      <c r="A44" s="19" t="s">
        <v>135</v>
      </c>
      <c r="B44" s="20"/>
    </row>
    <row r="45" spans="1:7">
      <c r="A45" s="6"/>
      <c r="B45" s="6" t="s">
        <v>123</v>
      </c>
    </row>
    <row r="46" spans="1:7">
      <c r="A46" s="6" t="s">
        <v>136</v>
      </c>
      <c r="B46" s="8" t="s">
        <v>137</v>
      </c>
    </row>
    <row r="47" spans="1:7">
      <c r="A47" s="6" t="s">
        <v>138</v>
      </c>
      <c r="B47" s="8" t="s">
        <v>139</v>
      </c>
    </row>
    <row r="48" spans="1:7">
      <c r="A48" s="10" t="s">
        <v>134</v>
      </c>
    </row>
    <row r="49" spans="1:1" ht="16.5">
      <c r="A49" s="4"/>
    </row>
    <row r="50" spans="1:1">
      <c r="A50" s="3" t="s">
        <v>39</v>
      </c>
    </row>
    <row r="51" spans="1:1">
      <c r="A51" s="3" t="s">
        <v>159</v>
      </c>
    </row>
    <row r="52" spans="1:1">
      <c r="A52" s="3" t="s">
        <v>160</v>
      </c>
    </row>
    <row r="53" spans="1:1">
      <c r="A53" s="3" t="s">
        <v>147</v>
      </c>
    </row>
    <row r="54" spans="1:1">
      <c r="A54" s="3" t="s">
        <v>161</v>
      </c>
    </row>
    <row r="55" spans="1:1">
      <c r="A55" s="3" t="s">
        <v>149</v>
      </c>
    </row>
    <row r="56" spans="1:1">
      <c r="A56" s="3" t="s">
        <v>162</v>
      </c>
    </row>
    <row r="57" spans="1:1" ht="16.5">
      <c r="A57" s="4"/>
    </row>
    <row r="58" spans="1:1">
      <c r="A58" s="3">
        <v>2</v>
      </c>
    </row>
    <row r="59" spans="1:1">
      <c r="A59" s="3" t="s">
        <v>111</v>
      </c>
    </row>
  </sheetData>
  <mergeCells count="2">
    <mergeCell ref="A35:B35"/>
    <mergeCell ref="A44:B4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581E-50C5-4CFE-B453-23EB7FB4DBC0}">
  <dimension ref="A1:G42"/>
  <sheetViews>
    <sheetView zoomScale="70" zoomScaleNormal="70" workbookViewId="0">
      <selection sqref="A1:G42"/>
    </sheetView>
  </sheetViews>
  <sheetFormatPr defaultRowHeight="15"/>
  <sheetData>
    <row r="1" spans="1:1">
      <c r="A1" s="3" t="s">
        <v>70</v>
      </c>
    </row>
    <row r="2" spans="1:1">
      <c r="A2" s="3" t="s">
        <v>71</v>
      </c>
    </row>
    <row r="3" spans="1:1">
      <c r="A3" s="3" t="s">
        <v>13</v>
      </c>
    </row>
    <row r="4" spans="1:1">
      <c r="A4" s="3" t="s">
        <v>72</v>
      </c>
    </row>
    <row r="5" spans="1:1">
      <c r="A5" s="3" t="s">
        <v>73</v>
      </c>
    </row>
    <row r="6" spans="1:1" ht="16.5">
      <c r="A6" s="4"/>
    </row>
    <row r="7" spans="1:1">
      <c r="A7" s="3" t="s">
        <v>74</v>
      </c>
    </row>
    <row r="8" spans="1:1">
      <c r="A8" s="3" t="s">
        <v>75</v>
      </c>
    </row>
    <row r="9" spans="1:1">
      <c r="A9" s="2"/>
    </row>
    <row r="10" spans="1:1">
      <c r="A10" s="3" t="s">
        <v>76</v>
      </c>
    </row>
    <row r="11" spans="1:1">
      <c r="A11" s="3" t="s">
        <v>77</v>
      </c>
    </row>
    <row r="12" spans="1:1">
      <c r="A12" s="2"/>
    </row>
    <row r="13" spans="1:1">
      <c r="A13" s="3" t="s">
        <v>78</v>
      </c>
    </row>
    <row r="14" spans="1:1">
      <c r="A14" s="3" t="s">
        <v>79</v>
      </c>
    </row>
    <row r="15" spans="1:1">
      <c r="A15" s="2"/>
    </row>
    <row r="16" spans="1:1">
      <c r="A16" s="3" t="s">
        <v>80</v>
      </c>
    </row>
    <row r="17" spans="1:4">
      <c r="A17" s="3" t="s">
        <v>81</v>
      </c>
    </row>
    <row r="18" spans="1:4">
      <c r="A18" s="2"/>
    </row>
    <row r="19" spans="1:4">
      <c r="A19" s="3" t="s">
        <v>82</v>
      </c>
    </row>
    <row r="20" spans="1:4">
      <c r="A20" s="3" t="s">
        <v>83</v>
      </c>
    </row>
    <row r="21" spans="1:4">
      <c r="A21" s="2"/>
    </row>
    <row r="22" spans="1:4">
      <c r="A22" s="3" t="s">
        <v>84</v>
      </c>
    </row>
    <row r="23" spans="1:4">
      <c r="A23" s="3" t="s">
        <v>85</v>
      </c>
    </row>
    <row r="24" spans="1:4">
      <c r="A24" s="2"/>
    </row>
    <row r="25" spans="1:4">
      <c r="A25" s="3" t="s">
        <v>86</v>
      </c>
    </row>
    <row r="26" spans="1:4">
      <c r="A26" s="3" t="s">
        <v>87</v>
      </c>
    </row>
    <row r="27" spans="1:4">
      <c r="A27" s="2"/>
    </row>
    <row r="28" spans="1:4">
      <c r="A28" s="3" t="s">
        <v>88</v>
      </c>
    </row>
    <row r="29" spans="1:4">
      <c r="A29" s="3" t="s">
        <v>89</v>
      </c>
    </row>
    <row r="30" spans="1:4">
      <c r="A30" s="5">
        <v>44722</v>
      </c>
    </row>
    <row r="31" spans="1:4" ht="24">
      <c r="A31" s="6"/>
      <c r="B31" s="6" t="s">
        <v>30</v>
      </c>
      <c r="C31" s="6" t="s">
        <v>31</v>
      </c>
      <c r="D31" s="6" t="s">
        <v>32</v>
      </c>
    </row>
    <row r="32" spans="1:4">
      <c r="A32" s="7">
        <v>44722</v>
      </c>
      <c r="B32" s="8">
        <v>59.745908999999997</v>
      </c>
      <c r="C32" s="8">
        <v>66.695412000000005</v>
      </c>
      <c r="D32" s="8">
        <v>73.644915999999995</v>
      </c>
    </row>
    <row r="33" spans="1:7">
      <c r="A33" s="10"/>
    </row>
    <row r="34" spans="1:7" ht="24">
      <c r="A34" s="6"/>
      <c r="B34" s="6" t="s">
        <v>33</v>
      </c>
      <c r="C34" s="6" t="s">
        <v>34</v>
      </c>
      <c r="D34" s="6" t="s">
        <v>35</v>
      </c>
      <c r="E34" s="6" t="s">
        <v>36</v>
      </c>
      <c r="F34" s="6" t="s">
        <v>37</v>
      </c>
      <c r="G34" s="6" t="s">
        <v>38</v>
      </c>
    </row>
    <row r="35" spans="1:7">
      <c r="A35" s="6" t="s">
        <v>70</v>
      </c>
      <c r="B35" s="8">
        <v>2.3009629999999999</v>
      </c>
      <c r="C35" s="8">
        <v>63.849997999999999</v>
      </c>
      <c r="D35" s="8">
        <v>10889615.279879</v>
      </c>
      <c r="E35" s="8">
        <v>0.84302900000000003</v>
      </c>
      <c r="F35" s="8">
        <v>0.99088299999999996</v>
      </c>
      <c r="G35" s="8">
        <v>0.53285700000000003</v>
      </c>
    </row>
    <row r="36" spans="1:7">
      <c r="A36" s="11"/>
    </row>
    <row r="37" spans="1:7">
      <c r="A37" s="3" t="s">
        <v>39</v>
      </c>
    </row>
    <row r="38" spans="1:7" ht="16.5">
      <c r="A38" s="4"/>
    </row>
    <row r="39" spans="1:7" ht="16.5">
      <c r="A39" s="4"/>
    </row>
    <row r="40" spans="1:7" ht="16.5">
      <c r="A40" s="4"/>
    </row>
    <row r="41" spans="1:7">
      <c r="A41" s="3">
        <v>1</v>
      </c>
    </row>
    <row r="42" spans="1:7">
      <c r="A42" s="3" t="s">
        <v>90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8457A-5C04-4BB2-AC51-2176627DDCCE}">
  <dimension ref="A1:I38"/>
  <sheetViews>
    <sheetView workbookViewId="0">
      <selection activeCell="W21" sqref="W21"/>
    </sheetView>
  </sheetViews>
  <sheetFormatPr defaultRowHeight="15"/>
  <sheetData>
    <row r="1" spans="1:9">
      <c r="A1" s="3" t="s">
        <v>420</v>
      </c>
    </row>
    <row r="2" spans="1:9">
      <c r="A2" s="3" t="s">
        <v>152</v>
      </c>
    </row>
    <row r="3" spans="1:9">
      <c r="A3" s="3" t="s">
        <v>421</v>
      </c>
    </row>
    <row r="4" spans="1:9">
      <c r="A4" s="3" t="s">
        <v>422</v>
      </c>
    </row>
    <row r="5" spans="1:9">
      <c r="A5" s="3" t="s">
        <v>423</v>
      </c>
    </row>
    <row r="6" spans="1:9">
      <c r="A6" s="3" t="s">
        <v>424</v>
      </c>
    </row>
    <row r="7" spans="1:9">
      <c r="A7" s="3" t="s">
        <v>425</v>
      </c>
    </row>
    <row r="8" spans="1:9">
      <c r="A8" s="3" t="s">
        <v>426</v>
      </c>
    </row>
    <row r="9" spans="1:9" ht="24">
      <c r="A9" s="6"/>
      <c r="B9" s="6" t="s">
        <v>117</v>
      </c>
      <c r="C9" s="6" t="s">
        <v>30</v>
      </c>
      <c r="D9" s="6" t="s">
        <v>31</v>
      </c>
      <c r="E9" s="6" t="s">
        <v>32</v>
      </c>
      <c r="F9" s="6" t="s">
        <v>118</v>
      </c>
      <c r="G9" s="6" t="s">
        <v>119</v>
      </c>
      <c r="H9" s="6" t="s">
        <v>120</v>
      </c>
      <c r="I9" s="6" t="s">
        <v>121</v>
      </c>
    </row>
    <row r="10" spans="1:9">
      <c r="A10" s="7">
        <v>44722</v>
      </c>
      <c r="B10" s="8">
        <v>178.449997</v>
      </c>
      <c r="C10" s="8">
        <v>175.04133200000001</v>
      </c>
      <c r="D10" s="8">
        <v>184.63190399999999</v>
      </c>
      <c r="E10" s="8">
        <v>194.222476</v>
      </c>
      <c r="F10" s="8">
        <v>188.745238</v>
      </c>
      <c r="G10" s="8">
        <v>6.2072269999999996</v>
      </c>
      <c r="H10" s="8">
        <v>176.33078399999999</v>
      </c>
      <c r="I10" s="8">
        <v>201.15969200000001</v>
      </c>
    </row>
    <row r="11" spans="1:9">
      <c r="A11" s="10"/>
    </row>
    <row r="12" spans="1:9" ht="24">
      <c r="A12" s="6"/>
      <c r="B12" s="6" t="s">
        <v>33</v>
      </c>
      <c r="C12" s="6" t="s">
        <v>34</v>
      </c>
      <c r="D12" s="6" t="s">
        <v>35</v>
      </c>
      <c r="E12" s="6" t="s">
        <v>36</v>
      </c>
      <c r="F12" s="6" t="s">
        <v>37</v>
      </c>
      <c r="G12" s="6" t="s">
        <v>38</v>
      </c>
    </row>
    <row r="13" spans="1:9">
      <c r="A13" s="6" t="s">
        <v>427</v>
      </c>
      <c r="B13" s="8">
        <v>1.1364190000000001</v>
      </c>
      <c r="C13" s="8">
        <v>178.449997</v>
      </c>
      <c r="D13" s="8">
        <v>2531724.1301060002</v>
      </c>
      <c r="E13" s="8">
        <v>0.73583600000000005</v>
      </c>
      <c r="F13" s="8">
        <v>0.80010000000000003</v>
      </c>
      <c r="G13" s="8">
        <v>0.43320399999999998</v>
      </c>
    </row>
    <row r="14" spans="1:9">
      <c r="A14" s="10"/>
    </row>
    <row r="15" spans="1:9">
      <c r="A15" s="19" t="s">
        <v>122</v>
      </c>
      <c r="B15" s="20"/>
    </row>
    <row r="16" spans="1:9">
      <c r="A16" s="6"/>
      <c r="B16" s="6" t="s">
        <v>123</v>
      </c>
    </row>
    <row r="17" spans="1:2">
      <c r="A17" s="6" t="s">
        <v>124</v>
      </c>
      <c r="B17" s="8" t="s">
        <v>125</v>
      </c>
    </row>
    <row r="18" spans="1:2" ht="24">
      <c r="A18" s="6" t="s">
        <v>126</v>
      </c>
      <c r="B18" s="8" t="s">
        <v>127</v>
      </c>
    </row>
    <row r="19" spans="1:2" ht="24">
      <c r="A19" s="6" t="s">
        <v>128</v>
      </c>
      <c r="B19" s="8" t="s">
        <v>129</v>
      </c>
    </row>
    <row r="20" spans="1:2">
      <c r="A20" s="6" t="s">
        <v>130</v>
      </c>
      <c r="B20" s="8" t="s">
        <v>131</v>
      </c>
    </row>
    <row r="21" spans="1:2" ht="24">
      <c r="A21" s="6" t="s">
        <v>132</v>
      </c>
      <c r="B21" s="8" t="s">
        <v>133</v>
      </c>
    </row>
    <row r="22" spans="1:2">
      <c r="A22" s="9"/>
    </row>
    <row r="23" spans="1:2">
      <c r="A23" s="10" t="s">
        <v>134</v>
      </c>
    </row>
    <row r="24" spans="1:2">
      <c r="A24" s="19" t="s">
        <v>135</v>
      </c>
      <c r="B24" s="20"/>
    </row>
    <row r="25" spans="1:2">
      <c r="A25" s="6"/>
      <c r="B25" s="6" t="s">
        <v>123</v>
      </c>
    </row>
    <row r="26" spans="1:2">
      <c r="A26" s="6" t="s">
        <v>136</v>
      </c>
      <c r="B26" s="8" t="s">
        <v>137</v>
      </c>
    </row>
    <row r="27" spans="1:2">
      <c r="A27" s="6" t="s">
        <v>138</v>
      </c>
      <c r="B27" s="8" t="s">
        <v>139</v>
      </c>
    </row>
    <row r="28" spans="1:2">
      <c r="A28" s="10" t="s">
        <v>134</v>
      </c>
    </row>
    <row r="29" spans="1:2" ht="16.5">
      <c r="A29" s="4"/>
    </row>
    <row r="30" spans="1:2">
      <c r="A30" s="3" t="s">
        <v>39</v>
      </c>
    </row>
    <row r="31" spans="1:2">
      <c r="A31" s="3" t="s">
        <v>418</v>
      </c>
    </row>
    <row r="32" spans="1:2">
      <c r="A32" s="3" t="s">
        <v>428</v>
      </c>
    </row>
    <row r="33" spans="1:1">
      <c r="A33" s="3" t="s">
        <v>429</v>
      </c>
    </row>
    <row r="34" spans="1:1">
      <c r="A34" s="3" t="s">
        <v>430</v>
      </c>
    </row>
    <row r="35" spans="1:1">
      <c r="A35" s="3" t="s">
        <v>114</v>
      </c>
    </row>
    <row r="36" spans="1:1">
      <c r="A36" s="3" t="s">
        <v>431</v>
      </c>
    </row>
    <row r="37" spans="1:1" ht="16.5">
      <c r="A37" s="4"/>
    </row>
    <row r="38" spans="1:1">
      <c r="A38" s="3" t="s">
        <v>432</v>
      </c>
    </row>
  </sheetData>
  <mergeCells count="2">
    <mergeCell ref="A15:B15"/>
    <mergeCell ref="A24:B2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2B2F-77D8-4515-B394-A11980400A9C}">
  <dimension ref="A1:I94"/>
  <sheetViews>
    <sheetView topLeftCell="A31" workbookViewId="0">
      <selection activeCell="C53" sqref="C53"/>
    </sheetView>
  </sheetViews>
  <sheetFormatPr defaultRowHeight="15"/>
  <sheetData>
    <row r="1" spans="1:1">
      <c r="A1" s="3" t="s">
        <v>143</v>
      </c>
    </row>
    <row r="2" spans="1:1">
      <c r="A2" s="3" t="s">
        <v>144</v>
      </c>
    </row>
    <row r="3" spans="1:1">
      <c r="A3" s="3" t="s">
        <v>12</v>
      </c>
    </row>
    <row r="4" spans="1:1">
      <c r="A4" s="3" t="s">
        <v>14</v>
      </c>
    </row>
    <row r="5" spans="1:1">
      <c r="A5" s="3" t="s">
        <v>15</v>
      </c>
    </row>
    <row r="6" spans="1:1">
      <c r="A6" s="3" t="s">
        <v>16</v>
      </c>
    </row>
    <row r="7" spans="1:1">
      <c r="A7" s="3" t="s">
        <v>17</v>
      </c>
    </row>
    <row r="8" spans="1:1">
      <c r="A8" s="2"/>
    </row>
    <row r="9" spans="1:1">
      <c r="A9" s="3" t="s">
        <v>18</v>
      </c>
    </row>
    <row r="10" spans="1:1">
      <c r="A10" s="3" t="s">
        <v>19</v>
      </c>
    </row>
    <row r="11" spans="1:1">
      <c r="A11" s="2"/>
    </row>
    <row r="12" spans="1:1">
      <c r="A12" s="3" t="s">
        <v>20</v>
      </c>
    </row>
    <row r="13" spans="1:1">
      <c r="A13" s="3" t="s">
        <v>21</v>
      </c>
    </row>
    <row r="14" spans="1:1">
      <c r="A14" s="2"/>
    </row>
    <row r="15" spans="1:1">
      <c r="A15" s="3" t="s">
        <v>22</v>
      </c>
    </row>
    <row r="16" spans="1:1">
      <c r="A16" s="3" t="s">
        <v>23</v>
      </c>
    </row>
    <row r="17" spans="1:9">
      <c r="A17" s="2"/>
    </row>
    <row r="18" spans="1:9">
      <c r="A18" s="3" t="s">
        <v>24</v>
      </c>
    </row>
    <row r="19" spans="1:9">
      <c r="A19" s="3" t="s">
        <v>25</v>
      </c>
    </row>
    <row r="20" spans="1:9">
      <c r="A20" s="2"/>
    </row>
    <row r="21" spans="1:9">
      <c r="A21" s="3" t="s">
        <v>26</v>
      </c>
    </row>
    <row r="22" spans="1:9">
      <c r="A22" s="3" t="s">
        <v>27</v>
      </c>
    </row>
    <row r="23" spans="1:9">
      <c r="A23" s="2"/>
    </row>
    <row r="24" spans="1:9">
      <c r="A24" s="3" t="s">
        <v>28</v>
      </c>
    </row>
    <row r="25" spans="1:9">
      <c r="A25" s="3" t="s">
        <v>29</v>
      </c>
    </row>
    <row r="26" spans="1:9" ht="24">
      <c r="A26" s="6"/>
      <c r="B26" s="6" t="s">
        <v>117</v>
      </c>
      <c r="C26" s="6" t="s">
        <v>30</v>
      </c>
      <c r="D26" s="6" t="s">
        <v>31</v>
      </c>
      <c r="E26" s="6" t="s">
        <v>32</v>
      </c>
      <c r="F26" s="6" t="s">
        <v>118</v>
      </c>
      <c r="G26" s="6" t="s">
        <v>119</v>
      </c>
      <c r="H26" s="6" t="s">
        <v>120</v>
      </c>
      <c r="I26" s="6" t="s">
        <v>121</v>
      </c>
    </row>
    <row r="27" spans="1:9">
      <c r="A27" s="7">
        <v>44722</v>
      </c>
      <c r="B27" s="8">
        <v>313.33999599999999</v>
      </c>
      <c r="C27" s="8">
        <v>310.32566100000003</v>
      </c>
      <c r="D27" s="8">
        <v>323.30936400000002</v>
      </c>
      <c r="E27" s="8">
        <v>336.29306700000001</v>
      </c>
      <c r="F27" s="8">
        <v>316.762698</v>
      </c>
      <c r="G27" s="8">
        <v>11.943256</v>
      </c>
      <c r="H27" s="8">
        <v>292.87618600000002</v>
      </c>
      <c r="I27" s="8">
        <v>340.64921099999998</v>
      </c>
    </row>
    <row r="28" spans="1:9">
      <c r="A28" s="10"/>
    </row>
    <row r="29" spans="1:9" ht="24">
      <c r="A29" s="6"/>
      <c r="B29" s="6" t="s">
        <v>33</v>
      </c>
      <c r="C29" s="6" t="s">
        <v>34</v>
      </c>
      <c r="D29" s="6" t="s">
        <v>35</v>
      </c>
      <c r="E29" s="6" t="s">
        <v>36</v>
      </c>
      <c r="F29" s="6" t="s">
        <v>37</v>
      </c>
      <c r="G29" s="6" t="s">
        <v>38</v>
      </c>
    </row>
    <row r="30" spans="1:9">
      <c r="A30" s="6" t="s">
        <v>1</v>
      </c>
      <c r="B30" s="8">
        <v>0.65327900000000005</v>
      </c>
      <c r="C30" s="8">
        <v>313.33999599999999</v>
      </c>
      <c r="D30" s="8">
        <v>33946622.768532999</v>
      </c>
      <c r="E30" s="8">
        <v>0.86712</v>
      </c>
      <c r="F30" s="8">
        <v>0.99871399999999999</v>
      </c>
      <c r="G30" s="8">
        <v>0.46316600000000002</v>
      </c>
    </row>
    <row r="31" spans="1:9">
      <c r="A31" s="10"/>
    </row>
    <row r="32" spans="1:9">
      <c r="A32" s="19" t="s">
        <v>122</v>
      </c>
      <c r="B32" s="20"/>
    </row>
    <row r="33" spans="1:2">
      <c r="A33" s="6"/>
      <c r="B33" s="6" t="s">
        <v>123</v>
      </c>
    </row>
    <row r="34" spans="1:2">
      <c r="A34" s="6" t="s">
        <v>124</v>
      </c>
      <c r="B34" s="8" t="s">
        <v>125</v>
      </c>
    </row>
    <row r="35" spans="1:2" ht="24">
      <c r="A35" s="6" t="s">
        <v>126</v>
      </c>
      <c r="B35" s="8" t="s">
        <v>127</v>
      </c>
    </row>
    <row r="36" spans="1:2" ht="24">
      <c r="A36" s="6" t="s">
        <v>128</v>
      </c>
      <c r="B36" s="8" t="s">
        <v>129</v>
      </c>
    </row>
    <row r="37" spans="1:2">
      <c r="A37" s="6" t="s">
        <v>130</v>
      </c>
      <c r="B37" s="8" t="s">
        <v>131</v>
      </c>
    </row>
    <row r="38" spans="1:2" ht="24">
      <c r="A38" s="6" t="s">
        <v>132</v>
      </c>
      <c r="B38" s="8" t="s">
        <v>133</v>
      </c>
    </row>
    <row r="39" spans="1:2">
      <c r="A39" s="9"/>
    </row>
    <row r="40" spans="1:2">
      <c r="A40" s="10" t="s">
        <v>134</v>
      </c>
    </row>
    <row r="41" spans="1:2">
      <c r="A41" s="19" t="s">
        <v>135</v>
      </c>
      <c r="B41" s="20"/>
    </row>
    <row r="42" spans="1:2">
      <c r="A42" s="6"/>
      <c r="B42" s="6" t="s">
        <v>123</v>
      </c>
    </row>
    <row r="43" spans="1:2">
      <c r="A43" s="6" t="s">
        <v>136</v>
      </c>
      <c r="B43" s="8" t="s">
        <v>137</v>
      </c>
    </row>
    <row r="44" spans="1:2">
      <c r="A44" s="6" t="s">
        <v>138</v>
      </c>
      <c r="B44" s="8" t="s">
        <v>139</v>
      </c>
    </row>
    <row r="45" spans="1:2">
      <c r="A45" s="10" t="s">
        <v>134</v>
      </c>
    </row>
    <row r="46" spans="1:2" ht="16.5">
      <c r="A46" s="4"/>
    </row>
    <row r="47" spans="1:2">
      <c r="A47" s="3" t="s">
        <v>39</v>
      </c>
    </row>
    <row r="48" spans="1:2">
      <c r="A48" s="3" t="s">
        <v>145</v>
      </c>
    </row>
    <row r="49" spans="1:1">
      <c r="A49" s="3" t="s">
        <v>146</v>
      </c>
    </row>
    <row r="50" spans="1:1">
      <c r="A50" s="3" t="s">
        <v>147</v>
      </c>
    </row>
    <row r="51" spans="1:1">
      <c r="A51" s="3" t="s">
        <v>148</v>
      </c>
    </row>
    <row r="52" spans="1:1">
      <c r="A52" s="3" t="s">
        <v>149</v>
      </c>
    </row>
    <row r="53" spans="1:1">
      <c r="A53" s="3" t="s">
        <v>150</v>
      </c>
    </row>
    <row r="54" spans="1:1" ht="16.5">
      <c r="A54" s="4"/>
    </row>
    <row r="55" spans="1:1">
      <c r="A55" s="3">
        <v>3</v>
      </c>
    </row>
    <row r="56" spans="1:1">
      <c r="A56" s="3" t="s">
        <v>40</v>
      </c>
    </row>
    <row r="57" spans="1:1">
      <c r="A57" s="3">
        <v>27</v>
      </c>
    </row>
    <row r="58" spans="1:1">
      <c r="A58" s="3" t="s">
        <v>41</v>
      </c>
    </row>
    <row r="59" spans="1:1">
      <c r="A59" s="3" t="s">
        <v>42</v>
      </c>
    </row>
    <row r="60" spans="1:1">
      <c r="A60" s="3" t="s">
        <v>43</v>
      </c>
    </row>
    <row r="61" spans="1:1">
      <c r="A61" s="3" t="s">
        <v>44</v>
      </c>
    </row>
    <row r="62" spans="1:1">
      <c r="A62" s="3" t="s">
        <v>45</v>
      </c>
    </row>
    <row r="63" spans="1:1">
      <c r="A63" s="3" t="s">
        <v>46</v>
      </c>
    </row>
    <row r="64" spans="1:1">
      <c r="A64" s="3" t="s">
        <v>47</v>
      </c>
    </row>
    <row r="65" spans="1:1">
      <c r="A65" s="3" t="s">
        <v>48</v>
      </c>
    </row>
    <row r="66" spans="1:1">
      <c r="A66" s="3" t="s">
        <v>49</v>
      </c>
    </row>
    <row r="67" spans="1:1">
      <c r="A67" s="3" t="s">
        <v>50</v>
      </c>
    </row>
    <row r="68" spans="1:1">
      <c r="A68" s="3" t="s">
        <v>51</v>
      </c>
    </row>
    <row r="69" spans="1:1">
      <c r="A69" s="3" t="s">
        <v>52</v>
      </c>
    </row>
    <row r="70" spans="1:1">
      <c r="A70" s="3" t="s">
        <v>53</v>
      </c>
    </row>
    <row r="71" spans="1:1">
      <c r="A71" s="3" t="s">
        <v>54</v>
      </c>
    </row>
    <row r="72" spans="1:1">
      <c r="A72" s="3" t="s">
        <v>55</v>
      </c>
    </row>
    <row r="73" spans="1:1">
      <c r="A73" s="3" t="s">
        <v>56</v>
      </c>
    </row>
    <row r="74" spans="1:1">
      <c r="A74" s="3" t="s">
        <v>57</v>
      </c>
    </row>
    <row r="75" spans="1:1">
      <c r="A75" s="3" t="s">
        <v>58</v>
      </c>
    </row>
    <row r="76" spans="1:1">
      <c r="A76" s="3" t="s">
        <v>59</v>
      </c>
    </row>
    <row r="77" spans="1:1">
      <c r="A77" s="3" t="s">
        <v>60</v>
      </c>
    </row>
    <row r="78" spans="1:1">
      <c r="A78" s="3" t="s">
        <v>61</v>
      </c>
    </row>
    <row r="79" spans="1:1">
      <c r="A79" s="3" t="s">
        <v>62</v>
      </c>
    </row>
    <row r="80" spans="1:1">
      <c r="A80" s="3" t="s">
        <v>63</v>
      </c>
    </row>
    <row r="81" spans="1:1">
      <c r="A81" s="3" t="s">
        <v>64</v>
      </c>
    </row>
    <row r="82" spans="1:1">
      <c r="A82" s="3" t="s">
        <v>65</v>
      </c>
    </row>
    <row r="83" spans="1:1">
      <c r="A83" s="3" t="s">
        <v>66</v>
      </c>
    </row>
    <row r="84" spans="1:1">
      <c r="A84" s="3" t="s">
        <v>67</v>
      </c>
    </row>
    <row r="85" spans="1:1">
      <c r="A85" s="3" t="s">
        <v>68</v>
      </c>
    </row>
    <row r="86" spans="1:1">
      <c r="A86" s="3" t="s">
        <v>69</v>
      </c>
    </row>
    <row r="87" spans="1:1">
      <c r="A87" s="3" t="s">
        <v>151</v>
      </c>
    </row>
    <row r="88" spans="1:1">
      <c r="A88" s="3" t="s">
        <v>152</v>
      </c>
    </row>
    <row r="89" spans="1:1">
      <c r="A89" s="3" t="s">
        <v>152</v>
      </c>
    </row>
    <row r="90" spans="1:1">
      <c r="A90" s="3" t="s">
        <v>92</v>
      </c>
    </row>
    <row r="91" spans="1:1">
      <c r="A91" s="3" t="s">
        <v>153</v>
      </c>
    </row>
    <row r="92" spans="1:1">
      <c r="A92" s="3" t="s">
        <v>154</v>
      </c>
    </row>
    <row r="93" spans="1:1">
      <c r="A93" s="3" t="s">
        <v>155</v>
      </c>
    </row>
    <row r="94" spans="1:1">
      <c r="A94" s="3" t="s">
        <v>156</v>
      </c>
    </row>
  </sheetData>
  <mergeCells count="2">
    <mergeCell ref="A32:B32"/>
    <mergeCell ref="A41:B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891D0-A5D6-49F6-94D4-1253038FB695}">
  <dimension ref="A1:I58"/>
  <sheetViews>
    <sheetView workbookViewId="0">
      <selection sqref="A1:I58"/>
    </sheetView>
  </sheetViews>
  <sheetFormatPr defaultRowHeight="15"/>
  <sheetData>
    <row r="1" spans="1:1">
      <c r="A1" s="3" t="s">
        <v>1043</v>
      </c>
    </row>
    <row r="2" spans="1:1">
      <c r="A2" s="3" t="s">
        <v>115</v>
      </c>
    </row>
    <row r="3" spans="1:1">
      <c r="A3" s="3" t="s">
        <v>12</v>
      </c>
    </row>
    <row r="4" spans="1:1">
      <c r="A4" s="3" t="s">
        <v>1044</v>
      </c>
    </row>
    <row r="5" spans="1:1">
      <c r="A5" s="3" t="s">
        <v>1045</v>
      </c>
    </row>
    <row r="6" spans="1:1">
      <c r="A6" s="3" t="s">
        <v>95</v>
      </c>
    </row>
    <row r="7" spans="1:1">
      <c r="A7" s="3" t="s">
        <v>1046</v>
      </c>
    </row>
    <row r="8" spans="1:1">
      <c r="A8" s="2"/>
    </row>
    <row r="9" spans="1:1">
      <c r="A9" s="3" t="s">
        <v>1047</v>
      </c>
    </row>
    <row r="10" spans="1:1">
      <c r="A10" s="3" t="s">
        <v>1048</v>
      </c>
    </row>
    <row r="11" spans="1:1">
      <c r="A11" s="2"/>
    </row>
    <row r="12" spans="1:1">
      <c r="A12" s="3" t="s">
        <v>1049</v>
      </c>
    </row>
    <row r="13" spans="1:1">
      <c r="A13" s="3" t="s">
        <v>1050</v>
      </c>
    </row>
    <row r="14" spans="1:1">
      <c r="A14" s="2"/>
    </row>
    <row r="15" spans="1:1">
      <c r="A15" s="3" t="s">
        <v>446</v>
      </c>
    </row>
    <row r="16" spans="1:1">
      <c r="A16" s="3" t="s">
        <v>1051</v>
      </c>
    </row>
    <row r="17" spans="1:9">
      <c r="A17" s="2"/>
    </row>
    <row r="18" spans="1:9">
      <c r="A18" s="3" t="s">
        <v>103</v>
      </c>
    </row>
    <row r="19" spans="1:9">
      <c r="A19" s="3" t="s">
        <v>1052</v>
      </c>
    </row>
    <row r="20" spans="1:9">
      <c r="A20" s="2"/>
    </row>
    <row r="21" spans="1:9">
      <c r="A21" s="3" t="s">
        <v>1053</v>
      </c>
    </row>
    <row r="22" spans="1:9">
      <c r="A22" s="3" t="s">
        <v>1054</v>
      </c>
    </row>
    <row r="23" spans="1:9">
      <c r="A23" s="2"/>
    </row>
    <row r="24" spans="1:9">
      <c r="A24" s="3" t="s">
        <v>1055</v>
      </c>
    </row>
    <row r="25" spans="1:9">
      <c r="A25" s="3" t="s">
        <v>1056</v>
      </c>
    </row>
    <row r="26" spans="1:9">
      <c r="A26" s="2"/>
    </row>
    <row r="27" spans="1:9">
      <c r="A27" s="3" t="s">
        <v>454</v>
      </c>
    </row>
    <row r="28" spans="1:9">
      <c r="A28" s="3" t="s">
        <v>1057</v>
      </c>
    </row>
    <row r="29" spans="1:9" ht="24">
      <c r="A29" s="6"/>
      <c r="B29" s="6" t="s">
        <v>117</v>
      </c>
      <c r="C29" s="6" t="s">
        <v>30</v>
      </c>
      <c r="D29" s="6" t="s">
        <v>31</v>
      </c>
      <c r="E29" s="6" t="s">
        <v>32</v>
      </c>
      <c r="F29" s="6" t="s">
        <v>118</v>
      </c>
      <c r="G29" s="6" t="s">
        <v>119</v>
      </c>
      <c r="H29" s="6" t="s">
        <v>120</v>
      </c>
      <c r="I29" s="6" t="s">
        <v>121</v>
      </c>
    </row>
    <row r="30" spans="1:9">
      <c r="A30" s="7">
        <v>44722</v>
      </c>
      <c r="B30" s="8">
        <v>155.490005</v>
      </c>
      <c r="C30" s="8">
        <v>120.02533200000001</v>
      </c>
      <c r="D30" s="8">
        <v>143.82238100000001</v>
      </c>
      <c r="E30" s="8">
        <v>167.61942999999999</v>
      </c>
      <c r="F30" s="8">
        <v>138.22666599999999</v>
      </c>
      <c r="G30" s="8">
        <v>9.5253870000000003</v>
      </c>
      <c r="H30" s="8">
        <v>119.175893</v>
      </c>
      <c r="I30" s="8">
        <v>157.27744000000001</v>
      </c>
    </row>
    <row r="31" spans="1:9">
      <c r="A31" s="10"/>
    </row>
    <row r="32" spans="1:9" ht="24">
      <c r="A32" s="6"/>
      <c r="B32" s="6" t="s">
        <v>33</v>
      </c>
      <c r="C32" s="6" t="s">
        <v>34</v>
      </c>
      <c r="D32" s="6" t="s">
        <v>35</v>
      </c>
      <c r="E32" s="6" t="s">
        <v>36</v>
      </c>
      <c r="F32" s="6" t="s">
        <v>37</v>
      </c>
      <c r="G32" s="6" t="s">
        <v>38</v>
      </c>
    </row>
    <row r="33" spans="1:7">
      <c r="A33" s="6" t="s">
        <v>1042</v>
      </c>
      <c r="B33" s="8">
        <v>1.227123</v>
      </c>
      <c r="C33" s="8">
        <v>155.490005</v>
      </c>
      <c r="D33" s="8">
        <v>49440914.674735002</v>
      </c>
      <c r="E33" s="8">
        <v>0.95130199999999998</v>
      </c>
      <c r="F33" s="8">
        <v>0.83716400000000002</v>
      </c>
      <c r="G33" s="8">
        <v>0.47265099999999999</v>
      </c>
    </row>
    <row r="34" spans="1:7">
      <c r="A34" s="10"/>
    </row>
    <row r="35" spans="1:7">
      <c r="A35" s="19" t="s">
        <v>122</v>
      </c>
      <c r="B35" s="20"/>
    </row>
    <row r="36" spans="1:7">
      <c r="A36" s="6"/>
      <c r="B36" s="6" t="s">
        <v>123</v>
      </c>
    </row>
    <row r="37" spans="1:7">
      <c r="A37" s="6" t="s">
        <v>124</v>
      </c>
      <c r="B37" s="8" t="s">
        <v>125</v>
      </c>
    </row>
    <row r="38" spans="1:7" ht="24">
      <c r="A38" s="6" t="s">
        <v>126</v>
      </c>
      <c r="B38" s="8" t="s">
        <v>127</v>
      </c>
    </row>
    <row r="39" spans="1:7" ht="24">
      <c r="A39" s="6" t="s">
        <v>128</v>
      </c>
      <c r="B39" s="8" t="s">
        <v>129</v>
      </c>
    </row>
    <row r="40" spans="1:7">
      <c r="A40" s="6" t="s">
        <v>130</v>
      </c>
      <c r="B40" s="8" t="s">
        <v>131</v>
      </c>
    </row>
    <row r="41" spans="1:7" ht="24">
      <c r="A41" s="6" t="s">
        <v>132</v>
      </c>
      <c r="B41" s="8" t="s">
        <v>133</v>
      </c>
    </row>
    <row r="42" spans="1:7">
      <c r="A42" s="9"/>
    </row>
    <row r="43" spans="1:7">
      <c r="A43" s="10" t="s">
        <v>134</v>
      </c>
    </row>
    <row r="44" spans="1:7">
      <c r="A44" s="19" t="s">
        <v>135</v>
      </c>
      <c r="B44" s="20"/>
    </row>
    <row r="45" spans="1:7">
      <c r="A45" s="6"/>
      <c r="B45" s="6" t="s">
        <v>123</v>
      </c>
    </row>
    <row r="46" spans="1:7">
      <c r="A46" s="6" t="s">
        <v>136</v>
      </c>
      <c r="B46" s="8" t="s">
        <v>137</v>
      </c>
    </row>
    <row r="47" spans="1:7">
      <c r="A47" s="6" t="s">
        <v>138</v>
      </c>
      <c r="B47" s="8" t="s">
        <v>139</v>
      </c>
    </row>
    <row r="48" spans="1:7">
      <c r="A48" s="10" t="s">
        <v>134</v>
      </c>
    </row>
    <row r="49" spans="1:1" ht="16.5">
      <c r="A49" s="4"/>
    </row>
    <row r="50" spans="1:1">
      <c r="A50" s="3" t="s">
        <v>39</v>
      </c>
    </row>
    <row r="51" spans="1:1">
      <c r="A51" s="3" t="s">
        <v>418</v>
      </c>
    </row>
    <row r="52" spans="1:1">
      <c r="A52" s="3" t="s">
        <v>1058</v>
      </c>
    </row>
    <row r="53" spans="1:1">
      <c r="A53" s="3" t="s">
        <v>878</v>
      </c>
    </row>
    <row r="54" spans="1:1">
      <c r="A54" s="3" t="s">
        <v>1059</v>
      </c>
    </row>
    <row r="55" spans="1:1">
      <c r="A55" s="3" t="s">
        <v>458</v>
      </c>
    </row>
    <row r="56" spans="1:1">
      <c r="A56" s="3" t="s">
        <v>1060</v>
      </c>
    </row>
    <row r="57" spans="1:1" ht="16.5">
      <c r="A57" s="4"/>
    </row>
    <row r="58" spans="1:1">
      <c r="A58" s="3" t="s">
        <v>856</v>
      </c>
    </row>
  </sheetData>
  <mergeCells count="2">
    <mergeCell ref="A35:B35"/>
    <mergeCell ref="A44:B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BEC48-BA38-49C6-8901-FCBFBE555549}">
  <dimension ref="A1:I222"/>
  <sheetViews>
    <sheetView workbookViewId="0">
      <selection activeCell="G17" sqref="G17"/>
    </sheetView>
  </sheetViews>
  <sheetFormatPr defaultRowHeight="15"/>
  <sheetData>
    <row r="1" spans="1:1">
      <c r="A1" s="3" t="s">
        <v>884</v>
      </c>
    </row>
    <row r="2" spans="1:1">
      <c r="A2" s="3" t="s">
        <v>115</v>
      </c>
    </row>
    <row r="3" spans="1:1">
      <c r="A3" s="3" t="s">
        <v>92</v>
      </c>
    </row>
    <row r="4" spans="1:1">
      <c r="A4" s="3" t="s">
        <v>885</v>
      </c>
    </row>
    <row r="5" spans="1:1">
      <c r="A5" s="3" t="s">
        <v>886</v>
      </c>
    </row>
    <row r="6" spans="1:1">
      <c r="A6" s="3" t="s">
        <v>116</v>
      </c>
    </row>
    <row r="7" spans="1:1">
      <c r="A7" s="3" t="s">
        <v>887</v>
      </c>
    </row>
    <row r="8" spans="1:1">
      <c r="A8" s="2"/>
    </row>
    <row r="9" spans="1:1">
      <c r="A9" s="3" t="s">
        <v>195</v>
      </c>
    </row>
    <row r="10" spans="1:1">
      <c r="A10" s="3" t="s">
        <v>888</v>
      </c>
    </row>
    <row r="11" spans="1:1">
      <c r="A11" s="2"/>
    </row>
    <row r="12" spans="1:1">
      <c r="A12" s="3" t="s">
        <v>444</v>
      </c>
    </row>
    <row r="13" spans="1:1">
      <c r="A13" s="3" t="s">
        <v>889</v>
      </c>
    </row>
    <row r="14" spans="1:1">
      <c r="A14" s="2"/>
    </row>
    <row r="15" spans="1:1">
      <c r="A15" s="3" t="s">
        <v>890</v>
      </c>
    </row>
    <row r="16" spans="1:1">
      <c r="A16" s="3" t="s">
        <v>891</v>
      </c>
    </row>
    <row r="17" spans="1:9">
      <c r="A17" s="2"/>
    </row>
    <row r="18" spans="1:9">
      <c r="A18" s="3" t="s">
        <v>448</v>
      </c>
    </row>
    <row r="19" spans="1:9">
      <c r="A19" s="3" t="s">
        <v>892</v>
      </c>
    </row>
    <row r="20" spans="1:9">
      <c r="A20" s="2"/>
    </row>
    <row r="21" spans="1:9">
      <c r="A21" s="3" t="s">
        <v>450</v>
      </c>
    </row>
    <row r="22" spans="1:9">
      <c r="A22" s="3" t="s">
        <v>893</v>
      </c>
    </row>
    <row r="23" spans="1:9">
      <c r="A23" s="2"/>
    </row>
    <row r="24" spans="1:9">
      <c r="A24" s="3" t="s">
        <v>894</v>
      </c>
    </row>
    <row r="25" spans="1:9">
      <c r="A25" s="3" t="s">
        <v>895</v>
      </c>
    </row>
    <row r="26" spans="1:9">
      <c r="A26" s="2"/>
    </row>
    <row r="27" spans="1:9">
      <c r="A27" s="3" t="s">
        <v>896</v>
      </c>
    </row>
    <row r="28" spans="1:9">
      <c r="A28" s="3" t="s">
        <v>897</v>
      </c>
    </row>
    <row r="29" spans="1:9" ht="24">
      <c r="A29" s="6"/>
      <c r="B29" s="6" t="s">
        <v>117</v>
      </c>
      <c r="C29" s="6" t="s">
        <v>30</v>
      </c>
      <c r="D29" s="6" t="s">
        <v>31</v>
      </c>
      <c r="E29" s="6" t="s">
        <v>32</v>
      </c>
      <c r="F29" s="6" t="s">
        <v>118</v>
      </c>
      <c r="G29" s="6" t="s">
        <v>119</v>
      </c>
      <c r="H29" s="6" t="s">
        <v>120</v>
      </c>
      <c r="I29" s="6" t="s">
        <v>121</v>
      </c>
    </row>
    <row r="30" spans="1:9">
      <c r="A30" s="7">
        <v>44722</v>
      </c>
      <c r="B30" s="8">
        <v>72.650002000000001</v>
      </c>
      <c r="C30" s="8">
        <v>66.029887000000002</v>
      </c>
      <c r="D30" s="8">
        <v>71.394603000000004</v>
      </c>
      <c r="E30" s="8">
        <v>76.759320000000002</v>
      </c>
      <c r="F30" s="8">
        <v>70.114761999999999</v>
      </c>
      <c r="G30" s="8">
        <v>2.6691579999999999</v>
      </c>
      <c r="H30" s="8">
        <v>64.776446000000007</v>
      </c>
      <c r="I30" s="8">
        <v>75.453076999999993</v>
      </c>
    </row>
    <row r="31" spans="1:9">
      <c r="A31" s="10"/>
    </row>
    <row r="32" spans="1:9" ht="24">
      <c r="A32" s="6"/>
      <c r="B32" s="6" t="s">
        <v>33</v>
      </c>
      <c r="C32" s="6" t="s">
        <v>34</v>
      </c>
      <c r="D32" s="6" t="s">
        <v>35</v>
      </c>
      <c r="E32" s="6" t="s">
        <v>36</v>
      </c>
      <c r="F32" s="6" t="s">
        <v>37</v>
      </c>
      <c r="G32" s="6" t="s">
        <v>38</v>
      </c>
    </row>
    <row r="33" spans="1:7">
      <c r="A33" s="6" t="s">
        <v>883</v>
      </c>
      <c r="B33" s="8">
        <v>0.91212899999999997</v>
      </c>
      <c r="C33" s="8">
        <v>72.650002000000001</v>
      </c>
      <c r="D33" s="8">
        <v>11033521.558244999</v>
      </c>
      <c r="E33" s="8">
        <v>0.91286100000000003</v>
      </c>
      <c r="F33" s="8">
        <v>0.98232799999999998</v>
      </c>
      <c r="G33" s="8">
        <v>0.46800900000000001</v>
      </c>
    </row>
    <row r="34" spans="1:7">
      <c r="A34" s="10"/>
    </row>
    <row r="35" spans="1:7">
      <c r="A35" s="19" t="s">
        <v>122</v>
      </c>
      <c r="B35" s="20"/>
    </row>
    <row r="36" spans="1:7">
      <c r="A36" s="6"/>
      <c r="B36" s="6" t="s">
        <v>123</v>
      </c>
    </row>
    <row r="37" spans="1:7">
      <c r="A37" s="6" t="s">
        <v>124</v>
      </c>
      <c r="B37" s="8" t="s">
        <v>125</v>
      </c>
    </row>
    <row r="38" spans="1:7" ht="24">
      <c r="A38" s="6" t="s">
        <v>126</v>
      </c>
      <c r="B38" s="8" t="s">
        <v>127</v>
      </c>
    </row>
    <row r="39" spans="1:7" ht="24">
      <c r="A39" s="6" t="s">
        <v>128</v>
      </c>
      <c r="B39" s="8" t="s">
        <v>129</v>
      </c>
    </row>
    <row r="40" spans="1:7">
      <c r="A40" s="6" t="s">
        <v>130</v>
      </c>
      <c r="B40" s="8" t="s">
        <v>131</v>
      </c>
    </row>
    <row r="41" spans="1:7" ht="24">
      <c r="A41" s="6" t="s">
        <v>132</v>
      </c>
      <c r="B41" s="8" t="s">
        <v>133</v>
      </c>
    </row>
    <row r="42" spans="1:7">
      <c r="A42" s="9"/>
    </row>
    <row r="43" spans="1:7">
      <c r="A43" s="10" t="s">
        <v>134</v>
      </c>
    </row>
    <row r="44" spans="1:7">
      <c r="A44" s="19" t="s">
        <v>135</v>
      </c>
      <c r="B44" s="20"/>
    </row>
    <row r="45" spans="1:7">
      <c r="A45" s="6"/>
      <c r="B45" s="6" t="s">
        <v>123</v>
      </c>
    </row>
    <row r="46" spans="1:7">
      <c r="A46" s="6" t="s">
        <v>136</v>
      </c>
      <c r="B46" s="8" t="s">
        <v>137</v>
      </c>
    </row>
    <row r="47" spans="1:7">
      <c r="A47" s="6" t="s">
        <v>138</v>
      </c>
      <c r="B47" s="8" t="s">
        <v>139</v>
      </c>
    </row>
    <row r="48" spans="1:7">
      <c r="A48" s="10" t="s">
        <v>134</v>
      </c>
    </row>
    <row r="49" spans="1:1" ht="16.5">
      <c r="A49" s="4"/>
    </row>
    <row r="50" spans="1:1">
      <c r="A50" s="3" t="s">
        <v>39</v>
      </c>
    </row>
    <row r="51" spans="1:1">
      <c r="A51" s="3" t="s">
        <v>418</v>
      </c>
    </row>
    <row r="52" spans="1:1">
      <c r="A52" s="3" t="s">
        <v>898</v>
      </c>
    </row>
    <row r="53" spans="1:1">
      <c r="A53" s="3" t="s">
        <v>429</v>
      </c>
    </row>
    <row r="54" spans="1:1">
      <c r="A54" s="3" t="s">
        <v>899</v>
      </c>
    </row>
    <row r="55" spans="1:1">
      <c r="A55" s="3" t="s">
        <v>900</v>
      </c>
    </row>
    <row r="56" spans="1:1">
      <c r="A56" s="3" t="s">
        <v>901</v>
      </c>
    </row>
    <row r="57" spans="1:1" ht="16.5">
      <c r="A57" s="4"/>
    </row>
    <row r="58" spans="1:1">
      <c r="A58" s="3" t="s">
        <v>902</v>
      </c>
    </row>
    <row r="59" spans="1:1">
      <c r="A59" s="3" t="s">
        <v>903</v>
      </c>
    </row>
    <row r="60" spans="1:1">
      <c r="A60" s="3" t="s">
        <v>904</v>
      </c>
    </row>
    <row r="61" spans="1:1">
      <c r="A61" s="3" t="s">
        <v>905</v>
      </c>
    </row>
    <row r="62" spans="1:1">
      <c r="A62" s="3" t="s">
        <v>906</v>
      </c>
    </row>
    <row r="63" spans="1:1">
      <c r="A63" s="3" t="s">
        <v>907</v>
      </c>
    </row>
    <row r="64" spans="1:1">
      <c r="A64" s="3" t="s">
        <v>908</v>
      </c>
    </row>
    <row r="65" spans="1:1">
      <c r="A65" s="3" t="s">
        <v>909</v>
      </c>
    </row>
    <row r="66" spans="1:1">
      <c r="A66" s="3" t="s">
        <v>910</v>
      </c>
    </row>
    <row r="67" spans="1:1">
      <c r="A67" s="3" t="s">
        <v>911</v>
      </c>
    </row>
    <row r="68" spans="1:1">
      <c r="A68" s="3" t="s">
        <v>912</v>
      </c>
    </row>
    <row r="69" spans="1:1">
      <c r="A69" s="3" t="s">
        <v>913</v>
      </c>
    </row>
    <row r="70" spans="1:1">
      <c r="A70" s="3" t="s">
        <v>914</v>
      </c>
    </row>
    <row r="71" spans="1:1">
      <c r="A71" s="3" t="s">
        <v>915</v>
      </c>
    </row>
    <row r="72" spans="1:1">
      <c r="A72" s="3" t="s">
        <v>916</v>
      </c>
    </row>
    <row r="73" spans="1:1">
      <c r="A73" s="3" t="s">
        <v>917</v>
      </c>
    </row>
    <row r="74" spans="1:1">
      <c r="A74" s="3" t="s">
        <v>918</v>
      </c>
    </row>
    <row r="75" spans="1:1">
      <c r="A75" s="3" t="s">
        <v>919</v>
      </c>
    </row>
    <row r="76" spans="1:1">
      <c r="A76" s="3" t="s">
        <v>920</v>
      </c>
    </row>
    <row r="77" spans="1:1">
      <c r="A77" s="3" t="s">
        <v>921</v>
      </c>
    </row>
    <row r="78" spans="1:1">
      <c r="A78" s="3" t="s">
        <v>922</v>
      </c>
    </row>
    <row r="79" spans="1:1">
      <c r="A79" s="3" t="s">
        <v>923</v>
      </c>
    </row>
    <row r="80" spans="1:1">
      <c r="A80" s="3" t="s">
        <v>924</v>
      </c>
    </row>
    <row r="81" spans="1:1">
      <c r="A81" s="3" t="s">
        <v>925</v>
      </c>
    </row>
    <row r="82" spans="1:1">
      <c r="A82" s="3" t="s">
        <v>926</v>
      </c>
    </row>
    <row r="83" spans="1:1">
      <c r="A83" s="2"/>
    </row>
    <row r="84" spans="1:1">
      <c r="A84" s="3" t="s">
        <v>927</v>
      </c>
    </row>
    <row r="85" spans="1:1">
      <c r="A85" s="3" t="s">
        <v>928</v>
      </c>
    </row>
    <row r="86" spans="1:1">
      <c r="A86" s="3" t="s">
        <v>929</v>
      </c>
    </row>
    <row r="87" spans="1:1">
      <c r="A87" s="3" t="s">
        <v>930</v>
      </c>
    </row>
    <row r="88" spans="1:1">
      <c r="A88" s="3" t="s">
        <v>931</v>
      </c>
    </row>
    <row r="89" spans="1:1">
      <c r="A89" s="3" t="s">
        <v>932</v>
      </c>
    </row>
    <row r="90" spans="1:1">
      <c r="A90" s="3" t="s">
        <v>933</v>
      </c>
    </row>
    <row r="91" spans="1:1">
      <c r="A91" s="3" t="s">
        <v>934</v>
      </c>
    </row>
    <row r="92" spans="1:1">
      <c r="A92" s="3" t="s">
        <v>935</v>
      </c>
    </row>
    <row r="93" spans="1:1">
      <c r="A93" s="3" t="s">
        <v>936</v>
      </c>
    </row>
    <row r="94" spans="1:1">
      <c r="A94" s="3" t="s">
        <v>937</v>
      </c>
    </row>
    <row r="95" spans="1:1">
      <c r="A95" s="3" t="s">
        <v>938</v>
      </c>
    </row>
    <row r="96" spans="1:1">
      <c r="A96" s="3" t="s">
        <v>939</v>
      </c>
    </row>
    <row r="97" spans="1:1">
      <c r="A97" s="3" t="s">
        <v>940</v>
      </c>
    </row>
    <row r="98" spans="1:1">
      <c r="A98" s="3" t="s">
        <v>941</v>
      </c>
    </row>
    <row r="99" spans="1:1">
      <c r="A99" s="3" t="s">
        <v>942</v>
      </c>
    </row>
    <row r="100" spans="1:1">
      <c r="A100" s="3" t="s">
        <v>943</v>
      </c>
    </row>
    <row r="101" spans="1:1">
      <c r="A101" s="3" t="s">
        <v>944</v>
      </c>
    </row>
    <row r="102" spans="1:1">
      <c r="A102" s="3" t="s">
        <v>945</v>
      </c>
    </row>
    <row r="103" spans="1:1">
      <c r="A103" s="3" t="s">
        <v>946</v>
      </c>
    </row>
    <row r="104" spans="1:1">
      <c r="A104" s="3" t="s">
        <v>947</v>
      </c>
    </row>
    <row r="105" spans="1:1">
      <c r="A105" s="3" t="s">
        <v>948</v>
      </c>
    </row>
    <row r="106" spans="1:1">
      <c r="A106" s="3" t="s">
        <v>949</v>
      </c>
    </row>
    <row r="107" spans="1:1">
      <c r="A107" s="3" t="s">
        <v>950</v>
      </c>
    </row>
    <row r="108" spans="1:1">
      <c r="A108" s="3" t="s">
        <v>951</v>
      </c>
    </row>
    <row r="109" spans="1:1">
      <c r="A109" s="3" t="s">
        <v>559</v>
      </c>
    </row>
    <row r="110" spans="1:1">
      <c r="A110" s="3" t="s">
        <v>952</v>
      </c>
    </row>
    <row r="111" spans="1:1">
      <c r="A111" s="3" t="s">
        <v>953</v>
      </c>
    </row>
    <row r="112" spans="1:1">
      <c r="A112" s="3" t="s">
        <v>954</v>
      </c>
    </row>
    <row r="113" spans="1:1">
      <c r="A113" s="3" t="s">
        <v>955</v>
      </c>
    </row>
    <row r="114" spans="1:1">
      <c r="A114" s="3" t="s">
        <v>956</v>
      </c>
    </row>
    <row r="115" spans="1:1">
      <c r="A115" s="3" t="s">
        <v>957</v>
      </c>
    </row>
    <row r="116" spans="1:1">
      <c r="A116" s="3" t="s">
        <v>958</v>
      </c>
    </row>
    <row r="117" spans="1:1">
      <c r="A117" s="3" t="s">
        <v>959</v>
      </c>
    </row>
    <row r="118" spans="1:1">
      <c r="A118" s="3" t="s">
        <v>960</v>
      </c>
    </row>
    <row r="119" spans="1:1">
      <c r="A119" s="3" t="s">
        <v>961</v>
      </c>
    </row>
    <row r="120" spans="1:1">
      <c r="A120" s="3" t="s">
        <v>962</v>
      </c>
    </row>
    <row r="121" spans="1:1">
      <c r="A121" s="3" t="s">
        <v>963</v>
      </c>
    </row>
    <row r="122" spans="1:1">
      <c r="A122" s="3" t="s">
        <v>964</v>
      </c>
    </row>
    <row r="123" spans="1:1">
      <c r="A123" s="3" t="s">
        <v>965</v>
      </c>
    </row>
    <row r="124" spans="1:1">
      <c r="A124" s="3" t="s">
        <v>966</v>
      </c>
    </row>
    <row r="125" spans="1:1">
      <c r="A125" s="3" t="s">
        <v>967</v>
      </c>
    </row>
    <row r="126" spans="1:1">
      <c r="A126" s="3" t="s">
        <v>968</v>
      </c>
    </row>
    <row r="127" spans="1:1">
      <c r="A127" s="2"/>
    </row>
    <row r="128" spans="1:1">
      <c r="A128" s="3" t="s">
        <v>969</v>
      </c>
    </row>
    <row r="129" spans="1:1">
      <c r="A129" s="3" t="s">
        <v>970</v>
      </c>
    </row>
    <row r="130" spans="1:1">
      <c r="A130" s="3" t="s">
        <v>971</v>
      </c>
    </row>
    <row r="131" spans="1:1">
      <c r="A131" s="3" t="s">
        <v>972</v>
      </c>
    </row>
    <row r="132" spans="1:1">
      <c r="A132" s="3" t="s">
        <v>973</v>
      </c>
    </row>
    <row r="133" spans="1:1">
      <c r="A133" s="3" t="s">
        <v>974</v>
      </c>
    </row>
    <row r="134" spans="1:1">
      <c r="A134" s="3" t="s">
        <v>975</v>
      </c>
    </row>
    <row r="135" spans="1:1">
      <c r="A135" s="3" t="s">
        <v>976</v>
      </c>
    </row>
    <row r="136" spans="1:1">
      <c r="A136" s="3" t="s">
        <v>977</v>
      </c>
    </row>
    <row r="137" spans="1:1">
      <c r="A137" s="3" t="s">
        <v>978</v>
      </c>
    </row>
    <row r="138" spans="1:1">
      <c r="A138" s="3" t="s">
        <v>979</v>
      </c>
    </row>
    <row r="139" spans="1:1">
      <c r="A139" s="3" t="s">
        <v>980</v>
      </c>
    </row>
    <row r="140" spans="1:1">
      <c r="A140" s="3" t="s">
        <v>981</v>
      </c>
    </row>
    <row r="141" spans="1:1">
      <c r="A141" s="3" t="s">
        <v>982</v>
      </c>
    </row>
    <row r="142" spans="1:1">
      <c r="A142" s="3" t="s">
        <v>983</v>
      </c>
    </row>
    <row r="143" spans="1:1">
      <c r="A143" s="3" t="s">
        <v>984</v>
      </c>
    </row>
    <row r="144" spans="1:1">
      <c r="A144" s="3" t="s">
        <v>985</v>
      </c>
    </row>
    <row r="145" spans="1:1">
      <c r="A145" s="3" t="s">
        <v>986</v>
      </c>
    </row>
    <row r="146" spans="1:1">
      <c r="A146" s="3" t="s">
        <v>593</v>
      </c>
    </row>
    <row r="147" spans="1:1">
      <c r="A147" s="3" t="s">
        <v>594</v>
      </c>
    </row>
    <row r="148" spans="1:1">
      <c r="A148" s="3" t="s">
        <v>987</v>
      </c>
    </row>
    <row r="149" spans="1:1">
      <c r="A149" s="3" t="s">
        <v>988</v>
      </c>
    </row>
    <row r="150" spans="1:1">
      <c r="A150" s="3" t="s">
        <v>989</v>
      </c>
    </row>
    <row r="151" spans="1:1">
      <c r="A151" s="3" t="s">
        <v>990</v>
      </c>
    </row>
    <row r="152" spans="1:1">
      <c r="A152" s="3" t="s">
        <v>599</v>
      </c>
    </row>
    <row r="153" spans="1:1">
      <c r="A153" s="3" t="s">
        <v>600</v>
      </c>
    </row>
    <row r="154" spans="1:1">
      <c r="A154" s="3" t="s">
        <v>601</v>
      </c>
    </row>
    <row r="155" spans="1:1">
      <c r="A155" s="3" t="s">
        <v>991</v>
      </c>
    </row>
    <row r="156" spans="1:1">
      <c r="A156" s="3" t="s">
        <v>603</v>
      </c>
    </row>
    <row r="157" spans="1:1">
      <c r="A157" s="3" t="s">
        <v>992</v>
      </c>
    </row>
    <row r="158" spans="1:1">
      <c r="A158" s="3" t="s">
        <v>993</v>
      </c>
    </row>
    <row r="159" spans="1:1">
      <c r="A159" s="3" t="s">
        <v>994</v>
      </c>
    </row>
    <row r="160" spans="1:1">
      <c r="A160" s="3" t="s">
        <v>995</v>
      </c>
    </row>
    <row r="161" spans="1:1">
      <c r="A161" s="3" t="s">
        <v>996</v>
      </c>
    </row>
    <row r="162" spans="1:1">
      <c r="A162" s="3" t="s">
        <v>997</v>
      </c>
    </row>
    <row r="163" spans="1:1">
      <c r="A163" s="3" t="s">
        <v>998</v>
      </c>
    </row>
    <row r="164" spans="1:1">
      <c r="A164" s="3" t="s">
        <v>611</v>
      </c>
    </row>
    <row r="165" spans="1:1">
      <c r="A165" s="3" t="s">
        <v>612</v>
      </c>
    </row>
    <row r="166" spans="1:1">
      <c r="A166" s="3" t="s">
        <v>613</v>
      </c>
    </row>
    <row r="167" spans="1:1">
      <c r="A167" s="3" t="s">
        <v>999</v>
      </c>
    </row>
    <row r="168" spans="1:1">
      <c r="A168" s="3" t="s">
        <v>1000</v>
      </c>
    </row>
    <row r="169" spans="1:1">
      <c r="A169" s="3" t="s">
        <v>1001</v>
      </c>
    </row>
    <row r="170" spans="1:1">
      <c r="A170" s="3" t="s">
        <v>1002</v>
      </c>
    </row>
    <row r="171" spans="1:1">
      <c r="A171" s="3" t="s">
        <v>1003</v>
      </c>
    </row>
    <row r="172" spans="1:1">
      <c r="A172" s="3" t="s">
        <v>619</v>
      </c>
    </row>
    <row r="173" spans="1:1">
      <c r="A173" s="3" t="s">
        <v>1004</v>
      </c>
    </row>
    <row r="174" spans="1:1">
      <c r="A174" s="3" t="s">
        <v>1005</v>
      </c>
    </row>
    <row r="175" spans="1:1">
      <c r="A175" s="2"/>
    </row>
    <row r="176" spans="1:1">
      <c r="A176" s="3" t="s">
        <v>622</v>
      </c>
    </row>
    <row r="177" spans="1:1">
      <c r="A177" s="3" t="s">
        <v>623</v>
      </c>
    </row>
    <row r="178" spans="1:1">
      <c r="A178" s="3" t="s">
        <v>624</v>
      </c>
    </row>
    <row r="179" spans="1:1">
      <c r="A179" s="3" t="s">
        <v>1006</v>
      </c>
    </row>
    <row r="180" spans="1:1">
      <c r="A180" s="3" t="s">
        <v>626</v>
      </c>
    </row>
    <row r="181" spans="1:1">
      <c r="A181" s="3" t="s">
        <v>1007</v>
      </c>
    </row>
    <row r="182" spans="1:1">
      <c r="A182" s="3" t="s">
        <v>1008</v>
      </c>
    </row>
    <row r="183" spans="1:1">
      <c r="A183" s="3" t="s">
        <v>1009</v>
      </c>
    </row>
    <row r="184" spans="1:1">
      <c r="A184" s="3" t="s">
        <v>1010</v>
      </c>
    </row>
    <row r="185" spans="1:1">
      <c r="A185" s="3" t="s">
        <v>1011</v>
      </c>
    </row>
    <row r="186" spans="1:1">
      <c r="A186" s="3" t="s">
        <v>1012</v>
      </c>
    </row>
    <row r="187" spans="1:1">
      <c r="A187" s="3" t="s">
        <v>1013</v>
      </c>
    </row>
    <row r="188" spans="1:1">
      <c r="A188" s="3" t="s">
        <v>634</v>
      </c>
    </row>
    <row r="189" spans="1:1">
      <c r="A189" s="3" t="s">
        <v>635</v>
      </c>
    </row>
    <row r="190" spans="1:1">
      <c r="A190" s="3" t="s">
        <v>636</v>
      </c>
    </row>
    <row r="191" spans="1:1">
      <c r="A191" s="3" t="s">
        <v>1014</v>
      </c>
    </row>
    <row r="192" spans="1:1">
      <c r="A192" s="3" t="s">
        <v>1015</v>
      </c>
    </row>
    <row r="193" spans="1:1">
      <c r="A193" s="3" t="s">
        <v>1016</v>
      </c>
    </row>
    <row r="194" spans="1:1">
      <c r="A194" s="3" t="s">
        <v>1017</v>
      </c>
    </row>
    <row r="195" spans="1:1">
      <c r="A195" s="3" t="s">
        <v>1018</v>
      </c>
    </row>
    <row r="196" spans="1:1">
      <c r="A196" s="3" t="s">
        <v>642</v>
      </c>
    </row>
    <row r="197" spans="1:1">
      <c r="A197" s="3" t="s">
        <v>1019</v>
      </c>
    </row>
    <row r="198" spans="1:1">
      <c r="A198" s="3" t="s">
        <v>1020</v>
      </c>
    </row>
    <row r="199" spans="1:1">
      <c r="A199" s="3" t="s">
        <v>1021</v>
      </c>
    </row>
    <row r="200" spans="1:1">
      <c r="A200" s="3" t="s">
        <v>1022</v>
      </c>
    </row>
    <row r="201" spans="1:1">
      <c r="A201" s="3" t="s">
        <v>1023</v>
      </c>
    </row>
    <row r="202" spans="1:1">
      <c r="A202" s="3" t="s">
        <v>1024</v>
      </c>
    </row>
    <row r="203" spans="1:1">
      <c r="A203" s="3" t="s">
        <v>1025</v>
      </c>
    </row>
    <row r="204" spans="1:1">
      <c r="A204" s="3" t="s">
        <v>1026</v>
      </c>
    </row>
    <row r="205" spans="1:1">
      <c r="A205" s="3" t="s">
        <v>1027</v>
      </c>
    </row>
    <row r="206" spans="1:1">
      <c r="A206" s="3" t="s">
        <v>1028</v>
      </c>
    </row>
    <row r="207" spans="1:1">
      <c r="A207" s="3" t="s">
        <v>1029</v>
      </c>
    </row>
    <row r="208" spans="1:1">
      <c r="A208" s="3" t="s">
        <v>1030</v>
      </c>
    </row>
    <row r="209" spans="1:1">
      <c r="A209" s="3" t="s">
        <v>1031</v>
      </c>
    </row>
    <row r="210" spans="1:1">
      <c r="A210" s="2"/>
    </row>
    <row r="211" spans="1:1">
      <c r="A211" s="3" t="s">
        <v>815</v>
      </c>
    </row>
    <row r="212" spans="1:1">
      <c r="A212" s="3" t="s">
        <v>1032</v>
      </c>
    </row>
    <row r="213" spans="1:1">
      <c r="A213" s="3" t="s">
        <v>1033</v>
      </c>
    </row>
    <row r="214" spans="1:1">
      <c r="A214" s="3" t="s">
        <v>1034</v>
      </c>
    </row>
    <row r="215" spans="1:1">
      <c r="A215" s="3" t="s">
        <v>1035</v>
      </c>
    </row>
    <row r="216" spans="1:1">
      <c r="A216" s="3" t="s">
        <v>1036</v>
      </c>
    </row>
    <row r="217" spans="1:1">
      <c r="A217" s="3" t="s">
        <v>1037</v>
      </c>
    </row>
    <row r="218" spans="1:1">
      <c r="A218" s="3" t="s">
        <v>1038</v>
      </c>
    </row>
    <row r="219" spans="1:1">
      <c r="A219" s="3" t="s">
        <v>1039</v>
      </c>
    </row>
    <row r="220" spans="1:1">
      <c r="A220" s="3" t="s">
        <v>1040</v>
      </c>
    </row>
    <row r="221" spans="1:1">
      <c r="A221" s="3" t="s">
        <v>1041</v>
      </c>
    </row>
    <row r="222" spans="1:1">
      <c r="A222" s="3" t="s">
        <v>90</v>
      </c>
    </row>
  </sheetData>
  <mergeCells count="2">
    <mergeCell ref="A35:B35"/>
    <mergeCell ref="A44:B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2D9B-3AC3-4FC5-97B8-6C88D90F922F}">
  <dimension ref="A1:I87"/>
  <sheetViews>
    <sheetView workbookViewId="0">
      <selection sqref="A1:I87"/>
    </sheetView>
  </sheetViews>
  <sheetFormatPr defaultRowHeight="15"/>
  <sheetData>
    <row r="1" spans="1:1">
      <c r="A1" s="3" t="s">
        <v>864</v>
      </c>
    </row>
    <row r="2" spans="1:1">
      <c r="A2" s="3" t="s">
        <v>115</v>
      </c>
    </row>
    <row r="3" spans="1:1">
      <c r="A3" s="3" t="s">
        <v>12</v>
      </c>
    </row>
    <row r="4" spans="1:1">
      <c r="A4" s="3" t="s">
        <v>865</v>
      </c>
    </row>
    <row r="5" spans="1:1">
      <c r="A5" s="3" t="s">
        <v>866</v>
      </c>
    </row>
    <row r="6" spans="1:1">
      <c r="A6" s="3" t="s">
        <v>116</v>
      </c>
    </row>
    <row r="7" spans="1:1">
      <c r="A7" s="3" t="s">
        <v>867</v>
      </c>
    </row>
    <row r="8" spans="1:1">
      <c r="A8" s="2"/>
    </row>
    <row r="9" spans="1:1">
      <c r="A9" s="3" t="s">
        <v>868</v>
      </c>
    </row>
    <row r="10" spans="1:1">
      <c r="A10" s="3" t="s">
        <v>869</v>
      </c>
    </row>
    <row r="11" spans="1:1">
      <c r="A11" s="2"/>
    </row>
    <row r="12" spans="1:1">
      <c r="A12" s="3" t="s">
        <v>843</v>
      </c>
    </row>
    <row r="13" spans="1:1">
      <c r="A13" s="3" t="s">
        <v>870</v>
      </c>
    </row>
    <row r="14" spans="1:1">
      <c r="A14" s="2"/>
    </row>
    <row r="15" spans="1:1">
      <c r="A15" s="3" t="s">
        <v>845</v>
      </c>
    </row>
    <row r="16" spans="1:1">
      <c r="A16" s="3" t="s">
        <v>871</v>
      </c>
    </row>
    <row r="17" spans="1:9">
      <c r="A17" s="2"/>
    </row>
    <row r="18" spans="1:9">
      <c r="A18" s="3" t="s">
        <v>24</v>
      </c>
    </row>
    <row r="19" spans="1:9">
      <c r="A19" s="3" t="s">
        <v>872</v>
      </c>
    </row>
    <row r="20" spans="1:9">
      <c r="A20" s="2"/>
    </row>
    <row r="21" spans="1:9">
      <c r="A21" s="3" t="s">
        <v>204</v>
      </c>
    </row>
    <row r="22" spans="1:9">
      <c r="A22" s="3" t="s">
        <v>873</v>
      </c>
    </row>
    <row r="23" spans="1:9">
      <c r="A23" s="2"/>
    </row>
    <row r="24" spans="1:9">
      <c r="A24" s="3" t="s">
        <v>874</v>
      </c>
    </row>
    <row r="25" spans="1:9">
      <c r="A25" s="3" t="s">
        <v>875</v>
      </c>
    </row>
    <row r="26" spans="1:9">
      <c r="A26" s="2"/>
    </row>
    <row r="27" spans="1:9">
      <c r="A27" s="3" t="s">
        <v>208</v>
      </c>
    </row>
    <row r="28" spans="1:9">
      <c r="A28" s="3" t="s">
        <v>876</v>
      </c>
    </row>
    <row r="29" spans="1:9" ht="24">
      <c r="A29" s="6"/>
      <c r="B29" s="6" t="s">
        <v>117</v>
      </c>
      <c r="C29" s="6" t="s">
        <v>30</v>
      </c>
      <c r="D29" s="6" t="s">
        <v>31</v>
      </c>
      <c r="E29" s="6" t="s">
        <v>32</v>
      </c>
      <c r="F29" s="6" t="s">
        <v>118</v>
      </c>
      <c r="G29" s="6" t="s">
        <v>119</v>
      </c>
      <c r="H29" s="6" t="s">
        <v>120</v>
      </c>
      <c r="I29" s="6" t="s">
        <v>121</v>
      </c>
    </row>
    <row r="30" spans="1:9">
      <c r="A30" s="7">
        <v>44722</v>
      </c>
      <c r="B30" s="8">
        <v>63.869999</v>
      </c>
      <c r="C30" s="8">
        <v>60.711374999999997</v>
      </c>
      <c r="D30" s="8">
        <v>66.862064000000004</v>
      </c>
      <c r="E30" s="8">
        <v>73.012753000000004</v>
      </c>
      <c r="F30" s="8">
        <v>61.107143000000001</v>
      </c>
      <c r="G30" s="8">
        <v>4.9056490000000004</v>
      </c>
      <c r="H30" s="8">
        <v>51.295845</v>
      </c>
      <c r="I30" s="8">
        <v>70.918441000000001</v>
      </c>
    </row>
    <row r="31" spans="1:9">
      <c r="A31" s="10"/>
    </row>
    <row r="32" spans="1:9" ht="24">
      <c r="A32" s="6"/>
      <c r="B32" s="6" t="s">
        <v>33</v>
      </c>
      <c r="C32" s="6" t="s">
        <v>34</v>
      </c>
      <c r="D32" s="6" t="s">
        <v>35</v>
      </c>
      <c r="E32" s="6" t="s">
        <v>36</v>
      </c>
      <c r="F32" s="6" t="s">
        <v>37</v>
      </c>
      <c r="G32" s="6" t="s">
        <v>38</v>
      </c>
    </row>
    <row r="33" spans="1:7">
      <c r="A33" s="6" t="s">
        <v>863</v>
      </c>
      <c r="B33" s="8">
        <v>1.7979430000000001</v>
      </c>
      <c r="C33" s="8">
        <v>63.869999</v>
      </c>
      <c r="D33" s="8">
        <v>312554843.64599103</v>
      </c>
      <c r="E33" s="8">
        <v>0.84477999999999998</v>
      </c>
      <c r="F33" s="8">
        <v>0.77785199999999999</v>
      </c>
      <c r="G33" s="8">
        <v>0.546207</v>
      </c>
    </row>
    <row r="34" spans="1:7">
      <c r="A34" s="10"/>
    </row>
    <row r="35" spans="1:7">
      <c r="A35" s="19" t="s">
        <v>122</v>
      </c>
      <c r="B35" s="20"/>
    </row>
    <row r="36" spans="1:7">
      <c r="A36" s="6"/>
      <c r="B36" s="6" t="s">
        <v>123</v>
      </c>
    </row>
    <row r="37" spans="1:7">
      <c r="A37" s="6" t="s">
        <v>124</v>
      </c>
      <c r="B37" s="8" t="s">
        <v>125</v>
      </c>
    </row>
    <row r="38" spans="1:7" ht="24">
      <c r="A38" s="6" t="s">
        <v>126</v>
      </c>
      <c r="B38" s="8" t="s">
        <v>127</v>
      </c>
    </row>
    <row r="39" spans="1:7" ht="24">
      <c r="A39" s="6" t="s">
        <v>128</v>
      </c>
      <c r="B39" s="8" t="s">
        <v>129</v>
      </c>
    </row>
    <row r="40" spans="1:7">
      <c r="A40" s="6" t="s">
        <v>130</v>
      </c>
      <c r="B40" s="8" t="s">
        <v>131</v>
      </c>
    </row>
    <row r="41" spans="1:7" ht="24">
      <c r="A41" s="6" t="s">
        <v>132</v>
      </c>
      <c r="B41" s="8" t="s">
        <v>133</v>
      </c>
    </row>
    <row r="42" spans="1:7">
      <c r="A42" s="9"/>
    </row>
    <row r="43" spans="1:7">
      <c r="A43" s="10" t="s">
        <v>134</v>
      </c>
    </row>
    <row r="44" spans="1:7">
      <c r="A44" s="19" t="s">
        <v>135</v>
      </c>
      <c r="B44" s="20"/>
    </row>
    <row r="45" spans="1:7">
      <c r="A45" s="6"/>
      <c r="B45" s="6" t="s">
        <v>123</v>
      </c>
    </row>
    <row r="46" spans="1:7">
      <c r="A46" s="6" t="s">
        <v>136</v>
      </c>
      <c r="B46" s="8" t="s">
        <v>137</v>
      </c>
    </row>
    <row r="47" spans="1:7">
      <c r="A47" s="6" t="s">
        <v>138</v>
      </c>
      <c r="B47" s="8" t="s">
        <v>139</v>
      </c>
    </row>
    <row r="48" spans="1:7">
      <c r="A48" s="10" t="s">
        <v>134</v>
      </c>
    </row>
    <row r="49" spans="1:1" ht="16.5">
      <c r="A49" s="4"/>
    </row>
    <row r="50" spans="1:1">
      <c r="A50" s="3" t="s">
        <v>39</v>
      </c>
    </row>
    <row r="51" spans="1:1">
      <c r="A51" s="3" t="s">
        <v>418</v>
      </c>
    </row>
    <row r="52" spans="1:1">
      <c r="A52" s="3" t="s">
        <v>877</v>
      </c>
    </row>
    <row r="53" spans="1:1">
      <c r="A53" s="3" t="s">
        <v>878</v>
      </c>
    </row>
    <row r="54" spans="1:1">
      <c r="A54" s="3" t="s">
        <v>879</v>
      </c>
    </row>
    <row r="55" spans="1:1">
      <c r="A55" s="3" t="s">
        <v>458</v>
      </c>
    </row>
    <row r="56" spans="1:1">
      <c r="A56" s="3" t="s">
        <v>880</v>
      </c>
    </row>
    <row r="57" spans="1:1" ht="16.5">
      <c r="A57" s="4"/>
    </row>
    <row r="58" spans="1:1">
      <c r="A58" s="3" t="s">
        <v>881</v>
      </c>
    </row>
    <row r="59" spans="1:1">
      <c r="A59" s="3" t="s">
        <v>461</v>
      </c>
    </row>
    <row r="60" spans="1:1">
      <c r="A60" s="3" t="s">
        <v>462</v>
      </c>
    </row>
    <row r="61" spans="1:1">
      <c r="A61" s="3" t="s">
        <v>463</v>
      </c>
    </row>
    <row r="62" spans="1:1">
      <c r="A62" s="3" t="s">
        <v>464</v>
      </c>
    </row>
    <row r="63" spans="1:1">
      <c r="A63" s="3" t="s">
        <v>465</v>
      </c>
    </row>
    <row r="64" spans="1:1">
      <c r="A64" s="3" t="s">
        <v>829</v>
      </c>
    </row>
    <row r="65" spans="1:1">
      <c r="A65" s="3" t="s">
        <v>467</v>
      </c>
    </row>
    <row r="66" spans="1:1">
      <c r="A66" s="3" t="s">
        <v>468</v>
      </c>
    </row>
    <row r="67" spans="1:1">
      <c r="A67" s="3" t="s">
        <v>469</v>
      </c>
    </row>
    <row r="68" spans="1:1">
      <c r="A68" s="3" t="s">
        <v>470</v>
      </c>
    </row>
    <row r="69" spans="1:1">
      <c r="A69" s="3" t="s">
        <v>471</v>
      </c>
    </row>
    <row r="70" spans="1:1">
      <c r="A70" s="3" t="s">
        <v>472</v>
      </c>
    </row>
    <row r="71" spans="1:1">
      <c r="A71" s="3" t="s">
        <v>473</v>
      </c>
    </row>
    <row r="72" spans="1:1">
      <c r="A72" s="3" t="s">
        <v>830</v>
      </c>
    </row>
    <row r="73" spans="1:1">
      <c r="A73" s="3" t="s">
        <v>475</v>
      </c>
    </row>
    <row r="74" spans="1:1">
      <c r="A74" s="3" t="s">
        <v>831</v>
      </c>
    </row>
    <row r="75" spans="1:1">
      <c r="A75" s="3" t="s">
        <v>477</v>
      </c>
    </row>
    <row r="76" spans="1:1">
      <c r="A76" s="3" t="s">
        <v>832</v>
      </c>
    </row>
    <row r="77" spans="1:1">
      <c r="A77" s="3" t="s">
        <v>833</v>
      </c>
    </row>
    <row r="78" spans="1:1">
      <c r="A78" s="3" t="s">
        <v>834</v>
      </c>
    </row>
    <row r="79" spans="1:1">
      <c r="A79" s="3" t="s">
        <v>481</v>
      </c>
    </row>
    <row r="80" spans="1:1">
      <c r="A80" s="3" t="s">
        <v>482</v>
      </c>
    </row>
    <row r="81" spans="1:1">
      <c r="A81" s="3" t="s">
        <v>483</v>
      </c>
    </row>
    <row r="82" spans="1:1">
      <c r="A82" s="3" t="s">
        <v>835</v>
      </c>
    </row>
    <row r="83" spans="1:1">
      <c r="A83" s="3" t="s">
        <v>485</v>
      </c>
    </row>
    <row r="84" spans="1:1">
      <c r="A84" s="3" t="s">
        <v>486</v>
      </c>
    </row>
    <row r="85" spans="1:1">
      <c r="A85" s="3" t="s">
        <v>836</v>
      </c>
    </row>
    <row r="86" spans="1:1">
      <c r="A86" s="3" t="s">
        <v>488</v>
      </c>
    </row>
    <row r="87" spans="1:1">
      <c r="A87" s="3" t="s">
        <v>489</v>
      </c>
    </row>
  </sheetData>
  <mergeCells count="2">
    <mergeCell ref="A35:B35"/>
    <mergeCell ref="A44:B4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9A1A-773C-4DCB-908E-20756055692F}">
  <dimension ref="A1:I115"/>
  <sheetViews>
    <sheetView topLeftCell="A4" workbookViewId="0">
      <selection sqref="A1:I115"/>
    </sheetView>
  </sheetViews>
  <sheetFormatPr defaultRowHeight="15"/>
  <sheetData>
    <row r="1" spans="1:1">
      <c r="A1" s="3" t="s">
        <v>462</v>
      </c>
    </row>
    <row r="2" spans="1:1">
      <c r="A2" s="3" t="s">
        <v>463</v>
      </c>
    </row>
    <row r="3" spans="1:1">
      <c r="A3" s="3" t="s">
        <v>464</v>
      </c>
    </row>
    <row r="4" spans="1:1">
      <c r="A4" s="3" t="s">
        <v>465</v>
      </c>
    </row>
    <row r="5" spans="1:1">
      <c r="A5" s="3" t="s">
        <v>829</v>
      </c>
    </row>
    <row r="6" spans="1:1">
      <c r="A6" s="3" t="s">
        <v>467</v>
      </c>
    </row>
    <row r="7" spans="1:1">
      <c r="A7" s="3" t="s">
        <v>468</v>
      </c>
    </row>
    <row r="8" spans="1:1">
      <c r="A8" s="3" t="s">
        <v>469</v>
      </c>
    </row>
    <row r="9" spans="1:1">
      <c r="A9" s="3" t="s">
        <v>470</v>
      </c>
    </row>
    <row r="10" spans="1:1">
      <c r="A10" s="3" t="s">
        <v>471</v>
      </c>
    </row>
    <row r="11" spans="1:1">
      <c r="A11" s="3" t="s">
        <v>472</v>
      </c>
    </row>
    <row r="12" spans="1:1">
      <c r="A12" s="3" t="s">
        <v>473</v>
      </c>
    </row>
    <row r="13" spans="1:1">
      <c r="A13" s="3" t="s">
        <v>830</v>
      </c>
    </row>
    <row r="14" spans="1:1">
      <c r="A14" s="3" t="s">
        <v>475</v>
      </c>
    </row>
    <row r="15" spans="1:1">
      <c r="A15" s="3" t="s">
        <v>831</v>
      </c>
    </row>
    <row r="16" spans="1:1">
      <c r="A16" s="3" t="s">
        <v>477</v>
      </c>
    </row>
    <row r="17" spans="1:1">
      <c r="A17" s="3" t="s">
        <v>832</v>
      </c>
    </row>
    <row r="18" spans="1:1">
      <c r="A18" s="3" t="s">
        <v>833</v>
      </c>
    </row>
    <row r="19" spans="1:1">
      <c r="A19" s="3" t="s">
        <v>834</v>
      </c>
    </row>
    <row r="20" spans="1:1">
      <c r="A20" s="3" t="s">
        <v>481</v>
      </c>
    </row>
    <row r="21" spans="1:1">
      <c r="A21" s="3" t="s">
        <v>482</v>
      </c>
    </row>
    <row r="22" spans="1:1">
      <c r="A22" s="3" t="s">
        <v>483</v>
      </c>
    </row>
    <row r="23" spans="1:1">
      <c r="A23" s="3" t="s">
        <v>835</v>
      </c>
    </row>
    <row r="24" spans="1:1">
      <c r="A24" s="3" t="s">
        <v>485</v>
      </c>
    </row>
    <row r="25" spans="1:1">
      <c r="A25" s="3" t="s">
        <v>486</v>
      </c>
    </row>
    <row r="26" spans="1:1">
      <c r="A26" s="3" t="s">
        <v>836</v>
      </c>
    </row>
    <row r="27" spans="1:1">
      <c r="A27" s="3" t="s">
        <v>488</v>
      </c>
    </row>
    <row r="28" spans="1:1">
      <c r="A28" s="3" t="s">
        <v>489</v>
      </c>
    </row>
    <row r="29" spans="1:1">
      <c r="A29" s="3" t="s">
        <v>837</v>
      </c>
    </row>
    <row r="30" spans="1:1">
      <c r="A30" s="3" t="s">
        <v>115</v>
      </c>
    </row>
    <row r="31" spans="1:1">
      <c r="A31" s="3" t="s">
        <v>12</v>
      </c>
    </row>
    <row r="32" spans="1:1">
      <c r="A32" s="3" t="s">
        <v>838</v>
      </c>
    </row>
    <row r="33" spans="1:1">
      <c r="A33" s="3" t="s">
        <v>839</v>
      </c>
    </row>
    <row r="34" spans="1:1">
      <c r="A34" s="3" t="s">
        <v>116</v>
      </c>
    </row>
    <row r="35" spans="1:1">
      <c r="A35" s="3" t="s">
        <v>840</v>
      </c>
    </row>
    <row r="36" spans="1:1">
      <c r="A36" s="2"/>
    </row>
    <row r="37" spans="1:1">
      <c r="A37" s="3" t="s">
        <v>841</v>
      </c>
    </row>
    <row r="38" spans="1:1">
      <c r="A38" s="3" t="s">
        <v>842</v>
      </c>
    </row>
    <row r="39" spans="1:1">
      <c r="A39" s="2"/>
    </row>
    <row r="40" spans="1:1">
      <c r="A40" s="3" t="s">
        <v>843</v>
      </c>
    </row>
    <row r="41" spans="1:1">
      <c r="A41" s="3" t="s">
        <v>844</v>
      </c>
    </row>
    <row r="42" spans="1:1">
      <c r="A42" s="2"/>
    </row>
    <row r="43" spans="1:1">
      <c r="A43" s="3" t="s">
        <v>845</v>
      </c>
    </row>
    <row r="44" spans="1:1">
      <c r="A44" s="3" t="s">
        <v>846</v>
      </c>
    </row>
    <row r="45" spans="1:1">
      <c r="A45" s="2"/>
    </row>
    <row r="46" spans="1:1">
      <c r="A46" s="3" t="s">
        <v>24</v>
      </c>
    </row>
    <row r="47" spans="1:1">
      <c r="A47" s="3" t="s">
        <v>847</v>
      </c>
    </row>
    <row r="48" spans="1:1">
      <c r="A48" s="2"/>
    </row>
    <row r="49" spans="1:9">
      <c r="A49" s="3" t="s">
        <v>204</v>
      </c>
    </row>
    <row r="50" spans="1:9">
      <c r="A50" s="3" t="s">
        <v>848</v>
      </c>
    </row>
    <row r="51" spans="1:9">
      <c r="A51" s="2"/>
    </row>
    <row r="52" spans="1:9">
      <c r="A52" s="3" t="s">
        <v>849</v>
      </c>
    </row>
    <row r="53" spans="1:9">
      <c r="A53" s="3" t="s">
        <v>850</v>
      </c>
    </row>
    <row r="54" spans="1:9">
      <c r="A54" s="2"/>
    </row>
    <row r="55" spans="1:9">
      <c r="A55" s="3" t="s">
        <v>208</v>
      </c>
    </row>
    <row r="56" spans="1:9">
      <c r="A56" s="3" t="s">
        <v>851</v>
      </c>
    </row>
    <row r="57" spans="1:9" ht="24">
      <c r="A57" s="6"/>
      <c r="B57" s="6" t="s">
        <v>117</v>
      </c>
      <c r="C57" s="6" t="s">
        <v>30</v>
      </c>
      <c r="D57" s="6" t="s">
        <v>31</v>
      </c>
      <c r="E57" s="6" t="s">
        <v>32</v>
      </c>
      <c r="F57" s="6" t="s">
        <v>118</v>
      </c>
      <c r="G57" s="6" t="s">
        <v>119</v>
      </c>
      <c r="H57" s="6" t="s">
        <v>120</v>
      </c>
      <c r="I57" s="6" t="s">
        <v>121</v>
      </c>
    </row>
    <row r="58" spans="1:9">
      <c r="A58" s="7">
        <v>44722</v>
      </c>
      <c r="B58" s="8">
        <v>270.86999500000002</v>
      </c>
      <c r="C58" s="8">
        <v>256.919894</v>
      </c>
      <c r="D58" s="8">
        <v>273.316666</v>
      </c>
      <c r="E58" s="8">
        <v>289.713438</v>
      </c>
      <c r="F58" s="8">
        <v>255.561587</v>
      </c>
      <c r="G58" s="8">
        <v>15.927792999999999</v>
      </c>
      <c r="H58" s="8">
        <v>223.70600099999999</v>
      </c>
      <c r="I58" s="8">
        <v>287.41717299999999</v>
      </c>
    </row>
    <row r="59" spans="1:9">
      <c r="A59" s="10"/>
    </row>
    <row r="60" spans="1:9" ht="24">
      <c r="A60" s="6"/>
      <c r="B60" s="6" t="s">
        <v>33</v>
      </c>
      <c r="C60" s="6" t="s">
        <v>34</v>
      </c>
      <c r="D60" s="6" t="s">
        <v>35</v>
      </c>
      <c r="E60" s="6" t="s">
        <v>36</v>
      </c>
      <c r="F60" s="6" t="s">
        <v>37</v>
      </c>
      <c r="G60" s="6" t="s">
        <v>38</v>
      </c>
    </row>
    <row r="61" spans="1:9">
      <c r="A61" s="6" t="s">
        <v>852</v>
      </c>
      <c r="B61" s="8">
        <v>1.1679520000000001</v>
      </c>
      <c r="C61" s="8">
        <v>270.86999500000002</v>
      </c>
      <c r="D61" s="8">
        <v>41581229.500756003</v>
      </c>
      <c r="E61" s="8">
        <v>0.91698100000000005</v>
      </c>
      <c r="F61" s="8">
        <v>0.93514600000000003</v>
      </c>
      <c r="G61" s="8">
        <v>0.49834899999999999</v>
      </c>
    </row>
    <row r="62" spans="1:9">
      <c r="A62" s="10"/>
    </row>
    <row r="63" spans="1:9">
      <c r="A63" s="19" t="s">
        <v>122</v>
      </c>
      <c r="B63" s="20"/>
    </row>
    <row r="64" spans="1:9">
      <c r="A64" s="6"/>
      <c r="B64" s="6" t="s">
        <v>123</v>
      </c>
    </row>
    <row r="65" spans="1:2">
      <c r="A65" s="6" t="s">
        <v>124</v>
      </c>
      <c r="B65" s="8" t="s">
        <v>125</v>
      </c>
    </row>
    <row r="66" spans="1:2" ht="24">
      <c r="A66" s="6" t="s">
        <v>126</v>
      </c>
      <c r="B66" s="8" t="s">
        <v>127</v>
      </c>
    </row>
    <row r="67" spans="1:2" ht="24">
      <c r="A67" s="6" t="s">
        <v>128</v>
      </c>
      <c r="B67" s="8" t="s">
        <v>129</v>
      </c>
    </row>
    <row r="68" spans="1:2">
      <c r="A68" s="6" t="s">
        <v>130</v>
      </c>
      <c r="B68" s="8" t="s">
        <v>131</v>
      </c>
    </row>
    <row r="69" spans="1:2" ht="24">
      <c r="A69" s="6" t="s">
        <v>132</v>
      </c>
      <c r="B69" s="8" t="s">
        <v>133</v>
      </c>
    </row>
    <row r="70" spans="1:2">
      <c r="A70" s="9"/>
    </row>
    <row r="71" spans="1:2">
      <c r="A71" s="10" t="s">
        <v>134</v>
      </c>
    </row>
    <row r="72" spans="1:2">
      <c r="A72" s="19" t="s">
        <v>135</v>
      </c>
      <c r="B72" s="20"/>
    </row>
    <row r="73" spans="1:2">
      <c r="A73" s="6"/>
      <c r="B73" s="6" t="s">
        <v>123</v>
      </c>
    </row>
    <row r="74" spans="1:2">
      <c r="A74" s="6" t="s">
        <v>136</v>
      </c>
      <c r="B74" s="8" t="s">
        <v>137</v>
      </c>
    </row>
    <row r="75" spans="1:2">
      <c r="A75" s="6" t="s">
        <v>138</v>
      </c>
      <c r="B75" s="8" t="s">
        <v>139</v>
      </c>
    </row>
    <row r="76" spans="1:2">
      <c r="A76" s="10" t="s">
        <v>134</v>
      </c>
    </row>
    <row r="77" spans="1:2" ht="16.5">
      <c r="A77" s="4"/>
    </row>
    <row r="78" spans="1:2">
      <c r="A78" s="3" t="s">
        <v>39</v>
      </c>
    </row>
    <row r="79" spans="1:2">
      <c r="A79" s="3" t="s">
        <v>418</v>
      </c>
    </row>
    <row r="80" spans="1:2">
      <c r="A80" s="3" t="s">
        <v>853</v>
      </c>
    </row>
    <row r="81" spans="1:1">
      <c r="A81" s="3" t="s">
        <v>429</v>
      </c>
    </row>
    <row r="82" spans="1:1">
      <c r="A82" s="3" t="s">
        <v>854</v>
      </c>
    </row>
    <row r="83" spans="1:1">
      <c r="A83" s="3" t="s">
        <v>458</v>
      </c>
    </row>
    <row r="84" spans="1:1">
      <c r="A84" s="3" t="s">
        <v>855</v>
      </c>
    </row>
    <row r="85" spans="1:1" ht="16.5">
      <c r="A85" s="4"/>
    </row>
    <row r="86" spans="1:1">
      <c r="A86" s="3" t="s">
        <v>856</v>
      </c>
    </row>
    <row r="87" spans="1:1">
      <c r="A87" s="3" t="s">
        <v>461</v>
      </c>
    </row>
    <row r="88" spans="1:1">
      <c r="A88" s="3" t="s">
        <v>462</v>
      </c>
    </row>
    <row r="89" spans="1:1">
      <c r="A89" s="3" t="s">
        <v>463</v>
      </c>
    </row>
    <row r="90" spans="1:1">
      <c r="A90" s="3" t="s">
        <v>464</v>
      </c>
    </row>
    <row r="91" spans="1:1">
      <c r="A91" s="3" t="s">
        <v>465</v>
      </c>
    </row>
    <row r="92" spans="1:1">
      <c r="A92" s="3" t="s">
        <v>857</v>
      </c>
    </row>
    <row r="93" spans="1:1">
      <c r="A93" s="3" t="s">
        <v>467</v>
      </c>
    </row>
    <row r="94" spans="1:1">
      <c r="A94" s="3" t="s">
        <v>468</v>
      </c>
    </row>
    <row r="95" spans="1:1">
      <c r="A95" s="3" t="s">
        <v>469</v>
      </c>
    </row>
    <row r="96" spans="1:1">
      <c r="A96" s="3" t="s">
        <v>470</v>
      </c>
    </row>
    <row r="97" spans="1:1">
      <c r="A97" s="3" t="s">
        <v>471</v>
      </c>
    </row>
    <row r="98" spans="1:1">
      <c r="A98" s="3" t="s">
        <v>472</v>
      </c>
    </row>
    <row r="99" spans="1:1">
      <c r="A99" s="3" t="s">
        <v>473</v>
      </c>
    </row>
    <row r="100" spans="1:1">
      <c r="A100" s="3" t="s">
        <v>858</v>
      </c>
    </row>
    <row r="101" spans="1:1">
      <c r="A101" s="3" t="s">
        <v>475</v>
      </c>
    </row>
    <row r="102" spans="1:1">
      <c r="A102" s="3" t="s">
        <v>831</v>
      </c>
    </row>
    <row r="103" spans="1:1">
      <c r="A103" s="3" t="s">
        <v>477</v>
      </c>
    </row>
    <row r="104" spans="1:1">
      <c r="A104" s="3" t="s">
        <v>859</v>
      </c>
    </row>
    <row r="105" spans="1:1">
      <c r="A105" s="3" t="s">
        <v>860</v>
      </c>
    </row>
    <row r="106" spans="1:1">
      <c r="A106" s="3" t="s">
        <v>480</v>
      </c>
    </row>
    <row r="107" spans="1:1">
      <c r="A107" s="3" t="s">
        <v>481</v>
      </c>
    </row>
    <row r="108" spans="1:1">
      <c r="A108" s="3" t="s">
        <v>482</v>
      </c>
    </row>
    <row r="109" spans="1:1">
      <c r="A109" s="3" t="s">
        <v>483</v>
      </c>
    </row>
    <row r="110" spans="1:1">
      <c r="A110" s="3" t="s">
        <v>861</v>
      </c>
    </row>
    <row r="111" spans="1:1">
      <c r="A111" s="3" t="s">
        <v>485</v>
      </c>
    </row>
    <row r="112" spans="1:1">
      <c r="A112" s="3" t="s">
        <v>486</v>
      </c>
    </row>
    <row r="113" spans="1:1">
      <c r="A113" s="3" t="s">
        <v>862</v>
      </c>
    </row>
    <row r="114" spans="1:1">
      <c r="A114" s="3" t="s">
        <v>488</v>
      </c>
    </row>
    <row r="115" spans="1:1">
      <c r="A115" s="3" t="s">
        <v>489</v>
      </c>
    </row>
  </sheetData>
  <mergeCells count="2">
    <mergeCell ref="A63:B63"/>
    <mergeCell ref="A72:B7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A919-E860-4D15-AE54-7B9946DB3B4E}">
  <dimension ref="A1:I211"/>
  <sheetViews>
    <sheetView workbookViewId="0">
      <selection sqref="A1:I211"/>
    </sheetView>
  </sheetViews>
  <sheetFormatPr defaultRowHeight="15"/>
  <sheetData>
    <row r="1" spans="1:1">
      <c r="A1" s="3" t="s">
        <v>671</v>
      </c>
    </row>
    <row r="2" spans="1:1">
      <c r="A2" s="3" t="s">
        <v>115</v>
      </c>
    </row>
    <row r="3" spans="1:1">
      <c r="A3" s="3" t="s">
        <v>71</v>
      </c>
    </row>
    <row r="4" spans="1:1">
      <c r="A4" s="3" t="s">
        <v>672</v>
      </c>
    </row>
    <row r="5" spans="1:1">
      <c r="A5" s="3" t="s">
        <v>673</v>
      </c>
    </row>
    <row r="6" spans="1:1">
      <c r="A6" s="3" t="s">
        <v>674</v>
      </c>
    </row>
    <row r="7" spans="1:1">
      <c r="A7" s="3" t="s">
        <v>675</v>
      </c>
    </row>
    <row r="8" spans="1:1">
      <c r="A8" s="2"/>
    </row>
    <row r="9" spans="1:1">
      <c r="A9" s="3" t="s">
        <v>676</v>
      </c>
    </row>
    <row r="10" spans="1:1">
      <c r="A10" s="3" t="s">
        <v>677</v>
      </c>
    </row>
    <row r="11" spans="1:1">
      <c r="A11" s="2"/>
    </row>
    <row r="12" spans="1:1">
      <c r="A12" s="3" t="s">
        <v>678</v>
      </c>
    </row>
    <row r="13" spans="1:1">
      <c r="A13" s="3" t="s">
        <v>679</v>
      </c>
    </row>
    <row r="14" spans="1:1">
      <c r="A14" s="2"/>
    </row>
    <row r="15" spans="1:1">
      <c r="A15" s="3" t="s">
        <v>680</v>
      </c>
    </row>
    <row r="16" spans="1:1">
      <c r="A16" s="3" t="s">
        <v>681</v>
      </c>
    </row>
    <row r="17" spans="1:9">
      <c r="A17" s="2"/>
    </row>
    <row r="18" spans="1:9">
      <c r="A18" s="3" t="s">
        <v>682</v>
      </c>
    </row>
    <row r="19" spans="1:9">
      <c r="A19" s="3" t="s">
        <v>683</v>
      </c>
    </row>
    <row r="20" spans="1:9">
      <c r="A20" s="2"/>
    </row>
    <row r="21" spans="1:9">
      <c r="A21" s="3" t="s">
        <v>684</v>
      </c>
    </row>
    <row r="22" spans="1:9">
      <c r="A22" s="3" t="s">
        <v>685</v>
      </c>
    </row>
    <row r="23" spans="1:9">
      <c r="A23" s="2"/>
    </row>
    <row r="24" spans="1:9">
      <c r="A24" s="3" t="s">
        <v>686</v>
      </c>
    </row>
    <row r="25" spans="1:9">
      <c r="A25" s="3" t="s">
        <v>687</v>
      </c>
    </row>
    <row r="26" spans="1:9" ht="24">
      <c r="A26" s="6"/>
      <c r="B26" s="6" t="s">
        <v>117</v>
      </c>
      <c r="C26" s="6" t="s">
        <v>30</v>
      </c>
      <c r="D26" s="6" t="s">
        <v>31</v>
      </c>
      <c r="E26" s="6" t="s">
        <v>32</v>
      </c>
      <c r="F26" s="6" t="s">
        <v>118</v>
      </c>
      <c r="G26" s="6" t="s">
        <v>119</v>
      </c>
      <c r="H26" s="6" t="s">
        <v>120</v>
      </c>
      <c r="I26" s="6" t="s">
        <v>121</v>
      </c>
    </row>
    <row r="27" spans="1:9">
      <c r="A27" s="7">
        <v>44722</v>
      </c>
      <c r="B27" s="8">
        <v>50.560001</v>
      </c>
      <c r="C27" s="8">
        <v>30.683761000000001</v>
      </c>
      <c r="D27" s="8">
        <v>44.192380999999997</v>
      </c>
      <c r="E27" s="8">
        <v>57.701002000000003</v>
      </c>
      <c r="F27" s="8">
        <v>40.420634999999997</v>
      </c>
      <c r="G27" s="8">
        <v>5.2409109999999997</v>
      </c>
      <c r="H27" s="8">
        <v>29.938813</v>
      </c>
      <c r="I27" s="8">
        <v>50.902456999999998</v>
      </c>
    </row>
    <row r="28" spans="1:9">
      <c r="A28" s="10"/>
    </row>
    <row r="29" spans="1:9" ht="24">
      <c r="A29" s="6"/>
      <c r="B29" s="6" t="s">
        <v>33</v>
      </c>
      <c r="C29" s="6" t="s">
        <v>34</v>
      </c>
      <c r="D29" s="6" t="s">
        <v>35</v>
      </c>
      <c r="E29" s="6" t="s">
        <v>36</v>
      </c>
      <c r="F29" s="6" t="s">
        <v>37</v>
      </c>
      <c r="G29" s="6" t="s">
        <v>38</v>
      </c>
    </row>
    <row r="30" spans="1:9">
      <c r="A30" s="6" t="s">
        <v>670</v>
      </c>
      <c r="B30" s="8">
        <v>0.61274200000000001</v>
      </c>
      <c r="C30" s="8">
        <v>50.560001</v>
      </c>
      <c r="D30" s="8">
        <v>82761362.102873996</v>
      </c>
      <c r="E30" s="8">
        <v>0.91776999999999997</v>
      </c>
      <c r="F30" s="8">
        <v>0.97624500000000003</v>
      </c>
      <c r="G30" s="8">
        <v>0.47909600000000002</v>
      </c>
    </row>
    <row r="31" spans="1:9">
      <c r="A31" s="10"/>
    </row>
    <row r="32" spans="1:9">
      <c r="A32" s="19" t="s">
        <v>122</v>
      </c>
      <c r="B32" s="20"/>
    </row>
    <row r="33" spans="1:2">
      <c r="A33" s="6"/>
      <c r="B33" s="6" t="s">
        <v>123</v>
      </c>
    </row>
    <row r="34" spans="1:2">
      <c r="A34" s="6" t="s">
        <v>124</v>
      </c>
      <c r="B34" s="8" t="s">
        <v>125</v>
      </c>
    </row>
    <row r="35" spans="1:2" ht="24">
      <c r="A35" s="6" t="s">
        <v>126</v>
      </c>
      <c r="B35" s="8" t="s">
        <v>127</v>
      </c>
    </row>
    <row r="36" spans="1:2" ht="24">
      <c r="A36" s="6" t="s">
        <v>128</v>
      </c>
      <c r="B36" s="8" t="s">
        <v>129</v>
      </c>
    </row>
    <row r="37" spans="1:2">
      <c r="A37" s="6" t="s">
        <v>130</v>
      </c>
      <c r="B37" s="8" t="s">
        <v>131</v>
      </c>
    </row>
    <row r="38" spans="1:2" ht="24">
      <c r="A38" s="6" t="s">
        <v>132</v>
      </c>
      <c r="B38" s="8" t="s">
        <v>133</v>
      </c>
    </row>
    <row r="39" spans="1:2">
      <c r="A39" s="9"/>
    </row>
    <row r="40" spans="1:2">
      <c r="A40" s="10" t="s">
        <v>134</v>
      </c>
    </row>
    <row r="41" spans="1:2">
      <c r="A41" s="19" t="s">
        <v>135</v>
      </c>
      <c r="B41" s="20"/>
    </row>
    <row r="42" spans="1:2">
      <c r="A42" s="6"/>
      <c r="B42" s="6" t="s">
        <v>123</v>
      </c>
    </row>
    <row r="43" spans="1:2">
      <c r="A43" s="6" t="s">
        <v>136</v>
      </c>
      <c r="B43" s="8" t="s">
        <v>137</v>
      </c>
    </row>
    <row r="44" spans="1:2">
      <c r="A44" s="6" t="s">
        <v>138</v>
      </c>
      <c r="B44" s="8" t="s">
        <v>139</v>
      </c>
    </row>
    <row r="45" spans="1:2">
      <c r="A45" s="10" t="s">
        <v>134</v>
      </c>
    </row>
    <row r="46" spans="1:2" ht="16.5">
      <c r="A46" s="4"/>
    </row>
    <row r="47" spans="1:2">
      <c r="A47" s="3" t="s">
        <v>39</v>
      </c>
    </row>
    <row r="48" spans="1:2">
      <c r="A48" s="3" t="s">
        <v>418</v>
      </c>
    </row>
    <row r="49" spans="1:1">
      <c r="A49" s="3" t="s">
        <v>688</v>
      </c>
    </row>
    <row r="50" spans="1:1">
      <c r="A50" s="3" t="s">
        <v>419</v>
      </c>
    </row>
    <row r="51" spans="1:1">
      <c r="A51" s="3" t="s">
        <v>689</v>
      </c>
    </row>
    <row r="52" spans="1:1">
      <c r="A52" s="3" t="s">
        <v>458</v>
      </c>
    </row>
    <row r="53" spans="1:1">
      <c r="A53" s="3" t="s">
        <v>690</v>
      </c>
    </row>
    <row r="54" spans="1:1" ht="16.5">
      <c r="A54" s="4"/>
    </row>
    <row r="55" spans="1:1">
      <c r="A55" s="3" t="s">
        <v>691</v>
      </c>
    </row>
    <row r="56" spans="1:1">
      <c r="A56" s="3" t="s">
        <v>692</v>
      </c>
    </row>
    <row r="57" spans="1:1">
      <c r="A57" s="3" t="s">
        <v>693</v>
      </c>
    </row>
    <row r="58" spans="1:1">
      <c r="A58" s="3" t="s">
        <v>694</v>
      </c>
    </row>
    <row r="59" spans="1:1">
      <c r="A59" s="3" t="s">
        <v>695</v>
      </c>
    </row>
    <row r="60" spans="1:1">
      <c r="A60" s="3" t="s">
        <v>696</v>
      </c>
    </row>
    <row r="61" spans="1:1">
      <c r="A61" s="3" t="s">
        <v>697</v>
      </c>
    </row>
    <row r="62" spans="1:1">
      <c r="A62" s="3" t="s">
        <v>698</v>
      </c>
    </row>
    <row r="63" spans="1:1">
      <c r="A63" s="3" t="s">
        <v>699</v>
      </c>
    </row>
    <row r="64" spans="1:1">
      <c r="A64" s="3" t="s">
        <v>700</v>
      </c>
    </row>
    <row r="65" spans="1:1">
      <c r="A65" s="3" t="s">
        <v>701</v>
      </c>
    </row>
    <row r="66" spans="1:1">
      <c r="A66" s="3" t="s">
        <v>702</v>
      </c>
    </row>
    <row r="67" spans="1:1">
      <c r="A67" s="3" t="s">
        <v>703</v>
      </c>
    </row>
    <row r="68" spans="1:1">
      <c r="A68" s="3" t="s">
        <v>704</v>
      </c>
    </row>
    <row r="69" spans="1:1">
      <c r="A69" s="3" t="s">
        <v>705</v>
      </c>
    </row>
    <row r="70" spans="1:1">
      <c r="A70" s="3" t="s">
        <v>706</v>
      </c>
    </row>
    <row r="71" spans="1:1">
      <c r="A71" s="3" t="s">
        <v>707</v>
      </c>
    </row>
    <row r="72" spans="1:1">
      <c r="A72" s="3" t="s">
        <v>708</v>
      </c>
    </row>
    <row r="73" spans="1:1">
      <c r="A73" s="3" t="s">
        <v>709</v>
      </c>
    </row>
    <row r="74" spans="1:1">
      <c r="A74" s="3" t="s">
        <v>710</v>
      </c>
    </row>
    <row r="75" spans="1:1">
      <c r="A75" s="3" t="s">
        <v>711</v>
      </c>
    </row>
    <row r="76" spans="1:1">
      <c r="A76" s="3" t="s">
        <v>712</v>
      </c>
    </row>
    <row r="77" spans="1:1">
      <c r="A77" s="2"/>
    </row>
    <row r="78" spans="1:1">
      <c r="A78" s="3" t="s">
        <v>713</v>
      </c>
    </row>
    <row r="79" spans="1:1">
      <c r="A79" s="3" t="s">
        <v>714</v>
      </c>
    </row>
    <row r="80" spans="1:1">
      <c r="A80" s="3" t="s">
        <v>715</v>
      </c>
    </row>
    <row r="81" spans="1:1">
      <c r="A81" s="3" t="s">
        <v>716</v>
      </c>
    </row>
    <row r="82" spans="1:1">
      <c r="A82" s="3" t="s">
        <v>717</v>
      </c>
    </row>
    <row r="83" spans="1:1">
      <c r="A83" s="3" t="s">
        <v>718</v>
      </c>
    </row>
    <row r="84" spans="1:1">
      <c r="A84" s="3" t="s">
        <v>719</v>
      </c>
    </row>
    <row r="85" spans="1:1">
      <c r="A85" s="3" t="s">
        <v>720</v>
      </c>
    </row>
    <row r="86" spans="1:1">
      <c r="A86" s="3" t="s">
        <v>721</v>
      </c>
    </row>
    <row r="87" spans="1:1">
      <c r="A87" s="3" t="s">
        <v>722</v>
      </c>
    </row>
    <row r="88" spans="1:1">
      <c r="A88" s="3" t="s">
        <v>723</v>
      </c>
    </row>
    <row r="89" spans="1:1">
      <c r="A89" s="3" t="s">
        <v>724</v>
      </c>
    </row>
    <row r="90" spans="1:1">
      <c r="A90" s="3" t="s">
        <v>725</v>
      </c>
    </row>
    <row r="91" spans="1:1">
      <c r="A91" s="3" t="s">
        <v>726</v>
      </c>
    </row>
    <row r="92" spans="1:1">
      <c r="A92" s="3" t="s">
        <v>727</v>
      </c>
    </row>
    <row r="93" spans="1:1">
      <c r="A93" s="3" t="s">
        <v>728</v>
      </c>
    </row>
    <row r="94" spans="1:1">
      <c r="A94" s="3" t="s">
        <v>729</v>
      </c>
    </row>
    <row r="95" spans="1:1">
      <c r="A95" s="3" t="s">
        <v>730</v>
      </c>
    </row>
    <row r="96" spans="1:1">
      <c r="A96" s="3" t="s">
        <v>731</v>
      </c>
    </row>
    <row r="97" spans="1:1">
      <c r="A97" s="3" t="s">
        <v>732</v>
      </c>
    </row>
    <row r="98" spans="1:1">
      <c r="A98" s="3" t="s">
        <v>733</v>
      </c>
    </row>
    <row r="99" spans="1:1">
      <c r="A99" s="3" t="s">
        <v>734</v>
      </c>
    </row>
    <row r="100" spans="1:1">
      <c r="A100" s="3" t="s">
        <v>735</v>
      </c>
    </row>
    <row r="101" spans="1:1">
      <c r="A101" s="3" t="s">
        <v>736</v>
      </c>
    </row>
    <row r="102" spans="1:1">
      <c r="A102" s="3" t="s">
        <v>737</v>
      </c>
    </row>
    <row r="103" spans="1:1">
      <c r="A103" s="3" t="s">
        <v>738</v>
      </c>
    </row>
    <row r="104" spans="1:1">
      <c r="A104" s="3" t="s">
        <v>739</v>
      </c>
    </row>
    <row r="105" spans="1:1">
      <c r="A105" s="3" t="s">
        <v>740</v>
      </c>
    </row>
    <row r="106" spans="1:1">
      <c r="A106" s="3" t="s">
        <v>741</v>
      </c>
    </row>
    <row r="107" spans="1:1">
      <c r="A107" s="3" t="s">
        <v>742</v>
      </c>
    </row>
    <row r="108" spans="1:1">
      <c r="A108" s="3" t="s">
        <v>743</v>
      </c>
    </row>
    <row r="109" spans="1:1">
      <c r="A109" s="3" t="s">
        <v>744</v>
      </c>
    </row>
    <row r="110" spans="1:1">
      <c r="A110" s="3" t="s">
        <v>745</v>
      </c>
    </row>
    <row r="111" spans="1:1">
      <c r="A111" s="3" t="s">
        <v>746</v>
      </c>
    </row>
    <row r="112" spans="1:1">
      <c r="A112" s="3" t="s">
        <v>747</v>
      </c>
    </row>
    <row r="113" spans="1:1">
      <c r="A113" s="3" t="s">
        <v>748</v>
      </c>
    </row>
    <row r="114" spans="1:1">
      <c r="A114" s="3" t="s">
        <v>749</v>
      </c>
    </row>
    <row r="115" spans="1:1">
      <c r="A115" s="3" t="s">
        <v>750</v>
      </c>
    </row>
    <row r="116" spans="1:1">
      <c r="A116" s="3" t="s">
        <v>751</v>
      </c>
    </row>
    <row r="117" spans="1:1">
      <c r="A117" s="2"/>
    </row>
    <row r="118" spans="1:1">
      <c r="A118" s="3" t="s">
        <v>752</v>
      </c>
    </row>
    <row r="119" spans="1:1">
      <c r="A119" s="3" t="s">
        <v>753</v>
      </c>
    </row>
    <row r="120" spans="1:1">
      <c r="A120" s="3" t="s">
        <v>754</v>
      </c>
    </row>
    <row r="121" spans="1:1">
      <c r="A121" s="3" t="s">
        <v>755</v>
      </c>
    </row>
    <row r="122" spans="1:1">
      <c r="A122" s="3" t="s">
        <v>756</v>
      </c>
    </row>
    <row r="123" spans="1:1">
      <c r="A123" s="3" t="s">
        <v>757</v>
      </c>
    </row>
    <row r="124" spans="1:1">
      <c r="A124" s="3" t="s">
        <v>758</v>
      </c>
    </row>
    <row r="125" spans="1:1">
      <c r="A125" s="3" t="s">
        <v>759</v>
      </c>
    </row>
    <row r="126" spans="1:1">
      <c r="A126" s="3" t="s">
        <v>760</v>
      </c>
    </row>
    <row r="127" spans="1:1">
      <c r="A127" s="3" t="s">
        <v>761</v>
      </c>
    </row>
    <row r="128" spans="1:1">
      <c r="A128" s="3" t="s">
        <v>762</v>
      </c>
    </row>
    <row r="129" spans="1:1">
      <c r="A129" s="3" t="s">
        <v>763</v>
      </c>
    </row>
    <row r="130" spans="1:1">
      <c r="A130" s="3" t="s">
        <v>764</v>
      </c>
    </row>
    <row r="131" spans="1:1">
      <c r="A131" s="3" t="s">
        <v>765</v>
      </c>
    </row>
    <row r="132" spans="1:1">
      <c r="A132" s="3" t="s">
        <v>766</v>
      </c>
    </row>
    <row r="133" spans="1:1">
      <c r="A133" s="3" t="s">
        <v>767</v>
      </c>
    </row>
    <row r="134" spans="1:1">
      <c r="A134" s="3" t="s">
        <v>768</v>
      </c>
    </row>
    <row r="135" spans="1:1">
      <c r="A135" s="3" t="s">
        <v>593</v>
      </c>
    </row>
    <row r="136" spans="1:1">
      <c r="A136" s="3" t="s">
        <v>594</v>
      </c>
    </row>
    <row r="137" spans="1:1">
      <c r="A137" s="3" t="s">
        <v>769</v>
      </c>
    </row>
    <row r="138" spans="1:1">
      <c r="A138" s="3" t="s">
        <v>770</v>
      </c>
    </row>
    <row r="139" spans="1:1">
      <c r="A139" s="3" t="s">
        <v>771</v>
      </c>
    </row>
    <row r="140" spans="1:1">
      <c r="A140" s="3" t="s">
        <v>772</v>
      </c>
    </row>
    <row r="141" spans="1:1">
      <c r="A141" s="3" t="s">
        <v>773</v>
      </c>
    </row>
    <row r="142" spans="1:1">
      <c r="A142" s="3" t="s">
        <v>600</v>
      </c>
    </row>
    <row r="143" spans="1:1">
      <c r="A143" s="3" t="s">
        <v>601</v>
      </c>
    </row>
    <row r="144" spans="1:1">
      <c r="A144" s="3" t="s">
        <v>774</v>
      </c>
    </row>
    <row r="145" spans="1:1">
      <c r="A145" s="3" t="s">
        <v>603</v>
      </c>
    </row>
    <row r="146" spans="1:1">
      <c r="A146" s="3" t="s">
        <v>775</v>
      </c>
    </row>
    <row r="147" spans="1:1">
      <c r="A147" s="3" t="s">
        <v>776</v>
      </c>
    </row>
    <row r="148" spans="1:1">
      <c r="A148" s="3" t="s">
        <v>777</v>
      </c>
    </row>
    <row r="149" spans="1:1">
      <c r="A149" s="3" t="s">
        <v>778</v>
      </c>
    </row>
    <row r="150" spans="1:1">
      <c r="A150" s="3" t="s">
        <v>779</v>
      </c>
    </row>
    <row r="151" spans="1:1">
      <c r="A151" s="3" t="s">
        <v>780</v>
      </c>
    </row>
    <row r="152" spans="1:1">
      <c r="A152" s="3" t="s">
        <v>781</v>
      </c>
    </row>
    <row r="153" spans="1:1">
      <c r="A153" s="3" t="s">
        <v>611</v>
      </c>
    </row>
    <row r="154" spans="1:1">
      <c r="A154" s="3" t="s">
        <v>612</v>
      </c>
    </row>
    <row r="155" spans="1:1">
      <c r="A155" s="3" t="s">
        <v>613</v>
      </c>
    </row>
    <row r="156" spans="1:1">
      <c r="A156" s="3" t="s">
        <v>782</v>
      </c>
    </row>
    <row r="157" spans="1:1">
      <c r="A157" s="3" t="s">
        <v>783</v>
      </c>
    </row>
    <row r="158" spans="1:1">
      <c r="A158" s="3" t="s">
        <v>784</v>
      </c>
    </row>
    <row r="159" spans="1:1">
      <c r="A159" s="3" t="s">
        <v>785</v>
      </c>
    </row>
    <row r="160" spans="1:1">
      <c r="A160" s="3" t="s">
        <v>786</v>
      </c>
    </row>
    <row r="161" spans="1:1">
      <c r="A161" s="3" t="s">
        <v>619</v>
      </c>
    </row>
    <row r="162" spans="1:1">
      <c r="A162" s="3" t="s">
        <v>787</v>
      </c>
    </row>
    <row r="163" spans="1:1">
      <c r="A163" s="3" t="s">
        <v>788</v>
      </c>
    </row>
    <row r="164" spans="1:1">
      <c r="A164" s="2"/>
    </row>
    <row r="165" spans="1:1">
      <c r="A165" s="3" t="s">
        <v>789</v>
      </c>
    </row>
    <row r="166" spans="1:1">
      <c r="A166" s="3" t="s">
        <v>623</v>
      </c>
    </row>
    <row r="167" spans="1:1">
      <c r="A167" s="3" t="s">
        <v>624</v>
      </c>
    </row>
    <row r="168" spans="1:1">
      <c r="A168" s="3" t="s">
        <v>790</v>
      </c>
    </row>
    <row r="169" spans="1:1">
      <c r="A169" s="3" t="s">
        <v>626</v>
      </c>
    </row>
    <row r="170" spans="1:1">
      <c r="A170" s="3" t="s">
        <v>791</v>
      </c>
    </row>
    <row r="171" spans="1:1">
      <c r="A171" s="3" t="s">
        <v>792</v>
      </c>
    </row>
    <row r="172" spans="1:1">
      <c r="A172" s="3" t="s">
        <v>793</v>
      </c>
    </row>
    <row r="173" spans="1:1">
      <c r="A173" s="3" t="s">
        <v>794</v>
      </c>
    </row>
    <row r="174" spans="1:1">
      <c r="A174" s="3" t="s">
        <v>795</v>
      </c>
    </row>
    <row r="175" spans="1:1">
      <c r="A175" s="3" t="s">
        <v>796</v>
      </c>
    </row>
    <row r="176" spans="1:1">
      <c r="A176" s="3" t="s">
        <v>797</v>
      </c>
    </row>
    <row r="177" spans="1:1">
      <c r="A177" s="3" t="s">
        <v>634</v>
      </c>
    </row>
    <row r="178" spans="1:1">
      <c r="A178" s="3" t="s">
        <v>635</v>
      </c>
    </row>
    <row r="179" spans="1:1">
      <c r="A179" s="3" t="s">
        <v>636</v>
      </c>
    </row>
    <row r="180" spans="1:1">
      <c r="A180" s="3" t="s">
        <v>798</v>
      </c>
    </row>
    <row r="181" spans="1:1">
      <c r="A181" s="3" t="s">
        <v>799</v>
      </c>
    </row>
    <row r="182" spans="1:1">
      <c r="A182" s="3" t="s">
        <v>800</v>
      </c>
    </row>
    <row r="183" spans="1:1">
      <c r="A183" s="3" t="s">
        <v>801</v>
      </c>
    </row>
    <row r="184" spans="1:1">
      <c r="A184" s="3" t="s">
        <v>802</v>
      </c>
    </row>
    <row r="185" spans="1:1">
      <c r="A185" s="3" t="s">
        <v>642</v>
      </c>
    </row>
    <row r="186" spans="1:1">
      <c r="A186" s="3" t="s">
        <v>803</v>
      </c>
    </row>
    <row r="187" spans="1:1">
      <c r="A187" s="3" t="s">
        <v>804</v>
      </c>
    </row>
    <row r="188" spans="1:1">
      <c r="A188" s="3" t="s">
        <v>645</v>
      </c>
    </row>
    <row r="189" spans="1:1">
      <c r="A189" s="3" t="s">
        <v>805</v>
      </c>
    </row>
    <row r="190" spans="1:1">
      <c r="A190" s="3" t="s">
        <v>806</v>
      </c>
    </row>
    <row r="191" spans="1:1">
      <c r="A191" s="3" t="s">
        <v>807</v>
      </c>
    </row>
    <row r="192" spans="1:1">
      <c r="A192" s="3" t="s">
        <v>808</v>
      </c>
    </row>
    <row r="193" spans="1:1">
      <c r="A193" s="3" t="s">
        <v>809</v>
      </c>
    </row>
    <row r="194" spans="1:1">
      <c r="A194" s="3" t="s">
        <v>810</v>
      </c>
    </row>
    <row r="195" spans="1:1">
      <c r="A195" s="3" t="s">
        <v>811</v>
      </c>
    </row>
    <row r="196" spans="1:1">
      <c r="A196" s="3" t="s">
        <v>812</v>
      </c>
    </row>
    <row r="197" spans="1:1">
      <c r="A197" s="3" t="s">
        <v>813</v>
      </c>
    </row>
    <row r="198" spans="1:1">
      <c r="A198" s="3" t="s">
        <v>814</v>
      </c>
    </row>
    <row r="199" spans="1:1">
      <c r="A199" s="2"/>
    </row>
    <row r="200" spans="1:1">
      <c r="A200" s="3" t="s">
        <v>815</v>
      </c>
    </row>
    <row r="201" spans="1:1">
      <c r="A201" s="3" t="s">
        <v>816</v>
      </c>
    </row>
    <row r="202" spans="1:1">
      <c r="A202" s="3" t="s">
        <v>817</v>
      </c>
    </row>
    <row r="203" spans="1:1">
      <c r="A203" s="3" t="s">
        <v>818</v>
      </c>
    </row>
    <row r="204" spans="1:1">
      <c r="A204" s="3" t="s">
        <v>819</v>
      </c>
    </row>
    <row r="205" spans="1:1">
      <c r="A205" s="3" t="s">
        <v>820</v>
      </c>
    </row>
    <row r="206" spans="1:1">
      <c r="A206" s="3" t="s">
        <v>821</v>
      </c>
    </row>
    <row r="207" spans="1:1">
      <c r="A207" s="3" t="s">
        <v>822</v>
      </c>
    </row>
    <row r="208" spans="1:1">
      <c r="A208" s="3" t="s">
        <v>823</v>
      </c>
    </row>
    <row r="209" spans="1:1">
      <c r="A209" s="3" t="s">
        <v>824</v>
      </c>
    </row>
    <row r="210" spans="1:1">
      <c r="A210" s="3" t="s">
        <v>825</v>
      </c>
    </row>
    <row r="211" spans="1:1">
      <c r="A211" s="3" t="s">
        <v>40</v>
      </c>
    </row>
  </sheetData>
  <mergeCells count="2">
    <mergeCell ref="A32:B32"/>
    <mergeCell ref="A41:B4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36F0-B42F-457B-BB60-FF2C12DA825A}">
  <sheetPr codeName="Sheet1"/>
  <dimension ref="A1:I218"/>
  <sheetViews>
    <sheetView workbookViewId="0">
      <selection sqref="A1:I218"/>
    </sheetView>
  </sheetViews>
  <sheetFormatPr defaultRowHeight="15"/>
  <sheetData>
    <row r="1" spans="1:1">
      <c r="A1" s="21" t="s">
        <v>494</v>
      </c>
    </row>
    <row r="2" spans="1:1">
      <c r="A2" s="21" t="s">
        <v>115</v>
      </c>
    </row>
    <row r="3" spans="1:1">
      <c r="A3" s="21" t="s">
        <v>71</v>
      </c>
    </row>
    <row r="4" spans="1:1">
      <c r="A4" s="21" t="s">
        <v>495</v>
      </c>
    </row>
    <row r="5" spans="1:1">
      <c r="A5" s="21" t="s">
        <v>496</v>
      </c>
    </row>
    <row r="6" spans="1:1">
      <c r="A6" s="21" t="s">
        <v>74</v>
      </c>
    </row>
    <row r="7" spans="1:1">
      <c r="A7" s="21" t="s">
        <v>497</v>
      </c>
    </row>
    <row r="8" spans="1:1">
      <c r="A8" s="2"/>
    </row>
    <row r="9" spans="1:1">
      <c r="A9" s="21" t="s">
        <v>76</v>
      </c>
    </row>
    <row r="10" spans="1:1">
      <c r="A10" s="21" t="s">
        <v>498</v>
      </c>
    </row>
    <row r="11" spans="1:1">
      <c r="A11" s="2"/>
    </row>
    <row r="12" spans="1:1">
      <c r="A12" s="21" t="s">
        <v>499</v>
      </c>
    </row>
    <row r="13" spans="1:1">
      <c r="A13" s="21" t="s">
        <v>500</v>
      </c>
    </row>
    <row r="14" spans="1:1">
      <c r="A14" s="2"/>
    </row>
    <row r="15" spans="1:1">
      <c r="A15" s="21" t="s">
        <v>501</v>
      </c>
    </row>
    <row r="16" spans="1:1">
      <c r="A16" s="21" t="s">
        <v>502</v>
      </c>
    </row>
    <row r="17" spans="1:9">
      <c r="A17" s="2"/>
    </row>
    <row r="18" spans="1:9">
      <c r="A18" s="21" t="s">
        <v>503</v>
      </c>
    </row>
    <row r="19" spans="1:9">
      <c r="A19" s="21" t="s">
        <v>504</v>
      </c>
    </row>
    <row r="20" spans="1:9">
      <c r="A20" s="2"/>
    </row>
    <row r="21" spans="1:9">
      <c r="A21" s="21" t="s">
        <v>505</v>
      </c>
    </row>
    <row r="22" spans="1:9">
      <c r="A22" s="21" t="s">
        <v>506</v>
      </c>
    </row>
    <row r="23" spans="1:9">
      <c r="A23" s="2"/>
    </row>
    <row r="24" spans="1:9">
      <c r="A24" s="21" t="s">
        <v>507</v>
      </c>
    </row>
    <row r="25" spans="1:9">
      <c r="A25" s="21" t="s">
        <v>508</v>
      </c>
    </row>
    <row r="26" spans="1:9" ht="30">
      <c r="A26" s="12"/>
      <c r="B26" s="12" t="s">
        <v>117</v>
      </c>
      <c r="C26" s="12" t="s">
        <v>30</v>
      </c>
      <c r="D26" s="12" t="s">
        <v>31</v>
      </c>
      <c r="E26" s="12" t="s">
        <v>32</v>
      </c>
      <c r="F26" s="12" t="s">
        <v>118</v>
      </c>
      <c r="G26" s="12" t="s">
        <v>119</v>
      </c>
      <c r="H26" s="12" t="s">
        <v>120</v>
      </c>
      <c r="I26" s="12" t="s">
        <v>121</v>
      </c>
    </row>
    <row r="27" spans="1:9">
      <c r="A27" s="13">
        <v>44722</v>
      </c>
      <c r="B27" s="14">
        <v>52.91</v>
      </c>
      <c r="C27" s="14">
        <v>47.529499999999999</v>
      </c>
      <c r="D27" s="14">
        <v>52.432841000000003</v>
      </c>
      <c r="E27" s="14">
        <v>57.336182999999998</v>
      </c>
      <c r="F27" s="14">
        <v>45.364921000000002</v>
      </c>
      <c r="G27" s="14">
        <v>7.5305859999999996</v>
      </c>
      <c r="H27" s="14">
        <v>30.303747999999999</v>
      </c>
      <c r="I27" s="14">
        <v>60.426093000000002</v>
      </c>
    </row>
    <row r="28" spans="1:9">
      <c r="A28" s="23"/>
    </row>
    <row r="29" spans="1:9" ht="30">
      <c r="A29" s="12"/>
      <c r="B29" s="12" t="s">
        <v>33</v>
      </c>
      <c r="C29" s="12" t="s">
        <v>34</v>
      </c>
      <c r="D29" s="12" t="s">
        <v>35</v>
      </c>
      <c r="E29" s="12" t="s">
        <v>36</v>
      </c>
      <c r="F29" s="12" t="s">
        <v>37</v>
      </c>
      <c r="G29" s="12" t="s">
        <v>38</v>
      </c>
    </row>
    <row r="30" spans="1:9">
      <c r="A30" s="12" t="s">
        <v>509</v>
      </c>
      <c r="B30" s="14">
        <v>1.511199</v>
      </c>
      <c r="C30" s="14">
        <v>52.91</v>
      </c>
      <c r="D30" s="14">
        <v>9591390.7161800005</v>
      </c>
      <c r="E30" s="14">
        <v>0.883884</v>
      </c>
      <c r="F30" s="14">
        <v>0.93393599999999999</v>
      </c>
      <c r="G30" s="14">
        <v>0.52210100000000004</v>
      </c>
    </row>
    <row r="31" spans="1:9">
      <c r="A31" s="23"/>
    </row>
    <row r="32" spans="1:9">
      <c r="A32" s="24" t="s">
        <v>122</v>
      </c>
      <c r="B32" s="20"/>
    </row>
    <row r="33" spans="1:2">
      <c r="A33" s="12"/>
      <c r="B33" s="12" t="s">
        <v>123</v>
      </c>
    </row>
    <row r="34" spans="1:2">
      <c r="A34" s="12" t="s">
        <v>124</v>
      </c>
      <c r="B34" s="14" t="s">
        <v>125</v>
      </c>
    </row>
    <row r="35" spans="1:2" ht="28.5">
      <c r="A35" s="12" t="s">
        <v>126</v>
      </c>
      <c r="B35" s="14" t="s">
        <v>127</v>
      </c>
    </row>
    <row r="36" spans="1:2" ht="28.5">
      <c r="A36" s="12" t="s">
        <v>128</v>
      </c>
      <c r="B36" s="14" t="s">
        <v>129</v>
      </c>
    </row>
    <row r="37" spans="1:2">
      <c r="A37" s="12" t="s">
        <v>130</v>
      </c>
      <c r="B37" s="14" t="s">
        <v>131</v>
      </c>
    </row>
    <row r="38" spans="1:2" ht="28.5">
      <c r="A38" s="12" t="s">
        <v>132</v>
      </c>
      <c r="B38" s="14" t="s">
        <v>133</v>
      </c>
    </row>
    <row r="39" spans="1:2">
      <c r="A39" s="22"/>
    </row>
    <row r="40" spans="1:2">
      <c r="A40" s="23" t="s">
        <v>134</v>
      </c>
    </row>
    <row r="41" spans="1:2">
      <c r="A41" s="24" t="s">
        <v>135</v>
      </c>
      <c r="B41" s="20"/>
    </row>
    <row r="42" spans="1:2">
      <c r="A42" s="12"/>
      <c r="B42" s="12" t="s">
        <v>123</v>
      </c>
    </row>
    <row r="43" spans="1:2" ht="30">
      <c r="A43" s="12" t="s">
        <v>136</v>
      </c>
      <c r="B43" s="14" t="s">
        <v>137</v>
      </c>
    </row>
    <row r="44" spans="1:2">
      <c r="A44" s="12" t="s">
        <v>138</v>
      </c>
      <c r="B44" s="14" t="s">
        <v>139</v>
      </c>
    </row>
    <row r="45" spans="1:2">
      <c r="A45" s="23" t="s">
        <v>134</v>
      </c>
    </row>
    <row r="46" spans="1:2">
      <c r="A46" s="25"/>
    </row>
    <row r="47" spans="1:2">
      <c r="A47" s="21" t="s">
        <v>39</v>
      </c>
    </row>
    <row r="48" spans="1:2">
      <c r="A48" s="21" t="s">
        <v>418</v>
      </c>
    </row>
    <row r="49" spans="1:1">
      <c r="A49" s="21" t="s">
        <v>510</v>
      </c>
    </row>
    <row r="50" spans="1:1">
      <c r="A50" s="21" t="s">
        <v>429</v>
      </c>
    </row>
    <row r="51" spans="1:1">
      <c r="A51" s="21" t="s">
        <v>511</v>
      </c>
    </row>
    <row r="52" spans="1:1">
      <c r="A52" s="21" t="s">
        <v>458</v>
      </c>
    </row>
    <row r="53" spans="1:1">
      <c r="A53" s="21" t="s">
        <v>512</v>
      </c>
    </row>
    <row r="54" spans="1:1">
      <c r="A54" s="25"/>
    </row>
    <row r="55" spans="1:1">
      <c r="A55" s="21" t="s">
        <v>215</v>
      </c>
    </row>
    <row r="56" spans="1:1">
      <c r="A56" s="21" t="s">
        <v>513</v>
      </c>
    </row>
    <row r="57" spans="1:1">
      <c r="A57" s="21" t="s">
        <v>514</v>
      </c>
    </row>
    <row r="58" spans="1:1">
      <c r="A58" s="21" t="s">
        <v>515</v>
      </c>
    </row>
    <row r="59" spans="1:1">
      <c r="A59" s="21" t="s">
        <v>516</v>
      </c>
    </row>
    <row r="60" spans="1:1">
      <c r="A60" s="21" t="s">
        <v>517</v>
      </c>
    </row>
    <row r="61" spans="1:1">
      <c r="A61" s="21" t="s">
        <v>518</v>
      </c>
    </row>
    <row r="62" spans="1:1">
      <c r="A62" s="21" t="s">
        <v>519</v>
      </c>
    </row>
    <row r="63" spans="1:1">
      <c r="A63" s="21" t="s">
        <v>520</v>
      </c>
    </row>
    <row r="64" spans="1:1">
      <c r="A64" s="21" t="s">
        <v>521</v>
      </c>
    </row>
    <row r="65" spans="1:1">
      <c r="A65" s="21" t="s">
        <v>522</v>
      </c>
    </row>
    <row r="66" spans="1:1">
      <c r="A66" s="21" t="s">
        <v>523</v>
      </c>
    </row>
    <row r="67" spans="1:1">
      <c r="A67" s="21" t="s">
        <v>524</v>
      </c>
    </row>
    <row r="68" spans="1:1">
      <c r="A68" s="21" t="s">
        <v>525</v>
      </c>
    </row>
    <row r="69" spans="1:1">
      <c r="A69" s="21" t="s">
        <v>526</v>
      </c>
    </row>
    <row r="70" spans="1:1">
      <c r="A70" s="21" t="s">
        <v>527</v>
      </c>
    </row>
    <row r="71" spans="1:1">
      <c r="A71" s="21" t="s">
        <v>528</v>
      </c>
    </row>
    <row r="72" spans="1:1">
      <c r="A72" s="21" t="s">
        <v>529</v>
      </c>
    </row>
    <row r="73" spans="1:1">
      <c r="A73" s="21" t="s">
        <v>530</v>
      </c>
    </row>
    <row r="74" spans="1:1">
      <c r="A74" s="21" t="s">
        <v>531</v>
      </c>
    </row>
    <row r="75" spans="1:1">
      <c r="A75" s="21" t="s">
        <v>532</v>
      </c>
    </row>
    <row r="76" spans="1:1">
      <c r="A76" s="21" t="s">
        <v>533</v>
      </c>
    </row>
    <row r="77" spans="1:1">
      <c r="A77" s="21" t="s">
        <v>534</v>
      </c>
    </row>
    <row r="78" spans="1:1">
      <c r="A78" s="21" t="s">
        <v>535</v>
      </c>
    </row>
    <row r="79" spans="1:1">
      <c r="A79" s="2"/>
    </row>
    <row r="80" spans="1:1">
      <c r="A80" s="21" t="s">
        <v>243</v>
      </c>
    </row>
    <row r="81" spans="1:1">
      <c r="A81" s="21" t="s">
        <v>536</v>
      </c>
    </row>
    <row r="82" spans="1:1">
      <c r="A82" s="21" t="s">
        <v>537</v>
      </c>
    </row>
    <row r="83" spans="1:1">
      <c r="A83" s="21" t="s">
        <v>538</v>
      </c>
    </row>
    <row r="84" spans="1:1">
      <c r="A84" s="21" t="s">
        <v>539</v>
      </c>
    </row>
    <row r="85" spans="1:1">
      <c r="A85" s="21" t="s">
        <v>540</v>
      </c>
    </row>
    <row r="86" spans="1:1">
      <c r="A86" s="21" t="s">
        <v>541</v>
      </c>
    </row>
    <row r="87" spans="1:1">
      <c r="A87" s="21" t="s">
        <v>542</v>
      </c>
    </row>
    <row r="88" spans="1:1">
      <c r="A88" s="21" t="s">
        <v>543</v>
      </c>
    </row>
    <row r="89" spans="1:1">
      <c r="A89" s="21" t="s">
        <v>544</v>
      </c>
    </row>
    <row r="90" spans="1:1">
      <c r="A90" s="21" t="s">
        <v>545</v>
      </c>
    </row>
    <row r="91" spans="1:1">
      <c r="A91" s="21" t="s">
        <v>546</v>
      </c>
    </row>
    <row r="92" spans="1:1">
      <c r="A92" s="21" t="s">
        <v>547</v>
      </c>
    </row>
    <row r="93" spans="1:1">
      <c r="A93" s="21" t="s">
        <v>548</v>
      </c>
    </row>
    <row r="94" spans="1:1">
      <c r="A94" s="21" t="s">
        <v>549</v>
      </c>
    </row>
    <row r="95" spans="1:1">
      <c r="A95" s="21" t="s">
        <v>550</v>
      </c>
    </row>
    <row r="96" spans="1:1">
      <c r="A96" s="21" t="s">
        <v>551</v>
      </c>
    </row>
    <row r="97" spans="1:1">
      <c r="A97" s="21" t="s">
        <v>552</v>
      </c>
    </row>
    <row r="98" spans="1:1">
      <c r="A98" s="21" t="s">
        <v>553</v>
      </c>
    </row>
    <row r="99" spans="1:1">
      <c r="A99" s="21" t="s">
        <v>554</v>
      </c>
    </row>
    <row r="100" spans="1:1">
      <c r="A100" s="21" t="s">
        <v>555</v>
      </c>
    </row>
    <row r="101" spans="1:1">
      <c r="A101" s="21" t="s">
        <v>556</v>
      </c>
    </row>
    <row r="102" spans="1:1">
      <c r="A102" s="21" t="s">
        <v>557</v>
      </c>
    </row>
    <row r="103" spans="1:1">
      <c r="A103" s="21" t="s">
        <v>558</v>
      </c>
    </row>
    <row r="104" spans="1:1">
      <c r="A104" s="21" t="s">
        <v>559</v>
      </c>
    </row>
    <row r="105" spans="1:1">
      <c r="A105" s="21" t="s">
        <v>560</v>
      </c>
    </row>
    <row r="106" spans="1:1">
      <c r="A106" s="21" t="s">
        <v>561</v>
      </c>
    </row>
    <row r="107" spans="1:1">
      <c r="A107" s="21" t="s">
        <v>562</v>
      </c>
    </row>
    <row r="108" spans="1:1">
      <c r="A108" s="21" t="s">
        <v>563</v>
      </c>
    </row>
    <row r="109" spans="1:1">
      <c r="A109" s="21" t="s">
        <v>564</v>
      </c>
    </row>
    <row r="110" spans="1:1">
      <c r="A110" s="21" t="s">
        <v>565</v>
      </c>
    </row>
    <row r="111" spans="1:1">
      <c r="A111" s="21" t="s">
        <v>566</v>
      </c>
    </row>
    <row r="112" spans="1:1">
      <c r="A112" s="21" t="s">
        <v>567</v>
      </c>
    </row>
    <row r="113" spans="1:1">
      <c r="A113" s="21" t="s">
        <v>568</v>
      </c>
    </row>
    <row r="114" spans="1:1">
      <c r="A114" s="21" t="s">
        <v>569</v>
      </c>
    </row>
    <row r="115" spans="1:1">
      <c r="A115" s="21" t="s">
        <v>570</v>
      </c>
    </row>
    <row r="116" spans="1:1">
      <c r="A116" s="21" t="s">
        <v>571</v>
      </c>
    </row>
    <row r="117" spans="1:1">
      <c r="A117" s="21" t="s">
        <v>572</v>
      </c>
    </row>
    <row r="118" spans="1:1">
      <c r="A118" s="21" t="s">
        <v>573</v>
      </c>
    </row>
    <row r="119" spans="1:1">
      <c r="A119" s="21" t="s">
        <v>574</v>
      </c>
    </row>
    <row r="120" spans="1:1">
      <c r="A120" s="21" t="s">
        <v>575</v>
      </c>
    </row>
    <row r="121" spans="1:1">
      <c r="A121" s="2"/>
    </row>
    <row r="122" spans="1:1">
      <c r="A122" s="21" t="s">
        <v>576</v>
      </c>
    </row>
    <row r="123" spans="1:1">
      <c r="A123" s="21" t="s">
        <v>577</v>
      </c>
    </row>
    <row r="124" spans="1:1">
      <c r="A124" s="21" t="s">
        <v>578</v>
      </c>
    </row>
    <row r="125" spans="1:1">
      <c r="A125" s="21" t="s">
        <v>579</v>
      </c>
    </row>
    <row r="126" spans="1:1">
      <c r="A126" s="21" t="s">
        <v>580</v>
      </c>
    </row>
    <row r="127" spans="1:1">
      <c r="A127" s="21" t="s">
        <v>581</v>
      </c>
    </row>
    <row r="128" spans="1:1">
      <c r="A128" s="21" t="s">
        <v>582</v>
      </c>
    </row>
    <row r="129" spans="1:1">
      <c r="A129" s="21" t="s">
        <v>583</v>
      </c>
    </row>
    <row r="130" spans="1:1">
      <c r="A130" s="21" t="s">
        <v>584</v>
      </c>
    </row>
    <row r="131" spans="1:1">
      <c r="A131" s="21" t="s">
        <v>585</v>
      </c>
    </row>
    <row r="132" spans="1:1">
      <c r="A132" s="21" t="s">
        <v>586</v>
      </c>
    </row>
    <row r="133" spans="1:1">
      <c r="A133" s="21" t="s">
        <v>587</v>
      </c>
    </row>
    <row r="134" spans="1:1">
      <c r="A134" s="21" t="s">
        <v>588</v>
      </c>
    </row>
    <row r="135" spans="1:1">
      <c r="A135" s="21" t="s">
        <v>589</v>
      </c>
    </row>
    <row r="136" spans="1:1">
      <c r="A136" s="21" t="s">
        <v>590</v>
      </c>
    </row>
    <row r="137" spans="1:1">
      <c r="A137" s="21" t="s">
        <v>591</v>
      </c>
    </row>
    <row r="138" spans="1:1">
      <c r="A138" s="21" t="s">
        <v>592</v>
      </c>
    </row>
    <row r="139" spans="1:1">
      <c r="A139" s="21" t="s">
        <v>593</v>
      </c>
    </row>
    <row r="140" spans="1:1">
      <c r="A140" s="21" t="s">
        <v>594</v>
      </c>
    </row>
    <row r="141" spans="1:1">
      <c r="A141" s="21" t="s">
        <v>595</v>
      </c>
    </row>
    <row r="142" spans="1:1">
      <c r="A142" s="21" t="s">
        <v>596</v>
      </c>
    </row>
    <row r="143" spans="1:1">
      <c r="A143" s="21" t="s">
        <v>597</v>
      </c>
    </row>
    <row r="144" spans="1:1">
      <c r="A144" s="21" t="s">
        <v>598</v>
      </c>
    </row>
    <row r="145" spans="1:1">
      <c r="A145" s="21" t="s">
        <v>599</v>
      </c>
    </row>
    <row r="146" spans="1:1">
      <c r="A146" s="21" t="s">
        <v>600</v>
      </c>
    </row>
    <row r="147" spans="1:1">
      <c r="A147" s="21" t="s">
        <v>601</v>
      </c>
    </row>
    <row r="148" spans="1:1">
      <c r="A148" s="21" t="s">
        <v>602</v>
      </c>
    </row>
    <row r="149" spans="1:1">
      <c r="A149" s="21" t="s">
        <v>603</v>
      </c>
    </row>
    <row r="150" spans="1:1">
      <c r="A150" s="21" t="s">
        <v>604</v>
      </c>
    </row>
    <row r="151" spans="1:1">
      <c r="A151" s="21" t="s">
        <v>605</v>
      </c>
    </row>
    <row r="152" spans="1:1">
      <c r="A152" s="21" t="s">
        <v>606</v>
      </c>
    </row>
    <row r="153" spans="1:1">
      <c r="A153" s="21" t="s">
        <v>607</v>
      </c>
    </row>
    <row r="154" spans="1:1">
      <c r="A154" s="21" t="s">
        <v>608</v>
      </c>
    </row>
    <row r="155" spans="1:1">
      <c r="A155" s="21" t="s">
        <v>609</v>
      </c>
    </row>
    <row r="156" spans="1:1">
      <c r="A156" s="21" t="s">
        <v>610</v>
      </c>
    </row>
    <row r="157" spans="1:1">
      <c r="A157" s="21" t="s">
        <v>611</v>
      </c>
    </row>
    <row r="158" spans="1:1">
      <c r="A158" s="21" t="s">
        <v>612</v>
      </c>
    </row>
    <row r="159" spans="1:1">
      <c r="A159" s="21" t="s">
        <v>613</v>
      </c>
    </row>
    <row r="160" spans="1:1">
      <c r="A160" s="21" t="s">
        <v>614</v>
      </c>
    </row>
    <row r="161" spans="1:1">
      <c r="A161" s="21" t="s">
        <v>615</v>
      </c>
    </row>
    <row r="162" spans="1:1">
      <c r="A162" s="21" t="s">
        <v>616</v>
      </c>
    </row>
    <row r="163" spans="1:1">
      <c r="A163" s="21" t="s">
        <v>617</v>
      </c>
    </row>
    <row r="164" spans="1:1">
      <c r="A164" s="21" t="s">
        <v>618</v>
      </c>
    </row>
    <row r="165" spans="1:1">
      <c r="A165" s="21" t="s">
        <v>619</v>
      </c>
    </row>
    <row r="166" spans="1:1">
      <c r="A166" s="21" t="s">
        <v>620</v>
      </c>
    </row>
    <row r="167" spans="1:1">
      <c r="A167" s="21" t="s">
        <v>621</v>
      </c>
    </row>
    <row r="168" spans="1:1">
      <c r="A168" s="2"/>
    </row>
    <row r="169" spans="1:1">
      <c r="A169" s="21" t="s">
        <v>622</v>
      </c>
    </row>
    <row r="170" spans="1:1">
      <c r="A170" s="21" t="s">
        <v>623</v>
      </c>
    </row>
    <row r="171" spans="1:1">
      <c r="A171" s="21" t="s">
        <v>624</v>
      </c>
    </row>
    <row r="172" spans="1:1">
      <c r="A172" s="21" t="s">
        <v>625</v>
      </c>
    </row>
    <row r="173" spans="1:1">
      <c r="A173" s="21" t="s">
        <v>626</v>
      </c>
    </row>
    <row r="174" spans="1:1">
      <c r="A174" s="21" t="s">
        <v>627</v>
      </c>
    </row>
    <row r="175" spans="1:1">
      <c r="A175" s="21" t="s">
        <v>628</v>
      </c>
    </row>
    <row r="176" spans="1:1">
      <c r="A176" s="21" t="s">
        <v>629</v>
      </c>
    </row>
    <row r="177" spans="1:1">
      <c r="A177" s="21" t="s">
        <v>630</v>
      </c>
    </row>
    <row r="178" spans="1:1">
      <c r="A178" s="21" t="s">
        <v>631</v>
      </c>
    </row>
    <row r="179" spans="1:1">
      <c r="A179" s="21" t="s">
        <v>632</v>
      </c>
    </row>
    <row r="180" spans="1:1">
      <c r="A180" s="21" t="s">
        <v>633</v>
      </c>
    </row>
    <row r="181" spans="1:1">
      <c r="A181" s="21" t="s">
        <v>634</v>
      </c>
    </row>
    <row r="182" spans="1:1">
      <c r="A182" s="21" t="s">
        <v>635</v>
      </c>
    </row>
    <row r="183" spans="1:1">
      <c r="A183" s="21" t="s">
        <v>636</v>
      </c>
    </row>
    <row r="184" spans="1:1">
      <c r="A184" s="21" t="s">
        <v>637</v>
      </c>
    </row>
    <row r="185" spans="1:1">
      <c r="A185" s="21" t="s">
        <v>638</v>
      </c>
    </row>
    <row r="186" spans="1:1">
      <c r="A186" s="21" t="s">
        <v>639</v>
      </c>
    </row>
    <row r="187" spans="1:1">
      <c r="A187" s="21" t="s">
        <v>640</v>
      </c>
    </row>
    <row r="188" spans="1:1">
      <c r="A188" s="21" t="s">
        <v>641</v>
      </c>
    </row>
    <row r="189" spans="1:1">
      <c r="A189" s="21" t="s">
        <v>642</v>
      </c>
    </row>
    <row r="190" spans="1:1">
      <c r="A190" s="21" t="s">
        <v>643</v>
      </c>
    </row>
    <row r="191" spans="1:1">
      <c r="A191" s="21" t="s">
        <v>644</v>
      </c>
    </row>
    <row r="192" spans="1:1">
      <c r="A192" s="21" t="s">
        <v>645</v>
      </c>
    </row>
    <row r="193" spans="1:1">
      <c r="A193" s="21" t="s">
        <v>646</v>
      </c>
    </row>
    <row r="194" spans="1:1">
      <c r="A194" s="21" t="s">
        <v>647</v>
      </c>
    </row>
    <row r="195" spans="1:1">
      <c r="A195" s="21" t="s">
        <v>648</v>
      </c>
    </row>
    <row r="196" spans="1:1">
      <c r="A196" s="21" t="s">
        <v>649</v>
      </c>
    </row>
    <row r="197" spans="1:1">
      <c r="A197" s="21" t="s">
        <v>650</v>
      </c>
    </row>
    <row r="198" spans="1:1">
      <c r="A198" s="21" t="s">
        <v>651</v>
      </c>
    </row>
    <row r="199" spans="1:1">
      <c r="A199" s="21" t="s">
        <v>652</v>
      </c>
    </row>
    <row r="200" spans="1:1">
      <c r="A200" s="21" t="s">
        <v>653</v>
      </c>
    </row>
    <row r="201" spans="1:1">
      <c r="A201" s="21" t="s">
        <v>654</v>
      </c>
    </row>
    <row r="202" spans="1:1">
      <c r="A202" s="21" t="s">
        <v>655</v>
      </c>
    </row>
    <row r="203" spans="1:1">
      <c r="A203" s="2"/>
    </row>
    <row r="204" spans="1:1">
      <c r="A204" s="21" t="s">
        <v>656</v>
      </c>
    </row>
    <row r="205" spans="1:1">
      <c r="A205" s="21" t="s">
        <v>657</v>
      </c>
    </row>
    <row r="206" spans="1:1">
      <c r="A206" s="21" t="s">
        <v>658</v>
      </c>
    </row>
    <row r="207" spans="1:1">
      <c r="A207" s="21" t="s">
        <v>659</v>
      </c>
    </row>
    <row r="208" spans="1:1">
      <c r="A208" s="21" t="s">
        <v>660</v>
      </c>
    </row>
    <row r="209" spans="1:1">
      <c r="A209" s="21" t="s">
        <v>661</v>
      </c>
    </row>
    <row r="210" spans="1:1">
      <c r="A210" s="21" t="s">
        <v>662</v>
      </c>
    </row>
    <row r="211" spans="1:1">
      <c r="A211" s="21" t="s">
        <v>663</v>
      </c>
    </row>
    <row r="212" spans="1:1">
      <c r="A212" s="21" t="s">
        <v>664</v>
      </c>
    </row>
    <row r="213" spans="1:1">
      <c r="A213" s="21" t="s">
        <v>665</v>
      </c>
    </row>
    <row r="214" spans="1:1">
      <c r="A214" s="21" t="s">
        <v>666</v>
      </c>
    </row>
    <row r="215" spans="1:1">
      <c r="A215" s="21" t="s">
        <v>667</v>
      </c>
    </row>
    <row r="216" spans="1:1">
      <c r="A216" s="26" t="s">
        <v>668</v>
      </c>
    </row>
    <row r="217" spans="1:1">
      <c r="A217" s="27"/>
    </row>
    <row r="218" spans="1:1">
      <c r="A218" s="28" t="s">
        <v>669</v>
      </c>
    </row>
  </sheetData>
  <mergeCells count="2">
    <mergeCell ref="A32:B32"/>
    <mergeCell ref="A41:B4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43" r:id="rId3" name="Control 3">
          <controlPr defaultSize="0" r:id="rId4">
            <anchor moveWithCells="1">
              <from>
                <xdr:col>0</xdr:col>
                <xdr:colOff>0</xdr:colOff>
                <xdr:row>216</xdr:row>
                <xdr:rowOff>0</xdr:rowOff>
              </from>
              <to>
                <xdr:col>3</xdr:col>
                <xdr:colOff>485775</xdr:colOff>
                <xdr:row>220</xdr:row>
                <xdr:rowOff>123825</xdr:rowOff>
              </to>
            </anchor>
          </controlPr>
        </control>
      </mc:Choice>
      <mc:Fallback>
        <control shapeId="10243" r:id="rId3" name="Control 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CBE6-1D33-4024-AD6C-AEDC47AC058A}">
  <dimension ref="A1:I87"/>
  <sheetViews>
    <sheetView workbookViewId="0">
      <selection sqref="A1:I87"/>
    </sheetView>
  </sheetViews>
  <sheetFormatPr defaultRowHeight="15"/>
  <sheetData>
    <row r="1" spans="1:1">
      <c r="A1" s="3" t="s">
        <v>438</v>
      </c>
    </row>
    <row r="2" spans="1:1">
      <c r="A2" s="3" t="s">
        <v>115</v>
      </c>
    </row>
    <row r="3" spans="1:1">
      <c r="A3" s="3" t="s">
        <v>12</v>
      </c>
    </row>
    <row r="4" spans="1:1">
      <c r="A4" s="3" t="s">
        <v>439</v>
      </c>
    </row>
    <row r="5" spans="1:1">
      <c r="A5" s="3" t="s">
        <v>440</v>
      </c>
    </row>
    <row r="6" spans="1:1">
      <c r="A6" s="3" t="s">
        <v>116</v>
      </c>
    </row>
    <row r="7" spans="1:1">
      <c r="A7" s="3" t="s">
        <v>441</v>
      </c>
    </row>
    <row r="8" spans="1:1">
      <c r="A8" s="2"/>
    </row>
    <row r="9" spans="1:1">
      <c r="A9" s="3" t="s">
        <v>442</v>
      </c>
    </row>
    <row r="10" spans="1:1">
      <c r="A10" s="3" t="s">
        <v>443</v>
      </c>
    </row>
    <row r="11" spans="1:1">
      <c r="A11" s="2"/>
    </row>
    <row r="12" spans="1:1">
      <c r="A12" s="3" t="s">
        <v>444</v>
      </c>
    </row>
    <row r="13" spans="1:1">
      <c r="A13" s="3" t="s">
        <v>445</v>
      </c>
    </row>
    <row r="14" spans="1:1">
      <c r="A14" s="2"/>
    </row>
    <row r="15" spans="1:1">
      <c r="A15" s="3" t="s">
        <v>446</v>
      </c>
    </row>
    <row r="16" spans="1:1">
      <c r="A16" s="3" t="s">
        <v>447</v>
      </c>
    </row>
    <row r="17" spans="1:9">
      <c r="A17" s="2"/>
    </row>
    <row r="18" spans="1:9">
      <c r="A18" s="3" t="s">
        <v>448</v>
      </c>
    </row>
    <row r="19" spans="1:9">
      <c r="A19" s="3" t="s">
        <v>449</v>
      </c>
    </row>
    <row r="20" spans="1:9">
      <c r="A20" s="2"/>
    </row>
    <row r="21" spans="1:9">
      <c r="A21" s="3" t="s">
        <v>450</v>
      </c>
    </row>
    <row r="22" spans="1:9">
      <c r="A22" s="3" t="s">
        <v>451</v>
      </c>
    </row>
    <row r="23" spans="1:9">
      <c r="A23" s="2"/>
    </row>
    <row r="24" spans="1:9">
      <c r="A24" s="3" t="s">
        <v>452</v>
      </c>
    </row>
    <row r="25" spans="1:9">
      <c r="A25" s="3" t="s">
        <v>453</v>
      </c>
    </row>
    <row r="26" spans="1:9">
      <c r="A26" s="2"/>
    </row>
    <row r="27" spans="1:9">
      <c r="A27" s="3" t="s">
        <v>454</v>
      </c>
    </row>
    <row r="28" spans="1:9">
      <c r="A28" s="3" t="s">
        <v>455</v>
      </c>
    </row>
    <row r="29" spans="1:9" ht="24">
      <c r="A29" s="6"/>
      <c r="B29" s="6" t="s">
        <v>117</v>
      </c>
      <c r="C29" s="6" t="s">
        <v>30</v>
      </c>
      <c r="D29" s="6" t="s">
        <v>31</v>
      </c>
      <c r="E29" s="6" t="s">
        <v>32</v>
      </c>
      <c r="F29" s="6" t="s">
        <v>118</v>
      </c>
      <c r="G29" s="6" t="s">
        <v>119</v>
      </c>
      <c r="H29" s="6" t="s">
        <v>120</v>
      </c>
      <c r="I29" s="6" t="s">
        <v>121</v>
      </c>
    </row>
    <row r="30" spans="1:9">
      <c r="A30" s="7">
        <v>44722</v>
      </c>
      <c r="B30" s="8">
        <v>100.459999</v>
      </c>
      <c r="C30" s="8">
        <v>85.804488000000006</v>
      </c>
      <c r="D30" s="8">
        <v>95.616984000000002</v>
      </c>
      <c r="E30" s="8">
        <v>105.42948</v>
      </c>
      <c r="F30" s="8">
        <v>88.303809000000001</v>
      </c>
      <c r="G30" s="8">
        <v>6.5858280000000002</v>
      </c>
      <c r="H30" s="8">
        <v>75.132152000000005</v>
      </c>
      <c r="I30" s="8">
        <v>101.475466</v>
      </c>
    </row>
    <row r="31" spans="1:9">
      <c r="A31" s="10"/>
    </row>
    <row r="32" spans="1:9" ht="24">
      <c r="A32" s="6"/>
      <c r="B32" s="6" t="s">
        <v>33</v>
      </c>
      <c r="C32" s="6" t="s">
        <v>34</v>
      </c>
      <c r="D32" s="6" t="s">
        <v>35</v>
      </c>
      <c r="E32" s="6" t="s">
        <v>36</v>
      </c>
      <c r="F32" s="6" t="s">
        <v>37</v>
      </c>
      <c r="G32" s="6" t="s">
        <v>38</v>
      </c>
    </row>
    <row r="33" spans="1:7">
      <c r="A33" s="6" t="s">
        <v>437</v>
      </c>
      <c r="B33" s="8">
        <v>1.434399</v>
      </c>
      <c r="C33" s="8">
        <v>100.459999</v>
      </c>
      <c r="D33" s="8">
        <v>399482859.53101403</v>
      </c>
      <c r="E33" s="8">
        <v>0.93137300000000001</v>
      </c>
      <c r="F33" s="8">
        <v>0.97785200000000005</v>
      </c>
      <c r="G33" s="8">
        <v>0.53667100000000001</v>
      </c>
    </row>
    <row r="34" spans="1:7">
      <c r="A34" s="10"/>
    </row>
    <row r="35" spans="1:7">
      <c r="A35" s="19" t="s">
        <v>122</v>
      </c>
      <c r="B35" s="20"/>
    </row>
    <row r="36" spans="1:7">
      <c r="A36" s="6"/>
      <c r="B36" s="6" t="s">
        <v>123</v>
      </c>
    </row>
    <row r="37" spans="1:7">
      <c r="A37" s="6" t="s">
        <v>124</v>
      </c>
      <c r="B37" s="8" t="s">
        <v>125</v>
      </c>
    </row>
    <row r="38" spans="1:7" ht="24">
      <c r="A38" s="6" t="s">
        <v>126</v>
      </c>
      <c r="B38" s="8" t="s">
        <v>127</v>
      </c>
    </row>
    <row r="39" spans="1:7" ht="24">
      <c r="A39" s="6" t="s">
        <v>128</v>
      </c>
      <c r="B39" s="8" t="s">
        <v>129</v>
      </c>
    </row>
    <row r="40" spans="1:7">
      <c r="A40" s="6" t="s">
        <v>130</v>
      </c>
      <c r="B40" s="8" t="s">
        <v>131</v>
      </c>
    </row>
    <row r="41" spans="1:7" ht="24">
      <c r="A41" s="6" t="s">
        <v>132</v>
      </c>
      <c r="B41" s="8" t="s">
        <v>133</v>
      </c>
    </row>
    <row r="42" spans="1:7">
      <c r="A42" s="9"/>
    </row>
    <row r="43" spans="1:7">
      <c r="A43" s="10" t="s">
        <v>134</v>
      </c>
    </row>
    <row r="44" spans="1:7">
      <c r="A44" s="19" t="s">
        <v>135</v>
      </c>
      <c r="B44" s="20"/>
    </row>
    <row r="45" spans="1:7">
      <c r="A45" s="6"/>
      <c r="B45" s="6" t="s">
        <v>123</v>
      </c>
    </row>
    <row r="46" spans="1:7">
      <c r="A46" s="6" t="s">
        <v>136</v>
      </c>
      <c r="B46" s="8" t="s">
        <v>137</v>
      </c>
    </row>
    <row r="47" spans="1:7">
      <c r="A47" s="6" t="s">
        <v>138</v>
      </c>
      <c r="B47" s="8" t="s">
        <v>139</v>
      </c>
    </row>
    <row r="48" spans="1:7">
      <c r="A48" s="10" t="s">
        <v>134</v>
      </c>
    </row>
    <row r="49" spans="1:1" ht="16.5">
      <c r="A49" s="4"/>
    </row>
    <row r="50" spans="1:1">
      <c r="A50" s="3" t="s">
        <v>39</v>
      </c>
    </row>
    <row r="51" spans="1:1">
      <c r="A51" s="3" t="s">
        <v>418</v>
      </c>
    </row>
    <row r="52" spans="1:1">
      <c r="A52" s="3" t="s">
        <v>456</v>
      </c>
    </row>
    <row r="53" spans="1:1">
      <c r="A53" s="3" t="s">
        <v>429</v>
      </c>
    </row>
    <row r="54" spans="1:1">
      <c r="A54" s="3" t="s">
        <v>457</v>
      </c>
    </row>
    <row r="55" spans="1:1">
      <c r="A55" s="3" t="s">
        <v>458</v>
      </c>
    </row>
    <row r="56" spans="1:1">
      <c r="A56" s="3" t="s">
        <v>459</v>
      </c>
    </row>
    <row r="57" spans="1:1" ht="16.5">
      <c r="A57" s="4"/>
    </row>
    <row r="58" spans="1:1">
      <c r="A58" s="3" t="s">
        <v>460</v>
      </c>
    </row>
    <row r="59" spans="1:1">
      <c r="A59" s="3" t="s">
        <v>461</v>
      </c>
    </row>
    <row r="60" spans="1:1">
      <c r="A60" s="3" t="s">
        <v>462</v>
      </c>
    </row>
    <row r="61" spans="1:1">
      <c r="A61" s="3" t="s">
        <v>463</v>
      </c>
    </row>
    <row r="62" spans="1:1">
      <c r="A62" s="3" t="s">
        <v>464</v>
      </c>
    </row>
    <row r="63" spans="1:1">
      <c r="A63" s="3" t="s">
        <v>465</v>
      </c>
    </row>
    <row r="64" spans="1:1">
      <c r="A64" s="3" t="s">
        <v>466</v>
      </c>
    </row>
    <row r="65" spans="1:1">
      <c r="A65" s="3" t="s">
        <v>467</v>
      </c>
    </row>
    <row r="66" spans="1:1">
      <c r="A66" s="3" t="s">
        <v>468</v>
      </c>
    </row>
    <row r="67" spans="1:1">
      <c r="A67" s="3" t="s">
        <v>469</v>
      </c>
    </row>
    <row r="68" spans="1:1">
      <c r="A68" s="3" t="s">
        <v>470</v>
      </c>
    </row>
    <row r="69" spans="1:1">
      <c r="A69" s="3" t="s">
        <v>471</v>
      </c>
    </row>
    <row r="70" spans="1:1">
      <c r="A70" s="3" t="s">
        <v>472</v>
      </c>
    </row>
    <row r="71" spans="1:1">
      <c r="A71" s="3" t="s">
        <v>473</v>
      </c>
    </row>
    <row r="72" spans="1:1">
      <c r="A72" s="3" t="s">
        <v>474</v>
      </c>
    </row>
    <row r="73" spans="1:1">
      <c r="A73" s="3" t="s">
        <v>475</v>
      </c>
    </row>
    <row r="74" spans="1:1">
      <c r="A74" s="3" t="s">
        <v>476</v>
      </c>
    </row>
    <row r="75" spans="1:1">
      <c r="A75" s="3" t="s">
        <v>477</v>
      </c>
    </row>
    <row r="76" spans="1:1">
      <c r="A76" s="3" t="s">
        <v>478</v>
      </c>
    </row>
    <row r="77" spans="1:1">
      <c r="A77" s="3" t="s">
        <v>479</v>
      </c>
    </row>
    <row r="78" spans="1:1">
      <c r="A78" s="3" t="s">
        <v>480</v>
      </c>
    </row>
    <row r="79" spans="1:1">
      <c r="A79" s="3" t="s">
        <v>481</v>
      </c>
    </row>
    <row r="80" spans="1:1">
      <c r="A80" s="3" t="s">
        <v>482</v>
      </c>
    </row>
    <row r="81" spans="1:1">
      <c r="A81" s="3" t="s">
        <v>483</v>
      </c>
    </row>
    <row r="82" spans="1:1">
      <c r="A82" s="3" t="s">
        <v>484</v>
      </c>
    </row>
    <row r="83" spans="1:1">
      <c r="A83" s="3" t="s">
        <v>485</v>
      </c>
    </row>
    <row r="84" spans="1:1">
      <c r="A84" s="3" t="s">
        <v>486</v>
      </c>
    </row>
    <row r="85" spans="1:1">
      <c r="A85" s="3" t="s">
        <v>487</v>
      </c>
    </row>
    <row r="86" spans="1:1">
      <c r="A86" s="3" t="s">
        <v>488</v>
      </c>
    </row>
    <row r="87" spans="1:1">
      <c r="A87" s="3" t="s">
        <v>489</v>
      </c>
    </row>
  </sheetData>
  <mergeCells count="2">
    <mergeCell ref="A35:B35"/>
    <mergeCell ref="A44:B4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761A-8342-4CE0-A1D6-1407E0800E4A}">
  <dimension ref="A1:I271"/>
  <sheetViews>
    <sheetView topLeftCell="A52" workbookViewId="0">
      <selection sqref="A1:I271"/>
    </sheetView>
  </sheetViews>
  <sheetFormatPr defaultRowHeight="15"/>
  <sheetData>
    <row r="1" spans="1:1">
      <c r="A1" s="3" t="s">
        <v>191</v>
      </c>
    </row>
    <row r="2" spans="1:1">
      <c r="A2" s="3" t="s">
        <v>115</v>
      </c>
    </row>
    <row r="3" spans="1:1">
      <c r="A3" s="3" t="s">
        <v>12</v>
      </c>
    </row>
    <row r="4" spans="1:1">
      <c r="A4" s="3" t="s">
        <v>192</v>
      </c>
    </row>
    <row r="5" spans="1:1">
      <c r="A5" s="3" t="s">
        <v>193</v>
      </c>
    </row>
    <row r="6" spans="1:1">
      <c r="A6" s="3" t="s">
        <v>116</v>
      </c>
    </row>
    <row r="7" spans="1:1">
      <c r="A7" s="3" t="s">
        <v>194</v>
      </c>
    </row>
    <row r="8" spans="1:1">
      <c r="A8" s="2"/>
    </row>
    <row r="9" spans="1:1">
      <c r="A9" s="3" t="s">
        <v>195</v>
      </c>
    </row>
    <row r="10" spans="1:1">
      <c r="A10" s="3" t="s">
        <v>196</v>
      </c>
    </row>
    <row r="11" spans="1:1">
      <c r="A11" s="2"/>
    </row>
    <row r="12" spans="1:1">
      <c r="A12" s="3" t="s">
        <v>197</v>
      </c>
    </row>
    <row r="13" spans="1:1">
      <c r="A13" s="3" t="s">
        <v>198</v>
      </c>
    </row>
    <row r="14" spans="1:1">
      <c r="A14" s="2"/>
    </row>
    <row r="15" spans="1:1">
      <c r="A15" s="3" t="s">
        <v>199</v>
      </c>
    </row>
    <row r="16" spans="1:1">
      <c r="A16" s="3" t="s">
        <v>200</v>
      </c>
    </row>
    <row r="17" spans="1:9">
      <c r="A17" s="2"/>
    </row>
    <row r="18" spans="1:9">
      <c r="A18" s="3" t="s">
        <v>201</v>
      </c>
    </row>
    <row r="19" spans="1:9">
      <c r="A19" s="3" t="s">
        <v>202</v>
      </c>
    </row>
    <row r="20" spans="1:9">
      <c r="A20" s="2"/>
    </row>
    <row r="21" spans="1:9">
      <c r="A21" s="3" t="s">
        <v>24</v>
      </c>
    </row>
    <row r="22" spans="1:9">
      <c r="A22" s="3" t="s">
        <v>203</v>
      </c>
    </row>
    <row r="23" spans="1:9">
      <c r="A23" s="2"/>
    </row>
    <row r="24" spans="1:9">
      <c r="A24" s="3" t="s">
        <v>204</v>
      </c>
    </row>
    <row r="25" spans="1:9">
      <c r="A25" s="3" t="s">
        <v>205</v>
      </c>
    </row>
    <row r="26" spans="1:9">
      <c r="A26" s="2"/>
    </row>
    <row r="27" spans="1:9">
      <c r="A27" s="3" t="s">
        <v>206</v>
      </c>
    </row>
    <row r="28" spans="1:9">
      <c r="A28" s="3" t="s">
        <v>207</v>
      </c>
    </row>
    <row r="29" spans="1:9">
      <c r="A29" s="2"/>
    </row>
    <row r="30" spans="1:9">
      <c r="A30" s="3" t="s">
        <v>208</v>
      </c>
    </row>
    <row r="31" spans="1:9">
      <c r="A31" s="3" t="s">
        <v>209</v>
      </c>
    </row>
    <row r="32" spans="1:9" ht="24">
      <c r="A32" s="6"/>
      <c r="B32" s="6" t="s">
        <v>117</v>
      </c>
      <c r="C32" s="6" t="s">
        <v>30</v>
      </c>
      <c r="D32" s="6" t="s">
        <v>31</v>
      </c>
      <c r="E32" s="6" t="s">
        <v>32</v>
      </c>
      <c r="F32" s="6" t="s">
        <v>118</v>
      </c>
      <c r="G32" s="6" t="s">
        <v>119</v>
      </c>
      <c r="H32" s="6" t="s">
        <v>120</v>
      </c>
      <c r="I32" s="6" t="s">
        <v>121</v>
      </c>
    </row>
    <row r="33" spans="1:9">
      <c r="A33" s="7">
        <v>44722</v>
      </c>
      <c r="B33" s="8">
        <v>108.339996</v>
      </c>
      <c r="C33" s="8">
        <v>89.236784</v>
      </c>
      <c r="D33" s="8">
        <v>101.56009400000001</v>
      </c>
      <c r="E33" s="8">
        <v>113.883404</v>
      </c>
      <c r="F33" s="8">
        <v>90.742918000000003</v>
      </c>
      <c r="G33" s="8">
        <v>9.6316089999999992</v>
      </c>
      <c r="H33" s="8">
        <v>71.479699999999994</v>
      </c>
      <c r="I33" s="8">
        <v>110.006136</v>
      </c>
    </row>
    <row r="34" spans="1:9">
      <c r="A34" s="10"/>
    </row>
    <row r="35" spans="1:9" ht="24">
      <c r="A35" s="6"/>
      <c r="B35" s="6" t="s">
        <v>33</v>
      </c>
      <c r="C35" s="6" t="s">
        <v>34</v>
      </c>
      <c r="D35" s="6" t="s">
        <v>35</v>
      </c>
      <c r="E35" s="6" t="s">
        <v>36</v>
      </c>
      <c r="F35" s="6" t="s">
        <v>37</v>
      </c>
      <c r="G35" s="6" t="s">
        <v>38</v>
      </c>
    </row>
    <row r="36" spans="1:9">
      <c r="A36" s="6" t="s">
        <v>5</v>
      </c>
      <c r="B36" s="8">
        <v>0.99772899999999998</v>
      </c>
      <c r="C36" s="8">
        <v>108.339996</v>
      </c>
      <c r="D36" s="8">
        <v>132481329.198185</v>
      </c>
      <c r="E36" s="8">
        <v>0.93154099999999995</v>
      </c>
      <c r="F36" s="8">
        <v>0.99170199999999997</v>
      </c>
      <c r="G36" s="8">
        <v>0.52395700000000001</v>
      </c>
    </row>
    <row r="37" spans="1:9">
      <c r="A37" s="10"/>
    </row>
    <row r="38" spans="1:9">
      <c r="A38" s="19" t="s">
        <v>122</v>
      </c>
      <c r="B38" s="20"/>
    </row>
    <row r="39" spans="1:9">
      <c r="A39" s="6"/>
      <c r="B39" s="6" t="s">
        <v>123</v>
      </c>
    </row>
    <row r="40" spans="1:9">
      <c r="A40" s="6" t="s">
        <v>124</v>
      </c>
      <c r="B40" s="8" t="s">
        <v>125</v>
      </c>
    </row>
    <row r="41" spans="1:9" ht="24">
      <c r="A41" s="6" t="s">
        <v>126</v>
      </c>
      <c r="B41" s="8" t="s">
        <v>127</v>
      </c>
    </row>
    <row r="42" spans="1:9" ht="24">
      <c r="A42" s="6" t="s">
        <v>128</v>
      </c>
      <c r="B42" s="8" t="s">
        <v>129</v>
      </c>
    </row>
    <row r="43" spans="1:9">
      <c r="A43" s="6" t="s">
        <v>130</v>
      </c>
      <c r="B43" s="8" t="s">
        <v>131</v>
      </c>
    </row>
    <row r="44" spans="1:9" ht="24">
      <c r="A44" s="6" t="s">
        <v>132</v>
      </c>
      <c r="B44" s="8" t="s">
        <v>133</v>
      </c>
    </row>
    <row r="45" spans="1:9">
      <c r="A45" s="9"/>
    </row>
    <row r="46" spans="1:9">
      <c r="A46" s="10" t="s">
        <v>134</v>
      </c>
    </row>
    <row r="47" spans="1:9">
      <c r="A47" s="19" t="s">
        <v>135</v>
      </c>
      <c r="B47" s="20"/>
    </row>
    <row r="48" spans="1:9">
      <c r="A48" s="6"/>
      <c r="B48" s="6" t="s">
        <v>123</v>
      </c>
    </row>
    <row r="49" spans="1:2">
      <c r="A49" s="6" t="s">
        <v>136</v>
      </c>
      <c r="B49" s="8" t="s">
        <v>137</v>
      </c>
    </row>
    <row r="50" spans="1:2">
      <c r="A50" s="6" t="s">
        <v>138</v>
      </c>
      <c r="B50" s="8" t="s">
        <v>139</v>
      </c>
    </row>
    <row r="51" spans="1:2">
      <c r="A51" s="10" t="s">
        <v>134</v>
      </c>
    </row>
    <row r="52" spans="1:2" ht="16.5">
      <c r="A52" s="4"/>
    </row>
    <row r="53" spans="1:2">
      <c r="A53" s="3" t="s">
        <v>39</v>
      </c>
    </row>
    <row r="54" spans="1:2">
      <c r="A54" s="3" t="s">
        <v>140</v>
      </c>
    </row>
    <row r="55" spans="1:2">
      <c r="A55" s="3" t="s">
        <v>210</v>
      </c>
    </row>
    <row r="56" spans="1:2">
      <c r="A56" s="3" t="s">
        <v>211</v>
      </c>
    </row>
    <row r="57" spans="1:2">
      <c r="A57" s="3" t="s">
        <v>212</v>
      </c>
    </row>
    <row r="58" spans="1:2">
      <c r="A58" s="3" t="s">
        <v>213</v>
      </c>
    </row>
    <row r="59" spans="1:2">
      <c r="A59" s="3" t="s">
        <v>214</v>
      </c>
    </row>
    <row r="60" spans="1:2" ht="16.5">
      <c r="A60" s="4"/>
    </row>
    <row r="61" spans="1:2">
      <c r="A61" s="3">
        <v>27</v>
      </c>
    </row>
    <row r="62" spans="1:2">
      <c r="A62" s="3" t="s">
        <v>215</v>
      </c>
    </row>
    <row r="63" spans="1:2">
      <c r="A63" s="3" t="s">
        <v>216</v>
      </c>
    </row>
    <row r="64" spans="1:2">
      <c r="A64" s="3" t="s">
        <v>217</v>
      </c>
    </row>
    <row r="65" spans="1:1">
      <c r="A65" s="3" t="s">
        <v>218</v>
      </c>
    </row>
    <row r="66" spans="1:1">
      <c r="A66" s="3" t="s">
        <v>219</v>
      </c>
    </row>
    <row r="67" spans="1:1">
      <c r="A67" s="3" t="s">
        <v>220</v>
      </c>
    </row>
    <row r="68" spans="1:1">
      <c r="A68" s="3" t="s">
        <v>221</v>
      </c>
    </row>
    <row r="69" spans="1:1">
      <c r="A69" s="3" t="s">
        <v>222</v>
      </c>
    </row>
    <row r="70" spans="1:1">
      <c r="A70" s="3" t="s">
        <v>223</v>
      </c>
    </row>
    <row r="71" spans="1:1">
      <c r="A71" s="3" t="s">
        <v>224</v>
      </c>
    </row>
    <row r="72" spans="1:1">
      <c r="A72" s="3" t="s">
        <v>225</v>
      </c>
    </row>
    <row r="73" spans="1:1">
      <c r="A73" s="3" t="s">
        <v>226</v>
      </c>
    </row>
    <row r="74" spans="1:1">
      <c r="A74" s="3" t="s">
        <v>227</v>
      </c>
    </row>
    <row r="75" spans="1:1">
      <c r="A75" s="3" t="s">
        <v>228</v>
      </c>
    </row>
    <row r="76" spans="1:1">
      <c r="A76" s="3" t="s">
        <v>229</v>
      </c>
    </row>
    <row r="77" spans="1:1">
      <c r="A77" s="3" t="s">
        <v>230</v>
      </c>
    </row>
    <row r="78" spans="1:1">
      <c r="A78" s="3" t="s">
        <v>231</v>
      </c>
    </row>
    <row r="79" spans="1:1">
      <c r="A79" s="3" t="s">
        <v>232</v>
      </c>
    </row>
    <row r="80" spans="1:1">
      <c r="A80" s="3" t="s">
        <v>233</v>
      </c>
    </row>
    <row r="81" spans="1:1">
      <c r="A81" s="3" t="s">
        <v>234</v>
      </c>
    </row>
    <row r="82" spans="1:1">
      <c r="A82" s="3" t="s">
        <v>235</v>
      </c>
    </row>
    <row r="83" spans="1:1">
      <c r="A83" s="3" t="s">
        <v>236</v>
      </c>
    </row>
    <row r="84" spans="1:1">
      <c r="A84" s="3" t="s">
        <v>237</v>
      </c>
    </row>
    <row r="85" spans="1:1">
      <c r="A85" s="3" t="s">
        <v>238</v>
      </c>
    </row>
    <row r="86" spans="1:1">
      <c r="A86" s="3" t="s">
        <v>239</v>
      </c>
    </row>
    <row r="87" spans="1:1">
      <c r="A87" s="3" t="s">
        <v>240</v>
      </c>
    </row>
    <row r="88" spans="1:1">
      <c r="A88" s="3" t="s">
        <v>241</v>
      </c>
    </row>
    <row r="89" spans="1:1">
      <c r="A89" s="3" t="s">
        <v>242</v>
      </c>
    </row>
    <row r="90" spans="1:1">
      <c r="A90" s="2"/>
    </row>
    <row r="91" spans="1:1">
      <c r="A91" s="3" t="s">
        <v>243</v>
      </c>
    </row>
    <row r="92" spans="1:1">
      <c r="A92" s="3" t="s">
        <v>244</v>
      </c>
    </row>
    <row r="93" spans="1:1">
      <c r="A93" s="3" t="s">
        <v>245</v>
      </c>
    </row>
    <row r="94" spans="1:1">
      <c r="A94" s="3" t="s">
        <v>246</v>
      </c>
    </row>
    <row r="95" spans="1:1">
      <c r="A95" s="3" t="s">
        <v>247</v>
      </c>
    </row>
    <row r="96" spans="1:1">
      <c r="A96" s="3" t="s">
        <v>248</v>
      </c>
    </row>
    <row r="97" spans="1:1">
      <c r="A97" s="3" t="s">
        <v>249</v>
      </c>
    </row>
    <row r="98" spans="1:1">
      <c r="A98" s="3" t="s">
        <v>250</v>
      </c>
    </row>
    <row r="99" spans="1:1">
      <c r="A99" s="3" t="s">
        <v>251</v>
      </c>
    </row>
    <row r="100" spans="1:1">
      <c r="A100" s="3" t="s">
        <v>252</v>
      </c>
    </row>
    <row r="101" spans="1:1">
      <c r="A101" s="3" t="s">
        <v>253</v>
      </c>
    </row>
    <row r="102" spans="1:1">
      <c r="A102" s="3" t="s">
        <v>254</v>
      </c>
    </row>
    <row r="103" spans="1:1">
      <c r="A103" s="3" t="s">
        <v>255</v>
      </c>
    </row>
    <row r="104" spans="1:1">
      <c r="A104" s="3" t="s">
        <v>256</v>
      </c>
    </row>
    <row r="105" spans="1:1">
      <c r="A105" s="3" t="s">
        <v>257</v>
      </c>
    </row>
    <row r="106" spans="1:1">
      <c r="A106" s="3" t="s">
        <v>258</v>
      </c>
    </row>
    <row r="107" spans="1:1">
      <c r="A107" s="3" t="s">
        <v>259</v>
      </c>
    </row>
    <row r="108" spans="1:1">
      <c r="A108" s="3" t="s">
        <v>260</v>
      </c>
    </row>
    <row r="109" spans="1:1">
      <c r="A109" s="3" t="s">
        <v>261</v>
      </c>
    </row>
    <row r="110" spans="1:1">
      <c r="A110" s="3" t="s">
        <v>262</v>
      </c>
    </row>
    <row r="111" spans="1:1">
      <c r="A111" s="3" t="s">
        <v>263</v>
      </c>
    </row>
    <row r="112" spans="1:1">
      <c r="A112" s="3" t="s">
        <v>264</v>
      </c>
    </row>
    <row r="113" spans="1:1">
      <c r="A113" s="3" t="s">
        <v>265</v>
      </c>
    </row>
    <row r="114" spans="1:1">
      <c r="A114" s="3" t="s">
        <v>266</v>
      </c>
    </row>
    <row r="115" spans="1:1">
      <c r="A115" s="3" t="s">
        <v>267</v>
      </c>
    </row>
    <row r="116" spans="1:1">
      <c r="A116" s="3" t="s">
        <v>268</v>
      </c>
    </row>
    <row r="117" spans="1:1">
      <c r="A117" s="3" t="s">
        <v>269</v>
      </c>
    </row>
    <row r="118" spans="1:1">
      <c r="A118" s="3" t="s">
        <v>270</v>
      </c>
    </row>
    <row r="119" spans="1:1">
      <c r="A119" s="3">
        <v>19</v>
      </c>
    </row>
    <row r="120" spans="1:1">
      <c r="A120" s="3" t="s">
        <v>271</v>
      </c>
    </row>
    <row r="121" spans="1:1">
      <c r="A121" s="3" t="s">
        <v>272</v>
      </c>
    </row>
    <row r="122" spans="1:1">
      <c r="A122" s="3" t="s">
        <v>273</v>
      </c>
    </row>
    <row r="123" spans="1:1">
      <c r="A123" s="3" t="s">
        <v>274</v>
      </c>
    </row>
    <row r="124" spans="1:1">
      <c r="A124" s="3" t="s">
        <v>275</v>
      </c>
    </row>
    <row r="125" spans="1:1">
      <c r="A125" s="3" t="s">
        <v>276</v>
      </c>
    </row>
    <row r="126" spans="1:1">
      <c r="A126" s="3" t="s">
        <v>277</v>
      </c>
    </row>
    <row r="127" spans="1:1">
      <c r="A127" s="3" t="s">
        <v>278</v>
      </c>
    </row>
    <row r="128" spans="1:1">
      <c r="A128" s="3" t="s">
        <v>279</v>
      </c>
    </row>
    <row r="129" spans="1:1">
      <c r="A129" s="3" t="s">
        <v>280</v>
      </c>
    </row>
    <row r="130" spans="1:1">
      <c r="A130" s="3" t="s">
        <v>281</v>
      </c>
    </row>
    <row r="131" spans="1:1">
      <c r="A131" s="3" t="s">
        <v>282</v>
      </c>
    </row>
    <row r="132" spans="1:1">
      <c r="A132" s="3" t="s">
        <v>283</v>
      </c>
    </row>
    <row r="133" spans="1:1">
      <c r="A133" s="3" t="s">
        <v>284</v>
      </c>
    </row>
    <row r="134" spans="1:1">
      <c r="A134" s="3" t="s">
        <v>285</v>
      </c>
    </row>
    <row r="135" spans="1:1">
      <c r="A135" s="3" t="s">
        <v>286</v>
      </c>
    </row>
    <row r="136" spans="1:1">
      <c r="A136" s="3" t="s">
        <v>287</v>
      </c>
    </row>
    <row r="137" spans="1:1">
      <c r="A137" s="3" t="s">
        <v>288</v>
      </c>
    </row>
    <row r="138" spans="1:1">
      <c r="A138" s="3" t="s">
        <v>289</v>
      </c>
    </row>
    <row r="139" spans="1:1">
      <c r="A139" s="3" t="s">
        <v>290</v>
      </c>
    </row>
    <row r="140" spans="1:1">
      <c r="A140" s="2"/>
    </row>
    <row r="141" spans="1:1">
      <c r="A141" s="3" t="s">
        <v>291</v>
      </c>
    </row>
    <row r="142" spans="1:1">
      <c r="A142" s="3" t="s">
        <v>292</v>
      </c>
    </row>
    <row r="143" spans="1:1">
      <c r="A143" s="3" t="s">
        <v>293</v>
      </c>
    </row>
    <row r="144" spans="1:1">
      <c r="A144" s="3" t="s">
        <v>294</v>
      </c>
    </row>
    <row r="145" spans="1:1">
      <c r="A145" s="3" t="s">
        <v>295</v>
      </c>
    </row>
    <row r="146" spans="1:1">
      <c r="A146" s="3" t="s">
        <v>296</v>
      </c>
    </row>
    <row r="147" spans="1:1">
      <c r="A147" s="3" t="s">
        <v>297</v>
      </c>
    </row>
    <row r="148" spans="1:1">
      <c r="A148" s="3" t="s">
        <v>298</v>
      </c>
    </row>
    <row r="149" spans="1:1">
      <c r="A149" s="3" t="s">
        <v>299</v>
      </c>
    </row>
    <row r="150" spans="1:1">
      <c r="A150" s="3" t="s">
        <v>300</v>
      </c>
    </row>
    <row r="151" spans="1:1">
      <c r="A151" s="3" t="s">
        <v>301</v>
      </c>
    </row>
    <row r="152" spans="1:1">
      <c r="A152" s="3" t="s">
        <v>302</v>
      </c>
    </row>
    <row r="153" spans="1:1">
      <c r="A153" s="3" t="s">
        <v>303</v>
      </c>
    </row>
    <row r="154" spans="1:1">
      <c r="A154" s="3" t="s">
        <v>304</v>
      </c>
    </row>
    <row r="155" spans="1:1">
      <c r="A155" s="3" t="s">
        <v>305</v>
      </c>
    </row>
    <row r="156" spans="1:1">
      <c r="A156" s="3" t="s">
        <v>306</v>
      </c>
    </row>
    <row r="157" spans="1:1">
      <c r="A157" s="3" t="s">
        <v>307</v>
      </c>
    </row>
    <row r="158" spans="1:1">
      <c r="A158" s="3" t="s">
        <v>308</v>
      </c>
    </row>
    <row r="159" spans="1:1">
      <c r="A159" s="3" t="s">
        <v>309</v>
      </c>
    </row>
    <row r="160" spans="1:1">
      <c r="A160" s="3" t="s">
        <v>310</v>
      </c>
    </row>
    <row r="161" spans="1:1">
      <c r="A161" s="3">
        <v>4</v>
      </c>
    </row>
    <row r="162" spans="1:1">
      <c r="A162" s="3" t="s">
        <v>311</v>
      </c>
    </row>
    <row r="163" spans="1:1">
      <c r="A163" s="3" t="s">
        <v>312</v>
      </c>
    </row>
    <row r="164" spans="1:1">
      <c r="A164" s="3" t="s">
        <v>313</v>
      </c>
    </row>
    <row r="165" spans="1:1">
      <c r="A165" s="3" t="s">
        <v>314</v>
      </c>
    </row>
    <row r="166" spans="1:1">
      <c r="A166" s="3" t="s">
        <v>315</v>
      </c>
    </row>
    <row r="167" spans="1:1">
      <c r="A167" s="3" t="s">
        <v>316</v>
      </c>
    </row>
    <row r="168" spans="1:1">
      <c r="A168" s="3">
        <v>22</v>
      </c>
    </row>
    <row r="169" spans="1:1">
      <c r="A169" s="3" t="s">
        <v>317</v>
      </c>
    </row>
    <row r="170" spans="1:1">
      <c r="A170" s="3" t="s">
        <v>318</v>
      </c>
    </row>
    <row r="171" spans="1:1">
      <c r="A171" s="3" t="s">
        <v>319</v>
      </c>
    </row>
    <row r="172" spans="1:1">
      <c r="A172" s="3" t="s">
        <v>320</v>
      </c>
    </row>
    <row r="173" spans="1:1">
      <c r="A173" s="3" t="s">
        <v>321</v>
      </c>
    </row>
    <row r="174" spans="1:1">
      <c r="A174" s="3" t="s">
        <v>322</v>
      </c>
    </row>
    <row r="175" spans="1:1">
      <c r="A175" s="3" t="s">
        <v>323</v>
      </c>
    </row>
    <row r="176" spans="1:1">
      <c r="A176" s="3" t="s">
        <v>324</v>
      </c>
    </row>
    <row r="177" spans="1:1">
      <c r="A177" s="3" t="s">
        <v>325</v>
      </c>
    </row>
    <row r="178" spans="1:1">
      <c r="A178" s="3" t="s">
        <v>326</v>
      </c>
    </row>
    <row r="179" spans="1:1">
      <c r="A179" s="3" t="s">
        <v>327</v>
      </c>
    </row>
    <row r="180" spans="1:1">
      <c r="A180" s="3" t="s">
        <v>328</v>
      </c>
    </row>
    <row r="181" spans="1:1">
      <c r="A181" s="3" t="s">
        <v>329</v>
      </c>
    </row>
    <row r="182" spans="1:1">
      <c r="A182" s="3" t="s">
        <v>330</v>
      </c>
    </row>
    <row r="183" spans="1:1">
      <c r="A183" s="3" t="s">
        <v>331</v>
      </c>
    </row>
    <row r="184" spans="1:1">
      <c r="A184" s="3" t="s">
        <v>332</v>
      </c>
    </row>
    <row r="185" spans="1:1">
      <c r="A185" s="3" t="s">
        <v>333</v>
      </c>
    </row>
    <row r="186" spans="1:1">
      <c r="A186" s="3" t="s">
        <v>334</v>
      </c>
    </row>
    <row r="187" spans="1:1">
      <c r="A187" s="3" t="s">
        <v>335</v>
      </c>
    </row>
    <row r="188" spans="1:1">
      <c r="A188" s="3" t="s">
        <v>336</v>
      </c>
    </row>
    <row r="189" spans="1:1">
      <c r="A189" s="3" t="s">
        <v>337</v>
      </c>
    </row>
    <row r="190" spans="1:1">
      <c r="A190" s="3" t="s">
        <v>338</v>
      </c>
    </row>
    <row r="191" spans="1:1">
      <c r="A191" s="3" t="s">
        <v>339</v>
      </c>
    </row>
    <row r="192" spans="1:1">
      <c r="A192" s="2"/>
    </row>
    <row r="193" spans="1:1">
      <c r="A193" s="3" t="s">
        <v>340</v>
      </c>
    </row>
    <row r="194" spans="1:1">
      <c r="A194" s="3" t="s">
        <v>341</v>
      </c>
    </row>
    <row r="195" spans="1:1">
      <c r="A195" s="3" t="s">
        <v>342</v>
      </c>
    </row>
    <row r="196" spans="1:1">
      <c r="A196" s="3" t="s">
        <v>343</v>
      </c>
    </row>
    <row r="197" spans="1:1">
      <c r="A197" s="3" t="s">
        <v>344</v>
      </c>
    </row>
    <row r="198" spans="1:1">
      <c r="A198" s="3" t="s">
        <v>345</v>
      </c>
    </row>
    <row r="199" spans="1:1">
      <c r="A199" s="3" t="s">
        <v>346</v>
      </c>
    </row>
    <row r="200" spans="1:1">
      <c r="A200" s="3" t="s">
        <v>347</v>
      </c>
    </row>
    <row r="201" spans="1:1">
      <c r="A201" s="3" t="s">
        <v>348</v>
      </c>
    </row>
    <row r="202" spans="1:1">
      <c r="A202" s="3" t="s">
        <v>349</v>
      </c>
    </row>
    <row r="203" spans="1:1">
      <c r="A203" s="3" t="s">
        <v>350</v>
      </c>
    </row>
    <row r="204" spans="1:1">
      <c r="A204" s="3" t="s">
        <v>351</v>
      </c>
    </row>
    <row r="205" spans="1:1">
      <c r="A205" s="3" t="s">
        <v>352</v>
      </c>
    </row>
    <row r="206" spans="1:1">
      <c r="A206" s="3" t="s">
        <v>353</v>
      </c>
    </row>
    <row r="207" spans="1:1">
      <c r="A207" s="3" t="s">
        <v>354</v>
      </c>
    </row>
    <row r="208" spans="1:1">
      <c r="A208" s="3" t="s">
        <v>355</v>
      </c>
    </row>
    <row r="209" spans="1:1">
      <c r="A209" s="3" t="s">
        <v>356</v>
      </c>
    </row>
    <row r="210" spans="1:1">
      <c r="A210" s="3" t="s">
        <v>357</v>
      </c>
    </row>
    <row r="211" spans="1:1">
      <c r="A211" s="3" t="s">
        <v>358</v>
      </c>
    </row>
    <row r="212" spans="1:1">
      <c r="A212" s="3" t="s">
        <v>359</v>
      </c>
    </row>
    <row r="213" spans="1:1">
      <c r="A213" s="3" t="s">
        <v>360</v>
      </c>
    </row>
    <row r="214" spans="1:1">
      <c r="A214" s="3" t="s">
        <v>361</v>
      </c>
    </row>
    <row r="215" spans="1:1">
      <c r="A215" s="3" t="s">
        <v>362</v>
      </c>
    </row>
    <row r="216" spans="1:1">
      <c r="A216" s="3">
        <v>10</v>
      </c>
    </row>
    <row r="217" spans="1:1">
      <c r="A217" s="3" t="s">
        <v>363</v>
      </c>
    </row>
    <row r="218" spans="1:1">
      <c r="A218" s="3" t="s">
        <v>364</v>
      </c>
    </row>
    <row r="219" spans="1:1">
      <c r="A219" s="3" t="s">
        <v>365</v>
      </c>
    </row>
    <row r="220" spans="1:1">
      <c r="A220" s="3" t="s">
        <v>366</v>
      </c>
    </row>
    <row r="221" spans="1:1">
      <c r="A221" s="3" t="s">
        <v>367</v>
      </c>
    </row>
    <row r="222" spans="1:1">
      <c r="A222" s="3" t="s">
        <v>368</v>
      </c>
    </row>
    <row r="223" spans="1:1">
      <c r="A223" s="3" t="s">
        <v>369</v>
      </c>
    </row>
    <row r="224" spans="1:1">
      <c r="A224" s="3" t="s">
        <v>370</v>
      </c>
    </row>
    <row r="225" spans="1:1">
      <c r="A225" s="3" t="s">
        <v>371</v>
      </c>
    </row>
    <row r="226" spans="1:1">
      <c r="A226" s="3" t="s">
        <v>372</v>
      </c>
    </row>
    <row r="227" spans="1:1">
      <c r="A227" s="3" t="s">
        <v>373</v>
      </c>
    </row>
    <row r="228" spans="1:1">
      <c r="A228" s="2"/>
    </row>
    <row r="229" spans="1:1">
      <c r="A229" s="3" t="s">
        <v>374</v>
      </c>
    </row>
    <row r="230" spans="1:1">
      <c r="A230" s="3" t="s">
        <v>375</v>
      </c>
    </row>
    <row r="231" spans="1:1">
      <c r="A231" s="3" t="s">
        <v>376</v>
      </c>
    </row>
    <row r="232" spans="1:1">
      <c r="A232" s="3" t="s">
        <v>377</v>
      </c>
    </row>
    <row r="233" spans="1:1">
      <c r="A233" s="3" t="s">
        <v>378</v>
      </c>
    </row>
    <row r="234" spans="1:1">
      <c r="A234" s="3" t="s">
        <v>379</v>
      </c>
    </row>
    <row r="235" spans="1:1">
      <c r="A235" s="3" t="s">
        <v>380</v>
      </c>
    </row>
    <row r="236" spans="1:1">
      <c r="A236" s="3" t="s">
        <v>381</v>
      </c>
    </row>
    <row r="237" spans="1:1">
      <c r="A237" s="3" t="s">
        <v>382</v>
      </c>
    </row>
    <row r="238" spans="1:1">
      <c r="A238" s="3" t="s">
        <v>383</v>
      </c>
    </row>
    <row r="239" spans="1:1">
      <c r="A239" s="3" t="s">
        <v>384</v>
      </c>
    </row>
    <row r="240" spans="1:1">
      <c r="A240" s="3">
        <v>4</v>
      </c>
    </row>
    <row r="241" spans="1:1">
      <c r="A241" s="3" t="s">
        <v>385</v>
      </c>
    </row>
    <row r="242" spans="1:1">
      <c r="A242" s="3">
        <v>27</v>
      </c>
    </row>
    <row r="243" spans="1:1">
      <c r="A243" s="3" t="s">
        <v>386</v>
      </c>
    </row>
    <row r="244" spans="1:1">
      <c r="A244" s="3" t="s">
        <v>387</v>
      </c>
    </row>
    <row r="245" spans="1:1">
      <c r="A245" s="3" t="s">
        <v>388</v>
      </c>
    </row>
    <row r="246" spans="1:1">
      <c r="A246" s="3" t="s">
        <v>389</v>
      </c>
    </row>
    <row r="247" spans="1:1">
      <c r="A247" s="3" t="s">
        <v>390</v>
      </c>
    </row>
    <row r="248" spans="1:1">
      <c r="A248" s="3" t="s">
        <v>391</v>
      </c>
    </row>
    <row r="249" spans="1:1">
      <c r="A249" s="3" t="s">
        <v>392</v>
      </c>
    </row>
    <row r="250" spans="1:1">
      <c r="A250" s="3" t="s">
        <v>393</v>
      </c>
    </row>
    <row r="251" spans="1:1">
      <c r="A251" s="3" t="s">
        <v>394</v>
      </c>
    </row>
    <row r="252" spans="1:1">
      <c r="A252" s="3" t="s">
        <v>395</v>
      </c>
    </row>
    <row r="253" spans="1:1">
      <c r="A253" s="3" t="s">
        <v>396</v>
      </c>
    </row>
    <row r="254" spans="1:1">
      <c r="A254" s="3" t="s">
        <v>397</v>
      </c>
    </row>
    <row r="255" spans="1:1">
      <c r="A255" s="3" t="s">
        <v>398</v>
      </c>
    </row>
    <row r="256" spans="1:1">
      <c r="A256" s="3" t="s">
        <v>399</v>
      </c>
    </row>
    <row r="257" spans="1:1">
      <c r="A257" s="3" t="s">
        <v>400</v>
      </c>
    </row>
    <row r="258" spans="1:1">
      <c r="A258" s="3" t="s">
        <v>401</v>
      </c>
    </row>
    <row r="259" spans="1:1">
      <c r="A259" s="3" t="s">
        <v>402</v>
      </c>
    </row>
    <row r="260" spans="1:1">
      <c r="A260" s="3" t="s">
        <v>403</v>
      </c>
    </row>
    <row r="261" spans="1:1">
      <c r="A261" s="3" t="s">
        <v>404</v>
      </c>
    </row>
    <row r="262" spans="1:1">
      <c r="A262" s="3" t="s">
        <v>405</v>
      </c>
    </row>
    <row r="263" spans="1:1">
      <c r="A263" s="3" t="s">
        <v>406</v>
      </c>
    </row>
    <row r="264" spans="1:1">
      <c r="A264" s="3" t="s">
        <v>407</v>
      </c>
    </row>
    <row r="265" spans="1:1">
      <c r="A265" s="3" t="s">
        <v>408</v>
      </c>
    </row>
    <row r="266" spans="1:1">
      <c r="A266" s="3" t="s">
        <v>409</v>
      </c>
    </row>
    <row r="267" spans="1:1">
      <c r="A267" s="3" t="s">
        <v>410</v>
      </c>
    </row>
    <row r="268" spans="1:1">
      <c r="A268" s="3" t="s">
        <v>411</v>
      </c>
    </row>
    <row r="269" spans="1:1">
      <c r="A269" s="3" t="s">
        <v>412</v>
      </c>
    </row>
    <row r="270" spans="1:1">
      <c r="A270" s="3" t="s">
        <v>413</v>
      </c>
    </row>
    <row r="271" spans="1:1">
      <c r="A271" s="3" t="s">
        <v>414</v>
      </c>
    </row>
  </sheetData>
  <mergeCells count="2">
    <mergeCell ref="A38:B38"/>
    <mergeCell ref="A47:B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Record book</vt:lpstr>
      <vt:lpstr>2022-06-12 FANG</vt:lpstr>
      <vt:lpstr>2022-06-12 NFG</vt:lpstr>
      <vt:lpstr>2022-06-12 OXY</vt:lpstr>
      <vt:lpstr>2022-06-12 PXD</vt:lpstr>
      <vt:lpstr>2022-06-12 SM</vt:lpstr>
      <vt:lpstr>2022-06-12 CEIX</vt:lpstr>
      <vt:lpstr>2022-06-12 XOM</vt:lpstr>
      <vt:lpstr>2022-06-12 MPC</vt:lpstr>
      <vt:lpstr>2022-06-12 CIVI</vt:lpstr>
      <vt:lpstr>2022-06-11 MUSA</vt:lpstr>
      <vt:lpstr>2022-06-11 LNTH</vt:lpstr>
      <vt:lpstr>2022-06-12 VAW</vt:lpstr>
      <vt:lpstr>2022-06-11 MCK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2022-06-03T05:46:07Z</dcterms:created>
  <dcterms:modified xsi:type="dcterms:W3CDTF">2022-06-13T03:02:01Z</dcterms:modified>
</cp:coreProperties>
</file>