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FBFD1AF3-BDEE-40D2-B034-279556C81F02}" xr6:coauthVersionLast="47" xr6:coauthVersionMax="47" xr10:uidLastSave="{00000000-0000-0000-0000-000000000000}"/>
  <bookViews>
    <workbookView xWindow="4515" yWindow="-10770" windowWidth="20730" windowHeight="11835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7" i="1" l="1"/>
  <c r="Q16" i="1"/>
  <c r="R16" i="1" s="1"/>
  <c r="S16" i="1" s="1"/>
  <c r="Q15" i="1"/>
  <c r="Q14" i="1"/>
  <c r="Q13" i="1"/>
  <c r="R13" i="1" s="1"/>
  <c r="S13" i="1" s="1"/>
  <c r="Q12" i="1"/>
  <c r="R12" i="1" s="1"/>
  <c r="S12" i="1" s="1"/>
  <c r="R17" i="1"/>
  <c r="S17" i="1" s="1"/>
  <c r="R14" i="1"/>
  <c r="S14" i="1" s="1"/>
  <c r="E4" i="1"/>
  <c r="V17" i="1"/>
  <c r="T17" i="1"/>
  <c r="I17" i="1"/>
  <c r="K17" i="1" s="1"/>
  <c r="F17" i="1" a="1"/>
  <c r="F17" i="1" s="1"/>
  <c r="T16" i="1"/>
  <c r="V16" i="1"/>
  <c r="K16" i="1"/>
  <c r="I16" i="1"/>
  <c r="F16" i="1" a="1"/>
  <c r="F16" i="1" s="1"/>
  <c r="R15" i="1"/>
  <c r="S15" i="1" s="1"/>
  <c r="I15" i="1"/>
  <c r="V15" i="1" s="1"/>
  <c r="F15" i="1" a="1"/>
  <c r="F15" i="1" s="1"/>
  <c r="V9" i="1"/>
  <c r="V14" i="1"/>
  <c r="V13" i="1"/>
  <c r="V12" i="1"/>
  <c r="I14" i="1"/>
  <c r="K14" i="1" s="1"/>
  <c r="F14" i="1" a="1"/>
  <c r="F14" i="1" s="1"/>
  <c r="I13" i="1"/>
  <c r="K13" i="1" s="1"/>
  <c r="F13" i="1" a="1"/>
  <c r="F13" i="1" s="1"/>
  <c r="I12" i="1"/>
  <c r="K12" i="1" s="1"/>
  <c r="F12" i="1" a="1"/>
  <c r="F12" i="1" s="1"/>
  <c r="K15" i="1" l="1"/>
  <c r="T15" i="1"/>
  <c r="T12" i="1"/>
  <c r="T13" i="1" s="1"/>
  <c r="T14" i="1" s="1"/>
  <c r="N9" i="1"/>
  <c r="O16" i="1" l="1"/>
  <c r="O17" i="1"/>
  <c r="O14" i="1"/>
  <c r="O15" i="1"/>
  <c r="O12" i="1"/>
  <c r="O13" i="1"/>
  <c r="K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<sst xmlns="http://schemas.openxmlformats.org/spreadsheetml/2006/main" count="1870" uniqueCount="1137">
  <si>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</si>
  <si>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</si>
  <si>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</si>
  <si>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</si>
  <si>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</si>
  <si>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</si>
  <si>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</si>
  <si>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</si>
  <si>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</si>
  <si>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</si>
  <si>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</si>
  <si>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</si>
  <si>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</si>
  <si>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</si>
  <si>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</si>
  <si>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</si>
  <si>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</si>
  <si>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</si>
  <si>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</si>
  <si>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</si>
  <si>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</si>
  <si>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</si>
  <si>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</si>
  <si>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</si>
  <si>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</si>
  <si>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</si>
  <si>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</si>
  <si>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</si>
  <si>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</si>
  <si>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</si>
  <si>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</si>
  <si>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</si>
  <si>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</si>
  <si>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</si>
  <si>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</si>
  <si>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</si>
  <si>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</si>
  <si>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</si>
  <si>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</si>
  <si>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</si>
  <si>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</si>
  <si>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</si>
  <si>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</si>
  <si>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</si>
  <si>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</si>
  <si>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</si>
  <si>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</si>
  <si>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</si>
  <si>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</si>
  <si>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</si>
  <si>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</si>
  <si>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</si>
  <si>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</si>
  <si>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</si>
  <si>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</si>
  <si>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</si>
  <si>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</si>
  <si>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</si>
  <si>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</si>
  <si>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</si>
  <si>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</si>
  <si>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</si>
  <si>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</si>
  <si>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</si>
  <si>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</si>
  <si>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</si>
  <si>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</si>
  <si>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</si>
  <si>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</si>
  <si>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</si>
  <si>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</si>
  <si>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</si>
  <si>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</si>
  <si>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</si>
  <si>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</si>
  <si>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</si>
  <si>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</si>
  <si>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</si>
  <si>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</si>
  <si>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</si>
  <si>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</si>
  <si>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</si>
  <si>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</si>
  <si>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</si>
  <si>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</si>
  <si>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</si>
  <si>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</si>
  <si>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</si>
  <si>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</si>
  <si>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</si>
  <si>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</si>
  <si>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</si>
  <si>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</si>
  <si>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</si>
  <si>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</si>
  <si>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</si>
  <si>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</si>
  <si>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</si>
  <si>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</si>
  <si>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</si>
  <si>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</si>
  <si>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</si>
  <si>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</si>
  <si>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</si>
  <si>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</si>
  <si>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</si>
  <si>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</si>
  <si>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</si>
  <si>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</si>
  <si>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</si>
  <si>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</si>
  <si>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</si>
  <si>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</si>
  <si>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</si>
  <si>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</si>
  <si>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</si>
  <si>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</si>
  <si>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</si>
  <si>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</si>
  <si>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</si>
  <si>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</si>
  <si>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</si>
  <si>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</si>
  <si>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</si>
  <si>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</si>
  <si>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</si>
  <si>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</si>
  <si>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</si>
  <si>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</si>
  <si>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</si>
  <si>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</si>
  <si>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</si>
  <si>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</si>
  <si>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</si>
  <si>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</si>
  <si>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</si>
  <si>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</si>
  <si>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</si>
  <si>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</si>
  <si>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</si>
  <si>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</si>
  <si>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</si>
  <si>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</si>
  <si>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</si>
  <si>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</si>
  <si>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</si>
  <si>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</si>
  <si>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</si>
  <si>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</si>
  <si>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</si>
  <si>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</si>
  <si>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</si>
  <si>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</si>
  <si>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</si>
  <si>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</si>
  <si>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</si>
  <si>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</si>
  <si>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</si>
  <si>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</si>
  <si>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</si>
  <si>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</si>
  <si>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</si>
  <si>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</si>
  <si>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</si>
  <si>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</si>
  <si>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</si>
  <si>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</si>
  <si>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</si>
  <si>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</si>
  <si>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</si>
  <si>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</si>
  <si>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</si>
  <si>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</si>
  <si>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</si>
  <si>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</si>
  <si>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</si>
  <si>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</si>
  <si>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</si>
  <si>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</si>
  <si>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</si>
  <si>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</si>
  <si>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</si>
  <si>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</si>
  <si>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</si>
  <si>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</si>
  <si>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</si>
  <si>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</si>
  <si>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</si>
  <si>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</si>
  <si>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</si>
  <si>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</si>
  <si>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</si>
  <si>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</si>
  <si>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</si>
  <si>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</si>
  <si>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</si>
  <si>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</si>
  <si>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</si>
  <si>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</si>
  <si>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</si>
  <si>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</si>
  <si>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</si>
  <si>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</si>
  <si>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</si>
  <si>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</si>
  <si>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</si>
  <si>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</si>
  <si>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</si>
  <si>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</si>
  <si>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</si>
  <si>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</si>
  <si>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</si>
  <si>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</si>
  <si>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</si>
  <si>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</si>
  <si>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</si>
  <si>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</si>
  <si>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</si>
  <si>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</si>
  <si>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</si>
  <si>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</si>
  <si>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</si>
  <si>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</si>
  <si>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</si>
  <si>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</si>
  <si>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</si>
  <si>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</si>
  <si>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</si>
  <si>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</si>
  <si>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</si>
  <si>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</si>
  <si>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</si>
  <si>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</si>
  <si>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</si>
  <si>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</si>
  <si>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</si>
  <si>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</si>
  <si>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</si>
  <si>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</si>
  <si>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</si>
  <si>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</si>
  <si>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</si>
  <si>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</si>
  <si>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</si>
  <si>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</si>
  <si>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</si>
  <si>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</si>
  <si>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</si>
  <si>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</si>
  <si>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</si>
  <si>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</si>
  <si>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</si>
  <si>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</si>
  <si>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</si>
  <si>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</si>
  <si>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</si>
  <si>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</si>
  <si>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</si>
  <si>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</si>
  <si>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</si>
  <si>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</si>
  <si>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</si>
  <si>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</si>
  <si>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</si>
  <si>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</si>
  <si>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</si>
  <si>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</si>
  <si>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</si>
  <si>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</si>
  <si>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</si>
  <si>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</si>
  <si>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</si>
  <si>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</si>
  <si>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</si>
  <si>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</si>
  <si>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</si>
  <si>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</si>
  <si>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</si>
  <si>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</si>
  <si>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</si>
  <si>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</si>
  <si>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</si>
  <si>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</si>
  <si>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</si>
  <si>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</si>
  <si>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</si>
  <si>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</si>
  <si>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</si>
  <si>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</si>
  <si>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</si>
  <si>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</si>
  <si>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</si>
  <si>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</si>
  <si>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</si>
  <si>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</si>
  <si>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</si>
  <si>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</si>
  <si>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</si>
  <si>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</si>
  <si>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</si>
  <si>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</si>
  <si>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</si>
  <si>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</si>
  <si>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</si>
  <si>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</si>
  <si>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</si>
  <si>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</si>
  <si>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</si>
  <si>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</si>
  <si>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</si>
  <si>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</si>
  <si>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</si>
  <si>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</si>
  <si>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</si>
  <si>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</si>
  <si>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</si>
  <si>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</si>
  <si>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</si>
  <si>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</si>
  <si>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</si>
  <si>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</si>
  <si>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</si>
  <si>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</si>
  <si>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</si>
  <si>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</si>
  <si>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</si>
  <si>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</si>
  <si>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</si>
  <si>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</si>
  <si>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</si>
  <si>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</si>
  <si>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</si>
  <si>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</si>
  <si>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</si>
  <si>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</si>
  <si>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</si>
  <si>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</si>
  <si>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</si>
  <si>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</si>
  <si>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</si>
  <si>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</si>
  <si>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</si>
  <si>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</si>
  <si>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</si>
  <si>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</si>
  <si>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</si>
  <si>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</si>
  <si>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</si>
  <si>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</si>
  <si>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</si>
  <si>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</si>
  <si>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</si>
  <si>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</si>
  <si>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</si>
  <si>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</si>
  <si>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</si>
  <si>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</si>
  <si>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</si>
  <si>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</si>
  <si>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</si>
  <si>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</si>
  <si>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</si>
  <si>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</si>
  <si>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</si>
  <si>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</si>
  <si>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</si>
  <si>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</si>
  <si>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</si>
  <si>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</si>
  <si>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</si>
  <si>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</si>
  <si>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</si>
  <si>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</si>
  <si>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</si>
  <si>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</si>
  <si>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</si>
  <si>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</si>
  <si>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</si>
  <si>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</si>
  <si>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</si>
  <si>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</si>
  <si>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</si>
  <si>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</si>
  <si>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</si>
  <si>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</si>
  <si>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</si>
  <si>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</si>
  <si>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</si>
  <si>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</si>
  <si>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</si>
  <si>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</si>
  <si>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</si>
  <si>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</si>
  <si>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</si>
  <si>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</si>
  <si>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</si>
  <si>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</si>
  <si>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</si>
  <si>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</si>
  <si>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</si>
  <si>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</si>
  <si>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</si>
  <si>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</si>
  <si>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</si>
  <si>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</si>
  <si>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</si>
  <si>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</si>
  <si>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</si>
  <si>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</si>
  <si>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</si>
  <si>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</si>
  <si>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</si>
  <si>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</si>
  <si>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</si>
  <si>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</si>
  <si>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</si>
  <si>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</si>
  <si>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</si>
  <si>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</si>
  <si>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</si>
  <si>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</si>
  <si>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</si>
  <si>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</si>
  <si>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</si>
  <si>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</si>
  <si>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</si>
  <si>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</si>
  <si>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</si>
  <si>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</si>
  <si>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</si>
  <si>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</si>
  <si>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</si>
  <si>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</si>
  <si>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</si>
  <si>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</si>
  <si>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</si>
  <si>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</si>
  <si>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</si>
  <si>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</si>
  <si>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</si>
  <si>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</si>
  <si>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</si>
  <si>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</si>
  <si>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</si>
  <si>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</si>
  <si>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</si>
  <si>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</si>
  <si>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</si>
  <si>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</si>
  <si>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</si>
  <si>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</si>
  <si>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</si>
  <si>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</si>
  <si>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</si>
  <si>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</si>
  <si>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</si>
  <si>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</si>
  <si>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</si>
  <si>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</si>
  <si>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</si>
  <si>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</si>
  <si>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</si>
  <si>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</si>
  <si>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</si>
  <si>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</si>
  <si>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</si>
  <si>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</si>
  <si>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</si>
  <si>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</si>
  <si>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</si>
  <si>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</si>
  <si>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</si>
  <si>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</si>
  <si>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</si>
  <si>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</si>
  <si>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</si>
  <si>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</si>
  <si>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</si>
  <si>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</si>
  <si>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</si>
  <si>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</si>
  <si>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</si>
  <si>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</si>
  <si>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</si>
  <si>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</si>
  <si>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</si>
  <si>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</si>
  <si>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</si>
  <si>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</si>
  <si>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</si>
  <si>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</si>
  <si>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</si>
  <si>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</si>
  <si>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</si>
  <si>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</si>
  <si>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</si>
  <si>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</si>
  <si>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</si>
  <si>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</si>
  <si>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</si>
  <si>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</si>
  <si>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</si>
  <si>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</si>
  <si>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</si>
  <si>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</si>
  <si>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</si>
  <si>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</si>
  <si>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</si>
  <si>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</si>
  <si>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</si>
  <si>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</si>
  <si>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</si>
  <si>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</si>
  <si>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</si>
  <si>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</si>
  <si>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</si>
  <si>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</si>
  <si>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</si>
  <si>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</si>
  <si>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</si>
  <si>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</si>
  <si>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</si>
  <si>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</si>
  <si>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</si>
  <si>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</si>
  <si>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</si>
  <si>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</si>
  <si>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</si>
  <si>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</si>
  <si>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</si>
  <si>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</si>
  <si>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</si>
  <si>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</si>
  <si>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</si>
  <si>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</si>
  <si>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</si>
  <si>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</si>
  <si>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</si>
  <si>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</si>
  <si>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</si>
  <si>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</si>
  <si>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</si>
  <si>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</si>
  <si>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</si>
  <si>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</si>
  <si>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</si>
  <si>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</si>
  <si>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</si>
  <si>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</si>
  <si>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</si>
  <si>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</si>
  <si>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</si>
  <si>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</si>
  <si>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</si>
  <si>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</si>
  <si>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</si>
  <si>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</si>
  <si>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</si>
  <si>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</si>
  <si>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</si>
  <si>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</si>
  <si>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</si>
  <si>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</si>
  <si>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</si>
  <si>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</si>
  <si>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</si>
  <si>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</si>
  <si>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</si>
  <si>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</si>
  <si>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</si>
  <si>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</si>
  <si>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</si>
  <si>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</si>
  <si>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</si>
  <si>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</si>
  <si>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</si>
  <si>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</si>
  <si>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</si>
  <si>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</si>
  <si>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</si>
  <si>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</si>
  <si>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</si>
  <si>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</si>
  <si>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</si>
  <si>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</si>
  <si>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</si>
  <si>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</si>
  <si>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</si>
  <si>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</si>
  <si>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</si>
  <si>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</si>
  <si>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</si>
  <si>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</si>
  <si>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</si>
  <si>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</si>
  <si>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</si>
  <si>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</si>
  <si>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</si>
  <si>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</si>
  <si>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</si>
  <si>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</si>
  <si>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</si>
  <si>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</si>
  <si>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</si>
  <si>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</si>
  <si>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</si>
  <si>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</si>
  <si>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</si>
  <si>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</si>
  <si>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</si>
  <si>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</si>
  <si>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</si>
  <si>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</si>
  <si>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</si>
  <si>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</si>
  <si>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</si>
  <si>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</si>
  <si>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</si>
  <si>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</si>
  <si>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</si>
  <si>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</si>
  <si>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</si>
  <si>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</si>
  <si>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</si>
  <si>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</si>
  <si>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</si>
  <si>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</si>
  <si>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</si>
  <si>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</si>
  <si>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</si>
  <si>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</si>
  <si>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</si>
  <si>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</si>
  <si>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</si>
  <si>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</si>
  <si>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</si>
  <si>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</si>
  <si>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</si>
  <si>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</si>
  <si>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</si>
  <si>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</si>
  <si>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</si>
  <si>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</si>
  <si>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</si>
  <si>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</si>
  <si>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</si>
  <si>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</si>
  <si>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</si>
  <si>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</si>
  <si>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</si>
  <si>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</si>
  <si>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</si>
  <si>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</si>
  <si>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</si>
  <si>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</si>
  <si>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</si>
  <si>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</si>
  <si>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</si>
  <si>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</si>
  <si>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</si>
  <si>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</si>
  <si>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</si>
  <si>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</si>
  <si>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</si>
  <si>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</si>
  <si>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</si>
  <si>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</si>
  <si>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</si>
  <si>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</si>
  <si>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</si>
  <si>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</si>
  <si>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</si>
  <si>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</si>
  <si>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</si>
  <si>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</si>
  <si>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</si>
  <si>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</si>
  <si>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</si>
  <si>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</si>
  <si>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</si>
  <si>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</si>
  <si>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</si>
  <si>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</si>
  <si>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</si>
  <si>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</si>
  <si>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</si>
  <si>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</si>
  <si>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</si>
  <si>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</si>
  <si>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</si>
  <si>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</si>
  <si>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</si>
  <si>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</si>
  <si>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</si>
  <si>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</si>
  <si>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</si>
  <si>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</si>
  <si>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</si>
  <si>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</si>
  <si>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</si>
  <si>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</si>
  <si>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</si>
  <si>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</si>
  <si>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</si>
  <si>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</si>
  <si>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</si>
  <si>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</si>
  <si>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</si>
  <si>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</si>
  <si>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</si>
  <si>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</si>
  <si>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</si>
  <si>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</si>
  <si>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</si>
  <si>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</si>
  <si>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</si>
  <si>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</si>
  <si>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</si>
  <si>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</si>
  <si>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</si>
  <si>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</si>
  <si>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</si>
  <si>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</si>
  <si>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</si>
  <si>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</si>
  <si>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</si>
  <si>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</si>
  <si>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</si>
  <si>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</si>
  <si>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</si>
  <si>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</si>
  <si>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</si>
  <si>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</si>
  <si>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</si>
  <si>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</si>
  <si>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</si>
  <si>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</si>
  <si>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</si>
  <si>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</si>
  <si>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</si>
  <si>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</si>
  <si>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</si>
  <si>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</si>
  <si>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</si>
  <si>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</si>
  <si>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</si>
  <si>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</si>
  <si>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</si>
  <si>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</si>
  <si>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</si>
  <si>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</si>
  <si>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</si>
  <si>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</si>
  <si>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</si>
  <si>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</si>
  <si>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</si>
  <si>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</si>
  <si>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</si>
  <si>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</si>
  <si>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</si>
  <si>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</si>
  <si>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</si>
  <si>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</si>
  <si>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</si>
  <si>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</si>
  <si>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</si>
  <si>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</si>
  <si>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</si>
  <si>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</si>
  <si>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</si>
  <si>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</si>
  <si>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</si>
  <si>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</si>
  <si>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</si>
  <si>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</si>
  <si>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</si>
  <si>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</si>
  <si>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</si>
  <si>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</si>
  <si>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</si>
  <si>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</si>
  <si>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</si>
  <si>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</si>
  <si>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</si>
  <si>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</si>
  <si>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</si>
  <si>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</si>
  <si>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</si>
  <si>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</si>
  <si>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</si>
  <si>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</si>
  <si>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</si>
  <si>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</si>
  <si>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</si>
  <si>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</si>
  <si>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</si>
  <si>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</si>
  <si>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</si>
  <si>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</si>
  <si>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</si>
  <si>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</si>
  <si>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</si>
  <si>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</si>
  <si>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</si>
  <si>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</si>
  <si>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</si>
  <si>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</si>
  <si>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</si>
  <si>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</si>
  <si>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</si>
  <si>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</si>
  <si>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</si>
  <si>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</si>
  <si>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</si>
  <si>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</si>
  <si>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</si>
  <si>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</si>
  <si>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</si>
  <si>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</si>
  <si>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</si>
  <si>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</si>
  <si>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</si>
  <si>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</si>
  <si>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</si>
  <si>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</si>
  <si>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</si>
  <si>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</si>
  <si>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</si>
  <si>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</si>
  <si>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</si>
  <si>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</si>
  <si>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</si>
  <si>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</si>
  <si>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</si>
  <si>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</si>
  <si>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</si>
  <si>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</si>
  <si>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</si>
  <si>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</si>
  <si>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</si>
  <si>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</si>
  <si>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</si>
  <si>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</si>
  <si>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</si>
  <si>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</si>
  <si>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</si>
  <si>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</si>
  <si>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</si>
  <si>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</si>
  <si>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</si>
  <si>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</si>
  <si>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</si>
  <si>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</si>
  <si>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</si>
  <si>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</si>
  <si>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</si>
  <si>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</si>
  <si>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</si>
  <si>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</si>
  <si>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</si>
  <si>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</si>
  <si>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</si>
  <si>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</si>
  <si>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</si>
  <si>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</si>
  <si>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</si>
  <si>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</si>
  <si>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</si>
  <si>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</si>
  <si>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</si>
  <si>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</si>
  <si>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</si>
  <si>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</si>
  <si>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</si>
  <si>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</si>
  <si>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</si>
  <si>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</si>
  <si>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</si>
  <si>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</si>
  <si>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</si>
  <si>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</si>
  <si>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</si>
  <si>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</si>
  <si>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</si>
  <si>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</si>
  <si>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</si>
  <si>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</si>
  <si>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</si>
  <si>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</si>
  <si>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</si>
  <si>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</si>
  <si>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</si>
  <si>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</si>
  <si>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</si>
  <si>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</si>
  <si>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</si>
  <si>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</si>
  <si>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</si>
  <si>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</si>
  <si>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</si>
  <si>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</si>
  <si>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</si>
  <si>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</si>
  <si>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</si>
  <si>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</si>
  <si>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</si>
  <si>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</si>
  <si>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</si>
  <si>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</si>
  <si>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</si>
  <si>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</si>
  <si>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</si>
  <si>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</si>
  <si>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</si>
  <si>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</si>
  <si>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</si>
  <si>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</si>
  <si>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</si>
  <si>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</si>
  <si>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</si>
  <si>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</si>
  <si>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</si>
  <si>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</si>
  <si>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</si>
  <si>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</si>
  <si>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</si>
  <si>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</si>
  <si>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</si>
  <si>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</si>
  <si>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</si>
  <si>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</si>
  <si>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</si>
  <si>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</si>
  <si>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</si>
  <si>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</si>
  <si>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</si>
  <si>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</si>
  <si>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</si>
  <si>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</si>
  <si>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</si>
  <si>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</si>
  <si>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</si>
  <si>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</si>
  <si>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</si>
  <si>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</si>
  <si>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</si>
  <si>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</si>
  <si>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</si>
  <si>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</si>
  <si>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</si>
  <si>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</si>
  <si>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</si>
  <si>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</si>
  <si>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</si>
  <si>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</si>
  <si>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</si>
  <si>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</si>
  <si>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</si>
  <si>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</si>
  <si>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</si>
  <si>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</si>
  <si>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</si>
  <si>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</si>
  <si>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</si>
  <si>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</si>
  <si>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</si>
  <si>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</si>
  <si>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</si>
  <si>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</si>
  <si>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</si>
  <si>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</si>
  <si>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</si>
  <si>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</si>
  <si>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</si>
  <si>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</si>
  <si>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</si>
  <si>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</si>
  <si>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</si>
  <si>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</si>
  <si>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</si>
  <si>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</si>
  <si>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</si>
  <si>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</si>
  <si>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</si>
  <si>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</si>
  <si>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</si>
  <si>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</si>
  <si>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</si>
  <si>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</si>
  <si>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</si>
  <si>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</si>
  <si>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</si>
  <si>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</si>
  <si>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</si>
  <si>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</si>
  <si>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</si>
  <si>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</si>
  <si>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</si>
  <si>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</si>
  <si>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</si>
  <si>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</si>
  <si>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</si>
  <si>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</si>
  <si>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</si>
  <si>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</si>
  <si>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</si>
  <si>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</si>
  <si>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</si>
  <si>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</si>
  <si>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</si>
  <si>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</si>
  <si>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</si>
  <si>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</si>
  <si>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</si>
  <si>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</si>
  <si>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</si>
  <si>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</si>
  <si>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</si>
  <si>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</si>
  <si>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</si>
  <si>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</si>
  <si>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</si>
  <si>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</si>
  <si>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</si>
  <si>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</si>
  <si>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</si>
  <si>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</si>
  <si>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</si>
  <si>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</si>
  <si>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</si>
  <si>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</si>
  <si>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</si>
  <si>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</si>
  <si>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</si>
  <si>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</si>
  <si>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</si>
  <si>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</si>
  <si>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</si>
  <si>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</si>
  <si>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</si>
  <si>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</si>
  <si>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</si>
  <si>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</si>
  <si>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</si>
  <si>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</si>
  <si>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</si>
  <si>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</si>
  <si>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</si>
  <si>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</si>
  <si>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</si>
  <si>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</si>
  <si>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</si>
  <si>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</si>
  <si>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</si>
  <si>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</si>
  <si>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</si>
  <si>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</si>
  <si>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</si>
  <si>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</si>
  <si>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</si>
  <si>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</si>
  <si>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</si>
  <si>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</si>
  <si>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</si>
  <si>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</si>
  <si>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</si>
  <si>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</si>
  <si>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</si>
  <si>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</si>
  <si>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</si>
  <si>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</si>
  <si>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</si>
  <si>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</si>
  <si>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</si>
  <si>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</si>
  <si>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</si>
  <si>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</si>
  <si>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</si>
  <si>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</si>
  <si>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</si>
  <si>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</si>
  <si>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</si>
  <si>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</si>
  <si>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</si>
  <si>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</si>
  <si>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</si>
  <si>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</si>
  <si>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</si>
  <si>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</si>
  <si>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</si>
  <si>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</si>
  <si>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</si>
  <si>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</si>
  <si>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</si>
  <si>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</si>
  <si>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</si>
  <si>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</si>
  <si>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</si>
  <si>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</si>
  <si>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</si>
  <si>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</si>
  <si>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</si>
  <si>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</si>
  <si>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</si>
  <si>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</si>
  <si>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</si>
  <si>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</si>
  <si>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</si>
  <si>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</si>
  <si>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</si>
  <si>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</si>
  <si>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</si>
  <si>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</si>
  <si>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</si>
  <si>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</si>
  <si>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</si>
  <si>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</si>
  <si>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</si>
  <si>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</si>
  <si>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</si>
  <si>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</si>
  <si>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</si>
  <si>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OPCH</t>
  </si>
  <si>
    <t>Sheet Date</t>
  </si>
  <si>
    <t>RRC</t>
  </si>
  <si>
    <t>Cash</t>
  </si>
  <si>
    <t>Est Cash</t>
  </si>
  <si>
    <t>Exp Profit</t>
  </si>
  <si>
    <t>SCI</t>
  </si>
  <si>
    <t>PGR</t>
  </si>
  <si>
    <t>Financial</t>
  </si>
  <si>
    <t>FHN</t>
  </si>
  <si>
    <t>Login with</t>
  </si>
  <si>
    <t>laferrierejc1</t>
  </si>
  <si>
    <t>RGP</t>
  </si>
  <si>
    <t>SP5600</t>
  </si>
  <si>
    <t>Industrial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</si>
</sst>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0" fontId="0" fillId="0" borderId="0" xfId="0"/>
    <xf numFmtId="0" fontId="14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36"/>
  <sheetViews>
    <sheetView tabSelected="1" zoomScale="85" zoomScaleNormal="85" workbookViewId="0">
      <selection activeCell="L4" sqref="L4"/>
    </sheetView>
  </sheetViews>
  <sheetFormatPr defaultRowHeight="15"/>
  <cols>
    <col min="1" max="1" width="11.28515625" bestFit="1" customWidth="1"/>
    <col min="2" max="2" width="9.7109375" bestFit="1" customWidth="1"/>
    <col min="3" max="5" width="9.85546875" bestFit="1" customWidth="1"/>
    <col min="6" max="6" width="9.140625" style="18"/>
    <col min="8" max="8" width="9.140625" style="38"/>
    <col min="14" max="14" width="10.85546875" bestFit="1" customWidth="1"/>
    <col min="15" max="15" width="9.7109375" style="26" customWidth="1"/>
    <col min="21" max="21" width="9.85546875" bestFit="1" customWidth="1"/>
  </cols>
  <sheetData>
    <row r="3" spans="1:22">
      <c r="B3" t="s">
        <v>1120</v>
      </c>
      <c r="C3">
        <v>10000</v>
      </c>
    </row>
    <row r="4" spans="1:22">
      <c r="B4" t="s">
        <v>1121</v>
      </c>
      <c r="C4" s="1">
        <v>44766</v>
      </c>
      <c r="E4" s="1">
        <f ca="1">TODAY()</f>
        <v>44772</v>
      </c>
    </row>
    <row r="7" spans="1:22">
      <c r="D7" t="s">
        <v>1132</v>
      </c>
    </row>
    <row r="8" spans="1:22">
      <c r="D8" t="s">
        <v>1133</v>
      </c>
    </row>
    <row r="9" spans="1:22">
      <c r="I9" s="18"/>
      <c r="K9">
        <f>SUM(K11:K21)</f>
        <v>-6257.23</v>
      </c>
      <c r="N9" s="1">
        <f ca="1">TODAY()</f>
        <v>44772</v>
      </c>
      <c r="O9" s="1" t="s">
        <v>1050</v>
      </c>
      <c r="V9">
        <f>SUM(V12:V14)</f>
        <v>881.5562000000001</v>
      </c>
    </row>
    <row r="10" spans="1:22" ht="77.25">
      <c r="A10" t="s">
        <v>1123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R10" s="15" t="s">
        <v>413</v>
      </c>
      <c r="S10" s="15" t="s">
        <v>414</v>
      </c>
      <c r="T10" s="15" t="s">
        <v>1126</v>
      </c>
      <c r="U10" s="15" t="s">
        <v>1125</v>
      </c>
      <c r="V10" s="15" t="s">
        <v>1127</v>
      </c>
    </row>
    <row r="11" spans="1:22">
      <c r="B11" s="1"/>
      <c r="J11" s="18"/>
      <c r="L11" s="17"/>
      <c r="M11" s="17"/>
      <c r="N11" s="1"/>
      <c r="O11" s="27"/>
    </row>
    <row r="12" spans="1:22">
      <c r="A12" s="1">
        <v>44764</v>
      </c>
      <c r="B12" s="1">
        <v>44766</v>
      </c>
      <c r="C12" t="s">
        <v>1124</v>
      </c>
      <c r="D12" t="s">
        <v>1</v>
      </c>
      <c r="E12">
        <v>35</v>
      </c>
      <c r="F12" s="39" cm="1">
        <f t="array" ref="F12">SUMPRODUCT(($C$11:$C$23=C12)*($E$11:$E$23))</f>
        <v>35</v>
      </c>
      <c r="G12">
        <v>29.72</v>
      </c>
      <c r="H12" s="42">
        <v>33.94</v>
      </c>
      <c r="I12" s="29">
        <f t="shared" ref="I12" si="0">G12*E12</f>
        <v>1040.2</v>
      </c>
      <c r="J12" s="29">
        <v>-1</v>
      </c>
      <c r="K12" s="29">
        <f t="shared" ref="K12" si="1">J12*I12</f>
        <v>-1040.2</v>
      </c>
      <c r="L12" s="17" t="s">
        <v>412</v>
      </c>
      <c r="M12" s="17" t="s">
        <v>160</v>
      </c>
      <c r="N12" s="1">
        <v>44848</v>
      </c>
      <c r="O12" s="40">
        <f t="shared" ref="O12:O17" ca="1" si="2">$N$9-N12</f>
        <v>-76</v>
      </c>
      <c r="P12" s="29">
        <v>0.56000000000000005</v>
      </c>
      <c r="Q12" s="40">
        <f ca="1">N12-TODAY()</f>
        <v>76</v>
      </c>
      <c r="R12" s="29">
        <f t="shared" ref="R12" ca="1" si="3">(1+P12)^(1/Q12)-1</f>
        <v>5.8682805188983167E-3</v>
      </c>
      <c r="S12" s="29">
        <f t="shared" ref="S12" ca="1" si="4">(1+R12)^92</f>
        <v>1.713098790793659</v>
      </c>
      <c r="T12">
        <f>C3-I12</f>
        <v>8959.7999999999993</v>
      </c>
      <c r="V12">
        <f>(I12*(1+P12)-I12)</f>
        <v>582.51200000000017</v>
      </c>
    </row>
    <row r="13" spans="1:22">
      <c r="A13" s="1">
        <v>44764</v>
      </c>
      <c r="B13" s="1">
        <v>44766</v>
      </c>
      <c r="C13" s="39" t="s">
        <v>1122</v>
      </c>
      <c r="D13" t="s">
        <v>1</v>
      </c>
      <c r="E13">
        <v>35</v>
      </c>
      <c r="F13" s="39" cm="1">
        <f t="array" ref="F13">SUMPRODUCT(($C$11:$C$23=C13)*($E$11:$E$23))</f>
        <v>35</v>
      </c>
      <c r="G13">
        <v>32.28</v>
      </c>
      <c r="H13" s="39">
        <v>28.094557624094499</v>
      </c>
      <c r="I13" s="29">
        <f t="shared" ref="I13:I16" si="5">G13*E13</f>
        <v>1129.8</v>
      </c>
      <c r="J13" s="29">
        <v>-1</v>
      </c>
      <c r="K13" s="29">
        <f t="shared" ref="K13" si="6">J13*I13</f>
        <v>-1129.8</v>
      </c>
      <c r="L13" s="17" t="s">
        <v>7</v>
      </c>
      <c r="M13" s="39" t="s">
        <v>160</v>
      </c>
      <c r="N13" s="1">
        <v>44848</v>
      </c>
      <c r="O13" s="40">
        <f t="shared" ca="1" si="2"/>
        <v>-76</v>
      </c>
      <c r="P13">
        <v>0.18</v>
      </c>
      <c r="Q13" s="40">
        <f t="shared" ref="Q13:Q17" ca="1" si="7">N13-TODAY()</f>
        <v>76</v>
      </c>
      <c r="R13" s="29">
        <f t="shared" ref="R13" ca="1" si="8">(1+P13)^(1/Q13)-1</f>
        <v>2.1801947347583894E-3</v>
      </c>
      <c r="S13" s="29">
        <f t="shared" ref="S13:S14" ca="1" si="9">(1+R13)^92</f>
        <v>1.2218420333147022</v>
      </c>
      <c r="T13" s="39">
        <f>T12-I13</f>
        <v>7829.9999999999991</v>
      </c>
      <c r="V13" s="39">
        <f>(I13*(1+P13)-I13)</f>
        <v>203.36400000000003</v>
      </c>
    </row>
    <row r="14" spans="1:22">
      <c r="A14" s="1">
        <v>44764</v>
      </c>
      <c r="B14" s="1">
        <v>44766</v>
      </c>
      <c r="C14" t="s">
        <v>1128</v>
      </c>
      <c r="D14" s="39" t="s">
        <v>1</v>
      </c>
      <c r="E14">
        <v>14</v>
      </c>
      <c r="F14" s="39" cm="1">
        <f t="array" ref="F14">SUMPRODUCT(($C$11:$C$23=C14)*($E$11:$E$23))</f>
        <v>14</v>
      </c>
      <c r="G14">
        <v>71.94</v>
      </c>
      <c r="H14" s="39">
        <v>67.019979399593396</v>
      </c>
      <c r="I14" s="29">
        <f t="shared" si="5"/>
        <v>1007.16</v>
      </c>
      <c r="J14" s="29">
        <v>-1</v>
      </c>
      <c r="K14" s="29">
        <f t="shared" ref="K14:K16" si="10">J14*I14</f>
        <v>-1007.16</v>
      </c>
      <c r="L14" s="39" t="s">
        <v>109</v>
      </c>
      <c r="M14" s="39" t="s">
        <v>160</v>
      </c>
      <c r="N14" s="1">
        <v>44792</v>
      </c>
      <c r="O14" s="40">
        <f t="shared" ca="1" si="2"/>
        <v>-20</v>
      </c>
      <c r="P14">
        <v>9.5000000000000001E-2</v>
      </c>
      <c r="Q14" s="40">
        <f t="shared" ca="1" si="7"/>
        <v>20</v>
      </c>
      <c r="R14" s="29">
        <f t="shared" ref="R14" ca="1" si="11">(1+P14)^(1/Q14)-1</f>
        <v>4.5480291967769926E-3</v>
      </c>
      <c r="S14" s="29">
        <f t="shared" ca="1" si="9"/>
        <v>1.5181159675788036</v>
      </c>
      <c r="T14" s="39">
        <f>T13-I14</f>
        <v>6822.8399999999992</v>
      </c>
      <c r="U14" s="39">
        <v>6981</v>
      </c>
      <c r="V14" s="39">
        <f>(I14*(1+P14)-I14)</f>
        <v>95.6801999999999</v>
      </c>
    </row>
    <row r="15" spans="1:22">
      <c r="A15" s="1">
        <v>44771</v>
      </c>
      <c r="B15" s="1">
        <v>44772</v>
      </c>
      <c r="C15" t="s">
        <v>1129</v>
      </c>
      <c r="D15" t="s">
        <v>1</v>
      </c>
      <c r="E15">
        <v>9</v>
      </c>
      <c r="F15" s="41" cm="1">
        <f t="array" ref="F15">SUMPRODUCT(($C$11:$C$23=C15)*($E$11:$E$23))</f>
        <v>9</v>
      </c>
      <c r="G15">
        <v>116.73</v>
      </c>
      <c r="H15" s="38">
        <v>109.24</v>
      </c>
      <c r="I15" s="29">
        <f t="shared" si="5"/>
        <v>1050.57</v>
      </c>
      <c r="J15" s="29">
        <v>-1</v>
      </c>
      <c r="K15" s="29">
        <f t="shared" si="10"/>
        <v>-1050.57</v>
      </c>
      <c r="L15" s="17" t="s">
        <v>1130</v>
      </c>
      <c r="M15" s="17" t="s">
        <v>138</v>
      </c>
      <c r="N15" s="1">
        <v>44792</v>
      </c>
      <c r="O15" s="40">
        <f t="shared" ca="1" si="2"/>
        <v>-20</v>
      </c>
      <c r="P15" s="41">
        <v>0.04</v>
      </c>
      <c r="Q15" s="40">
        <f t="shared" ca="1" si="7"/>
        <v>20</v>
      </c>
      <c r="R15" s="29">
        <f t="shared" ref="R15" ca="1" si="12">(1+P15)^(1/Q15)-1</f>
        <v>1.9629597456187753E-3</v>
      </c>
      <c r="S15" s="29">
        <f t="shared" ref="S15" ca="1" si="13">(1+R15)^92</f>
        <v>1.1977146474021529</v>
      </c>
      <c r="T15" s="41">
        <f>T14-I15</f>
        <v>5772.2699999999995</v>
      </c>
      <c r="U15" s="41">
        <v>6981</v>
      </c>
      <c r="V15" s="41">
        <f>(I15*(1+P15)-I15)</f>
        <v>42.022799999999961</v>
      </c>
    </row>
    <row r="16" spans="1:22">
      <c r="A16" s="1">
        <v>44771</v>
      </c>
      <c r="B16" s="1">
        <v>44772</v>
      </c>
      <c r="C16" t="s">
        <v>1131</v>
      </c>
      <c r="D16" s="17" t="s">
        <v>1</v>
      </c>
      <c r="E16">
        <v>45</v>
      </c>
      <c r="F16" s="18" cm="1">
        <f t="array" ref="F16">SUMPRODUCT(($C$11:$C$23=C16)*($E$11:$E$23))</f>
        <v>45</v>
      </c>
      <c r="G16">
        <v>22.62</v>
      </c>
      <c r="H16" s="38">
        <v>19.75487</v>
      </c>
      <c r="I16" s="29">
        <f t="shared" si="5"/>
        <v>1017.9000000000001</v>
      </c>
      <c r="J16" s="29">
        <v>-1</v>
      </c>
      <c r="K16" s="29">
        <f t="shared" si="10"/>
        <v>-1017.9000000000001</v>
      </c>
      <c r="L16" s="41" t="s">
        <v>1130</v>
      </c>
      <c r="M16" s="17" t="s">
        <v>160</v>
      </c>
      <c r="N16" s="1">
        <v>44855</v>
      </c>
      <c r="O16" s="40">
        <f t="shared" ca="1" si="2"/>
        <v>-83</v>
      </c>
      <c r="P16" s="17">
        <v>0.128</v>
      </c>
      <c r="Q16" s="40">
        <f t="shared" ca="1" si="7"/>
        <v>83</v>
      </c>
      <c r="R16" s="29">
        <f t="shared" ref="R16" ca="1" si="14">(1+P16)^(1/Q16)-1</f>
        <v>1.4522119107551745E-3</v>
      </c>
      <c r="S16" s="29">
        <f t="shared" ref="S16" ca="1" si="15">(1+R16)^92</f>
        <v>1.142828785138678</v>
      </c>
      <c r="T16" s="41">
        <f>T15-I16</f>
        <v>4754.369999999999</v>
      </c>
      <c r="U16" s="41">
        <v>6981</v>
      </c>
      <c r="V16">
        <f>(I16*(1+P16)-I16)</f>
        <v>130.29120000000012</v>
      </c>
    </row>
    <row r="17" spans="1:22">
      <c r="A17" s="1">
        <v>44771</v>
      </c>
      <c r="B17" s="1">
        <v>44772</v>
      </c>
      <c r="C17" t="s">
        <v>1134</v>
      </c>
      <c r="D17" s="41" t="s">
        <v>1</v>
      </c>
      <c r="E17" s="41">
        <v>45</v>
      </c>
      <c r="F17" s="18" cm="1">
        <f t="array" ref="F17">SUMPRODUCT(($C$11:$C$23=C17)*($E$11:$E$23))</f>
        <v>45</v>
      </c>
      <c r="G17">
        <v>22.48</v>
      </c>
      <c r="H17" s="41">
        <v>19.75487</v>
      </c>
      <c r="I17" s="29">
        <f t="shared" ref="I17" si="16">G17*E17</f>
        <v>1011.6</v>
      </c>
      <c r="J17" s="29">
        <v>-1</v>
      </c>
      <c r="K17" s="29">
        <f t="shared" ref="K17" si="17">J17*I17</f>
        <v>-1011.6</v>
      </c>
      <c r="L17" s="17" t="s">
        <v>1136</v>
      </c>
      <c r="M17" s="17" t="s">
        <v>1135</v>
      </c>
      <c r="N17" s="1">
        <v>44848</v>
      </c>
      <c r="O17" s="27">
        <f t="shared" ca="1" si="2"/>
        <v>-76</v>
      </c>
      <c r="P17" s="41">
        <v>0.128</v>
      </c>
      <c r="Q17" s="40">
        <f t="shared" ca="1" si="7"/>
        <v>76</v>
      </c>
      <c r="R17" s="29">
        <f t="shared" ref="R17" ca="1" si="18">(1+P17)^(1/Q17)-1</f>
        <v>1.5860742910454029E-3</v>
      </c>
      <c r="S17" s="29">
        <f t="shared" ref="S17" ca="1" si="19">(1+R17)^92</f>
        <v>1.1569685181371452</v>
      </c>
      <c r="T17" s="41">
        <f>T16-I17</f>
        <v>3742.7699999999991</v>
      </c>
      <c r="U17" s="41">
        <v>6981</v>
      </c>
      <c r="V17" s="41">
        <f>(I17*(1+P17)-I17)</f>
        <v>129.48480000000006</v>
      </c>
    </row>
    <row r="18" spans="1:22">
      <c r="B18" s="1"/>
      <c r="D18" s="17"/>
      <c r="J18" s="18"/>
      <c r="K18" s="17"/>
      <c r="L18" s="17"/>
      <c r="M18" s="17"/>
      <c r="N18" s="1"/>
      <c r="O18" s="27"/>
      <c r="Q18" s="17"/>
      <c r="R18" s="17"/>
      <c r="S18" s="17"/>
    </row>
    <row r="19" spans="1:22">
      <c r="B19" s="1"/>
      <c r="D19" s="17"/>
      <c r="J19" s="18"/>
      <c r="K19" s="17"/>
      <c r="L19" s="17"/>
      <c r="M19" s="17"/>
      <c r="N19" s="1"/>
      <c r="O19" s="27"/>
      <c r="P19" s="17"/>
      <c r="Q19" s="17"/>
      <c r="R19" s="17"/>
      <c r="S19" s="17"/>
    </row>
    <row r="20" spans="1:22">
      <c r="B20" s="1"/>
      <c r="D20" s="17"/>
      <c r="J20" s="18"/>
      <c r="K20" s="17"/>
      <c r="L20" s="17"/>
      <c r="M20" s="17"/>
      <c r="N20" s="1"/>
      <c r="O20" s="27"/>
      <c r="P20" s="17"/>
      <c r="Q20" s="17"/>
      <c r="R20" s="17"/>
      <c r="S20" s="17"/>
    </row>
    <row r="21" spans="1:22">
      <c r="B21" s="1"/>
      <c r="D21" s="17"/>
      <c r="J21" s="18"/>
      <c r="K21" s="17"/>
      <c r="L21" s="17"/>
      <c r="M21" s="17"/>
      <c r="N21" s="1"/>
      <c r="O21" s="27"/>
      <c r="Q21" s="17"/>
      <c r="R21" s="17"/>
      <c r="S21" s="17"/>
    </row>
    <row r="22" spans="1:22">
      <c r="B22" s="1"/>
      <c r="J22" s="18"/>
      <c r="L22" s="17"/>
      <c r="M22" s="17"/>
      <c r="N22" s="1"/>
      <c r="O22" s="27"/>
      <c r="Q22" s="17"/>
      <c r="R22" s="17"/>
      <c r="S22" s="17"/>
    </row>
    <row r="23" spans="1:22">
      <c r="B23" s="1"/>
      <c r="D23" s="17"/>
      <c r="E23" s="17"/>
      <c r="G23" s="17"/>
      <c r="I23" s="17"/>
      <c r="J23" s="18"/>
      <c r="K23" s="17"/>
      <c r="L23" s="17"/>
      <c r="M23" s="17"/>
      <c r="N23" s="1"/>
      <c r="O23" s="27"/>
      <c r="Q23" s="17"/>
      <c r="R23" s="17"/>
      <c r="S23" s="17"/>
    </row>
    <row r="24" spans="1:22">
      <c r="B24" s="1"/>
      <c r="E24" s="18"/>
      <c r="F24" s="26"/>
      <c r="I24" s="26"/>
      <c r="J24" s="26"/>
      <c r="K24" s="26"/>
      <c r="N24" s="1"/>
      <c r="O24" s="27"/>
      <c r="P24" s="26"/>
      <c r="Q24" s="26"/>
      <c r="R24" s="26"/>
      <c r="S24" s="26"/>
    </row>
    <row r="25" spans="1:22">
      <c r="B25" s="1"/>
      <c r="D25" s="26"/>
      <c r="F25" s="26"/>
      <c r="J25" s="26"/>
      <c r="K25" s="26"/>
      <c r="M25" s="26"/>
      <c r="N25" s="1"/>
      <c r="O25" s="27"/>
      <c r="P25" s="26"/>
      <c r="Q25" s="26"/>
      <c r="R25" s="26"/>
      <c r="S25" s="26"/>
    </row>
    <row r="26" spans="1:22">
      <c r="B26" s="1"/>
      <c r="C26" s="26"/>
      <c r="F26" s="26"/>
      <c r="J26" s="26"/>
      <c r="K26" s="26"/>
      <c r="N26" s="1"/>
      <c r="O26" s="27"/>
      <c r="P26" s="26"/>
      <c r="Q26" s="26"/>
      <c r="R26" s="26"/>
      <c r="S26" s="26"/>
    </row>
    <row r="27" spans="1:22">
      <c r="B27" s="1"/>
      <c r="D27" s="26"/>
      <c r="F27" s="26"/>
      <c r="J27" s="26"/>
      <c r="K27" s="26"/>
      <c r="L27" s="26"/>
      <c r="N27" s="1"/>
      <c r="O27" s="27"/>
      <c r="P27" s="26"/>
      <c r="Q27" s="26"/>
      <c r="R27" s="26"/>
      <c r="S27" s="26"/>
    </row>
    <row r="28" spans="1:22">
      <c r="B28" s="1"/>
      <c r="D28" s="26"/>
      <c r="J28" s="26"/>
      <c r="K28" s="26"/>
      <c r="N28" s="1"/>
      <c r="O28" s="27"/>
      <c r="P28" s="26"/>
      <c r="Q28" s="26"/>
      <c r="R28" s="26"/>
      <c r="S28" s="26"/>
    </row>
    <row r="29" spans="1:22">
      <c r="B29" s="1"/>
      <c r="D29" s="26"/>
      <c r="J29" s="26"/>
      <c r="K29" s="26"/>
      <c r="M29" s="26"/>
      <c r="N29" s="1"/>
      <c r="O29" s="27"/>
      <c r="P29" s="26"/>
      <c r="Q29" s="26"/>
      <c r="R29" s="26"/>
      <c r="S29" s="26"/>
    </row>
    <row r="30" spans="1:22">
      <c r="B30" s="1"/>
      <c r="J30" s="31"/>
      <c r="K30" s="31"/>
      <c r="N30" s="1"/>
      <c r="O30" s="27"/>
      <c r="P30" s="31"/>
      <c r="R30" s="31"/>
      <c r="S30" s="31"/>
    </row>
    <row r="31" spans="1:22">
      <c r="B31" s="1"/>
      <c r="J31" s="30"/>
      <c r="K31" s="30"/>
      <c r="N31" s="1"/>
      <c r="O31" s="27"/>
      <c r="T31" s="36"/>
      <c r="U31" s="1"/>
    </row>
    <row r="32" spans="1:22">
      <c r="B32" s="1"/>
      <c r="J32" s="31"/>
      <c r="K32" s="31"/>
      <c r="L32" s="31"/>
      <c r="N32" s="1"/>
      <c r="O32" s="27"/>
      <c r="U32" s="1"/>
    </row>
    <row r="33" spans="2:19">
      <c r="B33" s="1"/>
      <c r="J33" s="32"/>
      <c r="K33" s="32"/>
      <c r="N33" s="1"/>
      <c r="O33" s="27"/>
    </row>
    <row r="34" spans="2:19">
      <c r="B34" s="1"/>
      <c r="C34" s="33"/>
      <c r="D34" s="33"/>
      <c r="F34" s="33"/>
      <c r="G34" s="33"/>
      <c r="I34" s="33"/>
      <c r="J34" s="33"/>
      <c r="K34" s="33"/>
      <c r="L34" s="33"/>
      <c r="N34" s="35"/>
      <c r="O34" s="27"/>
      <c r="P34" s="33"/>
      <c r="Q34" s="33"/>
      <c r="R34" s="33"/>
      <c r="S34" s="33"/>
    </row>
    <row r="35" spans="2:19">
      <c r="B35" s="1"/>
      <c r="G35" s="34"/>
      <c r="I35" s="34"/>
      <c r="J35" s="34"/>
      <c r="K35" s="34"/>
      <c r="N35" s="1"/>
      <c r="O35" s="27"/>
      <c r="Q35" s="34"/>
      <c r="R35" s="34"/>
      <c r="S35" s="34"/>
    </row>
    <row r="36" spans="2:19">
      <c r="B36" s="1"/>
      <c r="G36" s="37"/>
      <c r="I36" s="37"/>
      <c r="J36" s="37"/>
      <c r="K36" s="37"/>
      <c r="N36" s="1"/>
      <c r="O36" s="27"/>
      <c r="P36" s="37"/>
      <c r="Q36" s="37"/>
      <c r="R36" s="37"/>
      <c r="S36" s="37"/>
    </row>
  </sheetData>
  <conditionalFormatting sqref="O11:O36">
    <cfRule type="expression" priority="2">
      <formula>"&gt;=0"</formula>
    </cfRule>
  </conditionalFormatting>
  <conditionalFormatting sqref="R11:R3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6"/>
      <c r="B1" s="26" t="s">
        <v>1055</v>
      </c>
      <c r="C1" s="26" t="s">
        <v>1056</v>
      </c>
      <c r="D1" s="26" t="s">
        <v>1057</v>
      </c>
      <c r="E1" s="26" t="s">
        <v>1058</v>
      </c>
      <c r="F1" s="26" t="s">
        <v>1059</v>
      </c>
      <c r="G1" s="26" t="s">
        <v>1060</v>
      </c>
      <c r="H1" s="26" t="s">
        <v>1061</v>
      </c>
      <c r="I1" s="26" t="s">
        <v>1062</v>
      </c>
      <c r="J1" s="26" t="s">
        <v>1063</v>
      </c>
      <c r="K1" s="26" t="s">
        <v>1064</v>
      </c>
      <c r="L1" s="26" t="s">
        <v>1065</v>
      </c>
      <c r="M1" s="26" t="s">
        <v>8</v>
      </c>
      <c r="N1" s="26" t="s">
        <v>187</v>
      </c>
      <c r="O1" s="26" t="s">
        <v>1066</v>
      </c>
      <c r="P1" s="26" t="s">
        <v>1067</v>
      </c>
    </row>
    <row r="2" spans="1:16">
      <c r="A2" s="26" t="s">
        <v>1068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>
      <c r="A3" s="26" t="s">
        <v>1052</v>
      </c>
      <c r="B3" s="26">
        <v>0.16561899999999999</v>
      </c>
      <c r="C3" s="1">
        <v>44752</v>
      </c>
      <c r="D3" s="26">
        <v>23</v>
      </c>
      <c r="E3" s="26">
        <v>6.685E-3</v>
      </c>
      <c r="F3" s="26">
        <v>1.84598</v>
      </c>
      <c r="G3" s="26">
        <v>5.0089420000000002</v>
      </c>
      <c r="H3" s="26">
        <v>7.6456619999999997</v>
      </c>
      <c r="I3" s="26" t="b">
        <v>0</v>
      </c>
      <c r="J3" s="26">
        <v>12.491773</v>
      </c>
      <c r="K3" s="26">
        <v>35.419421999999997</v>
      </c>
      <c r="L3" s="26">
        <v>18.079999999999998</v>
      </c>
      <c r="M3" s="26" t="s">
        <v>1053</v>
      </c>
      <c r="N3" s="26" t="s">
        <v>139</v>
      </c>
      <c r="O3" s="26">
        <v>0.27704299999999998</v>
      </c>
      <c r="P3" s="26">
        <v>0.42287999999999998</v>
      </c>
    </row>
    <row r="4" spans="1:16">
      <c r="A4" s="29" t="s">
        <v>1054</v>
      </c>
      <c r="B4" s="26">
        <v>0.44709700000000002</v>
      </c>
      <c r="C4" s="1">
        <v>44822</v>
      </c>
      <c r="D4" s="26">
        <v>93</v>
      </c>
      <c r="E4" s="26">
        <v>3.9820000000000003E-3</v>
      </c>
      <c r="F4" s="26">
        <v>1.4413579999999999</v>
      </c>
      <c r="G4" s="26">
        <v>22.973989</v>
      </c>
      <c r="H4" s="26">
        <v>16.37171</v>
      </c>
      <c r="I4" s="26" t="b">
        <v>0</v>
      </c>
      <c r="J4" s="26">
        <v>14.862361999999999</v>
      </c>
      <c r="K4" s="26">
        <v>173.489926</v>
      </c>
      <c r="L4" s="26">
        <v>35.090000000000003</v>
      </c>
      <c r="M4" s="26" t="s">
        <v>412</v>
      </c>
      <c r="N4" s="26" t="s">
        <v>139</v>
      </c>
      <c r="O4" s="26">
        <v>0.65471599999999996</v>
      </c>
      <c r="P4" s="26">
        <v>0.46656300000000001</v>
      </c>
    </row>
    <row r="5" spans="1:16">
      <c r="A5" s="28" t="s">
        <v>486</v>
      </c>
      <c r="B5" s="26">
        <v>0.30460500000000001</v>
      </c>
      <c r="C5" s="1">
        <v>44822</v>
      </c>
      <c r="D5" s="26">
        <v>93</v>
      </c>
      <c r="E5" s="26">
        <v>2.8630000000000001E-3</v>
      </c>
      <c r="F5" s="26">
        <v>1.30088</v>
      </c>
      <c r="G5" s="26">
        <v>13.299977</v>
      </c>
      <c r="H5" s="26">
        <v>18.506446</v>
      </c>
      <c r="I5" s="26" t="b">
        <v>0</v>
      </c>
      <c r="J5" s="26">
        <v>18.488727000000001</v>
      </c>
      <c r="K5" s="26">
        <v>60.612780999999998</v>
      </c>
      <c r="L5" s="26">
        <v>25.66</v>
      </c>
      <c r="M5" s="26" t="s">
        <v>412</v>
      </c>
      <c r="N5" s="26" t="s">
        <v>138</v>
      </c>
      <c r="O5" s="26">
        <v>0.518316</v>
      </c>
      <c r="P5" s="26">
        <v>0.72121800000000003</v>
      </c>
    </row>
    <row r="6" spans="1:16">
      <c r="A6" s="28" t="s">
        <v>161</v>
      </c>
      <c r="B6" s="26">
        <v>0.25538899999999998</v>
      </c>
      <c r="C6" s="1">
        <v>44822</v>
      </c>
      <c r="D6" s="26">
        <v>93</v>
      </c>
      <c r="E6" s="26">
        <v>2.4489999999999998E-3</v>
      </c>
      <c r="F6" s="26">
        <v>1.2523230000000001</v>
      </c>
      <c r="G6" s="26">
        <v>55.551157000000003</v>
      </c>
      <c r="H6" s="26">
        <v>47.483651000000002</v>
      </c>
      <c r="I6" s="26" t="b">
        <v>1</v>
      </c>
      <c r="J6" s="26">
        <v>24.859400999999998</v>
      </c>
      <c r="K6" s="26">
        <v>247.10245</v>
      </c>
      <c r="L6" s="26">
        <v>66.389999000000003</v>
      </c>
      <c r="M6" s="26" t="s">
        <v>412</v>
      </c>
      <c r="N6" s="26" t="s">
        <v>139</v>
      </c>
      <c r="O6" s="26">
        <v>0.83674000000000004</v>
      </c>
      <c r="P6" s="26">
        <v>0.71522300000000005</v>
      </c>
    </row>
    <row r="7" spans="1:16">
      <c r="A7" s="26" t="s">
        <v>1069</v>
      </c>
      <c r="B7" s="26">
        <v>0.108625</v>
      </c>
      <c r="C7" s="1">
        <v>44794</v>
      </c>
      <c r="D7" s="26">
        <v>65</v>
      </c>
      <c r="E7" s="26">
        <v>1.588E-3</v>
      </c>
      <c r="F7" s="26">
        <v>1.157144</v>
      </c>
      <c r="G7" s="26">
        <v>55.638903999999997</v>
      </c>
      <c r="H7" s="26">
        <v>23.192637999999999</v>
      </c>
      <c r="I7" s="26" t="b">
        <v>0</v>
      </c>
      <c r="J7" s="26">
        <v>79.976089999999999</v>
      </c>
      <c r="K7" s="26">
        <v>134.68811700000001</v>
      </c>
      <c r="L7" s="26">
        <v>94.690002000000007</v>
      </c>
      <c r="M7" s="26" t="s">
        <v>431</v>
      </c>
      <c r="N7" s="26" t="s">
        <v>139</v>
      </c>
      <c r="O7" s="26">
        <v>0.58758999999999995</v>
      </c>
      <c r="P7" s="26">
        <v>0.24493200000000001</v>
      </c>
    </row>
    <row r="8" spans="1:16">
      <c r="A8" s="26" t="s">
        <v>1070</v>
      </c>
      <c r="B8" s="26">
        <v>7.9225000000000004E-2</v>
      </c>
      <c r="C8" s="1">
        <v>44780</v>
      </c>
      <c r="D8" s="26">
        <v>51</v>
      </c>
      <c r="E8" s="26">
        <v>1.4959999999999999E-3</v>
      </c>
      <c r="F8" s="26">
        <v>1.1474439999999999</v>
      </c>
      <c r="G8" s="26">
        <v>8.0853830000000002</v>
      </c>
      <c r="H8" s="26">
        <v>7.4845839999999999</v>
      </c>
      <c r="I8" s="26" t="b">
        <v>0</v>
      </c>
      <c r="J8" s="26">
        <v>26.112563999999999</v>
      </c>
      <c r="K8" s="26">
        <v>48.056801</v>
      </c>
      <c r="L8" s="26">
        <v>33.270000000000003</v>
      </c>
      <c r="M8" s="26" t="s">
        <v>109</v>
      </c>
      <c r="N8" s="26" t="s">
        <v>160</v>
      </c>
      <c r="O8" s="26">
        <v>0.24302299999999999</v>
      </c>
      <c r="P8" s="26">
        <v>0.224965</v>
      </c>
    </row>
    <row r="9" spans="1:16">
      <c r="A9" s="26" t="s">
        <v>1071</v>
      </c>
      <c r="B9" s="26">
        <v>4.7683999999999997E-2</v>
      </c>
      <c r="C9" s="1">
        <v>44766</v>
      </c>
      <c r="D9" s="26">
        <v>37</v>
      </c>
      <c r="E9" s="26">
        <v>1.2600000000000001E-3</v>
      </c>
      <c r="F9" s="26">
        <v>1.1228</v>
      </c>
      <c r="G9" s="26">
        <v>92.143281000000002</v>
      </c>
      <c r="H9" s="26">
        <v>62.576579000000002</v>
      </c>
      <c r="I9" s="26" t="b">
        <v>0</v>
      </c>
      <c r="J9" s="26">
        <v>170.70990900000001</v>
      </c>
      <c r="K9" s="26">
        <v>205.580996</v>
      </c>
      <c r="L9" s="26">
        <v>177.66000399999999</v>
      </c>
      <c r="M9" s="26" t="s">
        <v>1072</v>
      </c>
      <c r="N9" s="26" t="s">
        <v>1073</v>
      </c>
      <c r="O9" s="26">
        <v>0.51865000000000006</v>
      </c>
      <c r="P9" s="26">
        <v>0.35222700000000001</v>
      </c>
    </row>
    <row r="10" spans="1:16">
      <c r="A10" s="26" t="s">
        <v>1074</v>
      </c>
      <c r="B10" s="26">
        <v>3.1424000000000001E-2</v>
      </c>
      <c r="C10" s="1">
        <v>44759</v>
      </c>
      <c r="D10" s="26">
        <v>30</v>
      </c>
      <c r="E10" s="26">
        <v>1.0319999999999999E-3</v>
      </c>
      <c r="F10" s="26">
        <v>1.099532</v>
      </c>
      <c r="G10" s="26">
        <v>18.103169999999999</v>
      </c>
      <c r="H10" s="26">
        <v>12.465199</v>
      </c>
      <c r="I10" s="26" t="b">
        <v>0</v>
      </c>
      <c r="J10" s="26">
        <v>53.237451</v>
      </c>
      <c r="K10" s="26">
        <v>82.10575</v>
      </c>
      <c r="L10" s="26">
        <v>64.099997999999999</v>
      </c>
      <c r="M10" s="26" t="s">
        <v>1072</v>
      </c>
      <c r="N10" s="26" t="s">
        <v>160</v>
      </c>
      <c r="O10" s="26">
        <v>0.28242099999999998</v>
      </c>
      <c r="P10" s="26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3" t="s">
        <v>119</v>
      </c>
      <c r="B35" s="44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3" t="s">
        <v>132</v>
      </c>
      <c r="B44" s="44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3" t="s">
        <v>119</v>
      </c>
      <c r="B35" s="44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3" t="s">
        <v>132</v>
      </c>
      <c r="B44" s="44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3" t="s">
        <v>119</v>
      </c>
      <c r="B35" s="44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3" t="s">
        <v>132</v>
      </c>
      <c r="B44" s="44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3" t="s">
        <v>119</v>
      </c>
      <c r="B63" s="44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3" t="s">
        <v>132</v>
      </c>
      <c r="B72" s="44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3" t="s">
        <v>119</v>
      </c>
      <c r="B32" s="44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3" t="s">
        <v>132</v>
      </c>
      <c r="B41" s="44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19" t="s">
        <v>487</v>
      </c>
    </row>
    <row r="2" spans="1:1">
      <c r="A2" s="19" t="s">
        <v>112</v>
      </c>
    </row>
    <row r="3" spans="1:1">
      <c r="A3" s="19" t="s">
        <v>68</v>
      </c>
    </row>
    <row r="4" spans="1:1">
      <c r="A4" s="19" t="s">
        <v>488</v>
      </c>
    </row>
    <row r="5" spans="1:1">
      <c r="A5" s="19" t="s">
        <v>489</v>
      </c>
    </row>
    <row r="6" spans="1:1">
      <c r="A6" s="19" t="s">
        <v>71</v>
      </c>
    </row>
    <row r="7" spans="1:1">
      <c r="A7" s="19" t="s">
        <v>490</v>
      </c>
    </row>
    <row r="8" spans="1:1">
      <c r="A8" s="2"/>
    </row>
    <row r="9" spans="1:1">
      <c r="A9" s="19" t="s">
        <v>73</v>
      </c>
    </row>
    <row r="10" spans="1:1">
      <c r="A10" s="19" t="s">
        <v>491</v>
      </c>
    </row>
    <row r="11" spans="1:1">
      <c r="A11" s="2"/>
    </row>
    <row r="12" spans="1:1">
      <c r="A12" s="19" t="s">
        <v>492</v>
      </c>
    </row>
    <row r="13" spans="1:1">
      <c r="A13" s="19" t="s">
        <v>493</v>
      </c>
    </row>
    <row r="14" spans="1:1">
      <c r="A14" s="2"/>
    </row>
    <row r="15" spans="1:1">
      <c r="A15" s="19" t="s">
        <v>494</v>
      </c>
    </row>
    <row r="16" spans="1:1">
      <c r="A16" s="19" t="s">
        <v>495</v>
      </c>
    </row>
    <row r="17" spans="1:9">
      <c r="A17" s="2"/>
    </row>
    <row r="18" spans="1:9">
      <c r="A18" s="19" t="s">
        <v>496</v>
      </c>
    </row>
    <row r="19" spans="1:9">
      <c r="A19" s="19" t="s">
        <v>497</v>
      </c>
    </row>
    <row r="20" spans="1:9">
      <c r="A20" s="2"/>
    </row>
    <row r="21" spans="1:9">
      <c r="A21" s="19" t="s">
        <v>498</v>
      </c>
    </row>
    <row r="22" spans="1:9">
      <c r="A22" s="19" t="s">
        <v>499</v>
      </c>
    </row>
    <row r="23" spans="1:9">
      <c r="A23" s="2"/>
    </row>
    <row r="24" spans="1:9">
      <c r="A24" s="19" t="s">
        <v>500</v>
      </c>
    </row>
    <row r="25" spans="1:9">
      <c r="A25" s="19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1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1"/>
    </row>
    <row r="32" spans="1:9">
      <c r="A32" s="45" t="s">
        <v>119</v>
      </c>
      <c r="B32" s="44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0"/>
    </row>
    <row r="40" spans="1:2">
      <c r="A40" s="21" t="s">
        <v>131</v>
      </c>
    </row>
    <row r="41" spans="1:2">
      <c r="A41" s="45" t="s">
        <v>132</v>
      </c>
      <c r="B41" s="44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1" t="s">
        <v>131</v>
      </c>
    </row>
    <row r="46" spans="1:2">
      <c r="A46" s="22"/>
    </row>
    <row r="47" spans="1:2">
      <c r="A47" s="19" t="s">
        <v>36</v>
      </c>
    </row>
    <row r="48" spans="1:2">
      <c r="A48" s="19" t="s">
        <v>415</v>
      </c>
    </row>
    <row r="49" spans="1:1">
      <c r="A49" s="19" t="s">
        <v>503</v>
      </c>
    </row>
    <row r="50" spans="1:1">
      <c r="A50" s="19" t="s">
        <v>426</v>
      </c>
    </row>
    <row r="51" spans="1:1">
      <c r="A51" s="19" t="s">
        <v>504</v>
      </c>
    </row>
    <row r="52" spans="1:1">
      <c r="A52" s="19" t="s">
        <v>453</v>
      </c>
    </row>
    <row r="53" spans="1:1">
      <c r="A53" s="19" t="s">
        <v>505</v>
      </c>
    </row>
    <row r="54" spans="1:1">
      <c r="A54" s="22"/>
    </row>
    <row r="55" spans="1:1">
      <c r="A55" s="19" t="s">
        <v>212</v>
      </c>
    </row>
    <row r="56" spans="1:1">
      <c r="A56" s="19" t="s">
        <v>506</v>
      </c>
    </row>
    <row r="57" spans="1:1">
      <c r="A57" s="19" t="s">
        <v>507</v>
      </c>
    </row>
    <row r="58" spans="1:1">
      <c r="A58" s="19" t="s">
        <v>508</v>
      </c>
    </row>
    <row r="59" spans="1:1">
      <c r="A59" s="19" t="s">
        <v>509</v>
      </c>
    </row>
    <row r="60" spans="1:1">
      <c r="A60" s="19" t="s">
        <v>510</v>
      </c>
    </row>
    <row r="61" spans="1:1">
      <c r="A61" s="19" t="s">
        <v>511</v>
      </c>
    </row>
    <row r="62" spans="1:1">
      <c r="A62" s="19" t="s">
        <v>512</v>
      </c>
    </row>
    <row r="63" spans="1:1">
      <c r="A63" s="19" t="s">
        <v>513</v>
      </c>
    </row>
    <row r="64" spans="1:1">
      <c r="A64" s="19" t="s">
        <v>514</v>
      </c>
    </row>
    <row r="65" spans="1:1">
      <c r="A65" s="19" t="s">
        <v>515</v>
      </c>
    </row>
    <row r="66" spans="1:1">
      <c r="A66" s="19" t="s">
        <v>516</v>
      </c>
    </row>
    <row r="67" spans="1:1">
      <c r="A67" s="19" t="s">
        <v>517</v>
      </c>
    </row>
    <row r="68" spans="1:1">
      <c r="A68" s="19" t="s">
        <v>518</v>
      </c>
    </row>
    <row r="69" spans="1:1">
      <c r="A69" s="19" t="s">
        <v>519</v>
      </c>
    </row>
    <row r="70" spans="1:1">
      <c r="A70" s="19" t="s">
        <v>520</v>
      </c>
    </row>
    <row r="71" spans="1:1">
      <c r="A71" s="19" t="s">
        <v>521</v>
      </c>
    </row>
    <row r="72" spans="1:1">
      <c r="A72" s="19" t="s">
        <v>522</v>
      </c>
    </row>
    <row r="73" spans="1:1">
      <c r="A73" s="19" t="s">
        <v>523</v>
      </c>
    </row>
    <row r="74" spans="1:1">
      <c r="A74" s="19" t="s">
        <v>524</v>
      </c>
    </row>
    <row r="75" spans="1:1">
      <c r="A75" s="19" t="s">
        <v>525</v>
      </c>
    </row>
    <row r="76" spans="1:1">
      <c r="A76" s="19" t="s">
        <v>526</v>
      </c>
    </row>
    <row r="77" spans="1:1">
      <c r="A77" s="19" t="s">
        <v>527</v>
      </c>
    </row>
    <row r="78" spans="1:1">
      <c r="A78" s="19" t="s">
        <v>528</v>
      </c>
    </row>
    <row r="79" spans="1:1">
      <c r="A79" s="2"/>
    </row>
    <row r="80" spans="1:1">
      <c r="A80" s="19" t="s">
        <v>240</v>
      </c>
    </row>
    <row r="81" spans="1:1">
      <c r="A81" s="19" t="s">
        <v>529</v>
      </c>
    </row>
    <row r="82" spans="1:1">
      <c r="A82" s="19" t="s">
        <v>530</v>
      </c>
    </row>
    <row r="83" spans="1:1">
      <c r="A83" s="19" t="s">
        <v>531</v>
      </c>
    </row>
    <row r="84" spans="1:1">
      <c r="A84" s="19" t="s">
        <v>532</v>
      </c>
    </row>
    <row r="85" spans="1:1">
      <c r="A85" s="19" t="s">
        <v>533</v>
      </c>
    </row>
    <row r="86" spans="1:1">
      <c r="A86" s="19" t="s">
        <v>534</v>
      </c>
    </row>
    <row r="87" spans="1:1">
      <c r="A87" s="19" t="s">
        <v>535</v>
      </c>
    </row>
    <row r="88" spans="1:1">
      <c r="A88" s="19" t="s">
        <v>536</v>
      </c>
    </row>
    <row r="89" spans="1:1">
      <c r="A89" s="19" t="s">
        <v>537</v>
      </c>
    </row>
    <row r="90" spans="1:1">
      <c r="A90" s="19" t="s">
        <v>538</v>
      </c>
    </row>
    <row r="91" spans="1:1">
      <c r="A91" s="19" t="s">
        <v>539</v>
      </c>
    </row>
    <row r="92" spans="1:1">
      <c r="A92" s="19" t="s">
        <v>540</v>
      </c>
    </row>
    <row r="93" spans="1:1">
      <c r="A93" s="19" t="s">
        <v>541</v>
      </c>
    </row>
    <row r="94" spans="1:1">
      <c r="A94" s="19" t="s">
        <v>542</v>
      </c>
    </row>
    <row r="95" spans="1:1">
      <c r="A95" s="19" t="s">
        <v>543</v>
      </c>
    </row>
    <row r="96" spans="1:1">
      <c r="A96" s="19" t="s">
        <v>544</v>
      </c>
    </row>
    <row r="97" spans="1:1">
      <c r="A97" s="19" t="s">
        <v>545</v>
      </c>
    </row>
    <row r="98" spans="1:1">
      <c r="A98" s="19" t="s">
        <v>546</v>
      </c>
    </row>
    <row r="99" spans="1:1">
      <c r="A99" s="19" t="s">
        <v>547</v>
      </c>
    </row>
    <row r="100" spans="1:1">
      <c r="A100" s="19" t="s">
        <v>548</v>
      </c>
    </row>
    <row r="101" spans="1:1">
      <c r="A101" s="19" t="s">
        <v>549</v>
      </c>
    </row>
    <row r="102" spans="1:1">
      <c r="A102" s="19" t="s">
        <v>550</v>
      </c>
    </row>
    <row r="103" spans="1:1">
      <c r="A103" s="19" t="s">
        <v>551</v>
      </c>
    </row>
    <row r="104" spans="1:1">
      <c r="A104" s="19" t="s">
        <v>552</v>
      </c>
    </row>
    <row r="105" spans="1:1">
      <c r="A105" s="19" t="s">
        <v>553</v>
      </c>
    </row>
    <row r="106" spans="1:1">
      <c r="A106" s="19" t="s">
        <v>554</v>
      </c>
    </row>
    <row r="107" spans="1:1">
      <c r="A107" s="19" t="s">
        <v>555</v>
      </c>
    </row>
    <row r="108" spans="1:1">
      <c r="A108" s="19" t="s">
        <v>556</v>
      </c>
    </row>
    <row r="109" spans="1:1">
      <c r="A109" s="19" t="s">
        <v>557</v>
      </c>
    </row>
    <row r="110" spans="1:1">
      <c r="A110" s="19" t="s">
        <v>558</v>
      </c>
    </row>
    <row r="111" spans="1:1">
      <c r="A111" s="19" t="s">
        <v>559</v>
      </c>
    </row>
    <row r="112" spans="1:1">
      <c r="A112" s="19" t="s">
        <v>560</v>
      </c>
    </row>
    <row r="113" spans="1:1">
      <c r="A113" s="19" t="s">
        <v>561</v>
      </c>
    </row>
    <row r="114" spans="1:1">
      <c r="A114" s="19" t="s">
        <v>562</v>
      </c>
    </row>
    <row r="115" spans="1:1">
      <c r="A115" s="19" t="s">
        <v>563</v>
      </c>
    </row>
    <row r="116" spans="1:1">
      <c r="A116" s="19" t="s">
        <v>564</v>
      </c>
    </row>
    <row r="117" spans="1:1">
      <c r="A117" s="19" t="s">
        <v>565</v>
      </c>
    </row>
    <row r="118" spans="1:1">
      <c r="A118" s="19" t="s">
        <v>566</v>
      </c>
    </row>
    <row r="119" spans="1:1">
      <c r="A119" s="19" t="s">
        <v>567</v>
      </c>
    </row>
    <row r="120" spans="1:1">
      <c r="A120" s="19" t="s">
        <v>568</v>
      </c>
    </row>
    <row r="121" spans="1:1">
      <c r="A121" s="2"/>
    </row>
    <row r="122" spans="1:1">
      <c r="A122" s="19" t="s">
        <v>569</v>
      </c>
    </row>
    <row r="123" spans="1:1">
      <c r="A123" s="19" t="s">
        <v>570</v>
      </c>
    </row>
    <row r="124" spans="1:1">
      <c r="A124" s="19" t="s">
        <v>571</v>
      </c>
    </row>
    <row r="125" spans="1:1">
      <c r="A125" s="19" t="s">
        <v>572</v>
      </c>
    </row>
    <row r="126" spans="1:1">
      <c r="A126" s="19" t="s">
        <v>573</v>
      </c>
    </row>
    <row r="127" spans="1:1">
      <c r="A127" s="19" t="s">
        <v>574</v>
      </c>
    </row>
    <row r="128" spans="1:1">
      <c r="A128" s="19" t="s">
        <v>575</v>
      </c>
    </row>
    <row r="129" spans="1:1">
      <c r="A129" s="19" t="s">
        <v>576</v>
      </c>
    </row>
    <row r="130" spans="1:1">
      <c r="A130" s="19" t="s">
        <v>577</v>
      </c>
    </row>
    <row r="131" spans="1:1">
      <c r="A131" s="19" t="s">
        <v>578</v>
      </c>
    </row>
    <row r="132" spans="1:1">
      <c r="A132" s="19" t="s">
        <v>579</v>
      </c>
    </row>
    <row r="133" spans="1:1">
      <c r="A133" s="19" t="s">
        <v>580</v>
      </c>
    </row>
    <row r="134" spans="1:1">
      <c r="A134" s="19" t="s">
        <v>581</v>
      </c>
    </row>
    <row r="135" spans="1:1">
      <c r="A135" s="19" t="s">
        <v>582</v>
      </c>
    </row>
    <row r="136" spans="1:1">
      <c r="A136" s="19" t="s">
        <v>583</v>
      </c>
    </row>
    <row r="137" spans="1:1">
      <c r="A137" s="19" t="s">
        <v>584</v>
      </c>
    </row>
    <row r="138" spans="1:1">
      <c r="A138" s="19" t="s">
        <v>585</v>
      </c>
    </row>
    <row r="139" spans="1:1">
      <c r="A139" s="19" t="s">
        <v>586</v>
      </c>
    </row>
    <row r="140" spans="1:1">
      <c r="A140" s="19" t="s">
        <v>587</v>
      </c>
    </row>
    <row r="141" spans="1:1">
      <c r="A141" s="19" t="s">
        <v>588</v>
      </c>
    </row>
    <row r="142" spans="1:1">
      <c r="A142" s="19" t="s">
        <v>589</v>
      </c>
    </row>
    <row r="143" spans="1:1">
      <c r="A143" s="19" t="s">
        <v>590</v>
      </c>
    </row>
    <row r="144" spans="1:1">
      <c r="A144" s="19" t="s">
        <v>591</v>
      </c>
    </row>
    <row r="145" spans="1:1">
      <c r="A145" s="19" t="s">
        <v>592</v>
      </c>
    </row>
    <row r="146" spans="1:1">
      <c r="A146" s="19" t="s">
        <v>593</v>
      </c>
    </row>
    <row r="147" spans="1:1">
      <c r="A147" s="19" t="s">
        <v>594</v>
      </c>
    </row>
    <row r="148" spans="1:1">
      <c r="A148" s="19" t="s">
        <v>595</v>
      </c>
    </row>
    <row r="149" spans="1:1">
      <c r="A149" s="19" t="s">
        <v>596</v>
      </c>
    </row>
    <row r="150" spans="1:1">
      <c r="A150" s="19" t="s">
        <v>597</v>
      </c>
    </row>
    <row r="151" spans="1:1">
      <c r="A151" s="19" t="s">
        <v>598</v>
      </c>
    </row>
    <row r="152" spans="1:1">
      <c r="A152" s="19" t="s">
        <v>599</v>
      </c>
    </row>
    <row r="153" spans="1:1">
      <c r="A153" s="19" t="s">
        <v>600</v>
      </c>
    </row>
    <row r="154" spans="1:1">
      <c r="A154" s="19" t="s">
        <v>601</v>
      </c>
    </row>
    <row r="155" spans="1:1">
      <c r="A155" s="19" t="s">
        <v>602</v>
      </c>
    </row>
    <row r="156" spans="1:1">
      <c r="A156" s="19" t="s">
        <v>603</v>
      </c>
    </row>
    <row r="157" spans="1:1">
      <c r="A157" s="19" t="s">
        <v>604</v>
      </c>
    </row>
    <row r="158" spans="1:1">
      <c r="A158" s="19" t="s">
        <v>605</v>
      </c>
    </row>
    <row r="159" spans="1:1">
      <c r="A159" s="19" t="s">
        <v>606</v>
      </c>
    </row>
    <row r="160" spans="1:1">
      <c r="A160" s="19" t="s">
        <v>607</v>
      </c>
    </row>
    <row r="161" spans="1:1">
      <c r="A161" s="19" t="s">
        <v>608</v>
      </c>
    </row>
    <row r="162" spans="1:1">
      <c r="A162" s="19" t="s">
        <v>609</v>
      </c>
    </row>
    <row r="163" spans="1:1">
      <c r="A163" s="19" t="s">
        <v>610</v>
      </c>
    </row>
    <row r="164" spans="1:1">
      <c r="A164" s="19" t="s">
        <v>611</v>
      </c>
    </row>
    <row r="165" spans="1:1">
      <c r="A165" s="19" t="s">
        <v>612</v>
      </c>
    </row>
    <row r="166" spans="1:1">
      <c r="A166" s="19" t="s">
        <v>613</v>
      </c>
    </row>
    <row r="167" spans="1:1">
      <c r="A167" s="19" t="s">
        <v>614</v>
      </c>
    </row>
    <row r="168" spans="1:1">
      <c r="A168" s="2"/>
    </row>
    <row r="169" spans="1:1">
      <c r="A169" s="19" t="s">
        <v>615</v>
      </c>
    </row>
    <row r="170" spans="1:1">
      <c r="A170" s="19" t="s">
        <v>616</v>
      </c>
    </row>
    <row r="171" spans="1:1">
      <c r="A171" s="19" t="s">
        <v>617</v>
      </c>
    </row>
    <row r="172" spans="1:1">
      <c r="A172" s="19" t="s">
        <v>618</v>
      </c>
    </row>
    <row r="173" spans="1:1">
      <c r="A173" s="19" t="s">
        <v>619</v>
      </c>
    </row>
    <row r="174" spans="1:1">
      <c r="A174" s="19" t="s">
        <v>620</v>
      </c>
    </row>
    <row r="175" spans="1:1">
      <c r="A175" s="19" t="s">
        <v>621</v>
      </c>
    </row>
    <row r="176" spans="1:1">
      <c r="A176" s="19" t="s">
        <v>622</v>
      </c>
    </row>
    <row r="177" spans="1:1">
      <c r="A177" s="19" t="s">
        <v>623</v>
      </c>
    </row>
    <row r="178" spans="1:1">
      <c r="A178" s="19" t="s">
        <v>624</v>
      </c>
    </row>
    <row r="179" spans="1:1">
      <c r="A179" s="19" t="s">
        <v>625</v>
      </c>
    </row>
    <row r="180" spans="1:1">
      <c r="A180" s="19" t="s">
        <v>626</v>
      </c>
    </row>
    <row r="181" spans="1:1">
      <c r="A181" s="19" t="s">
        <v>627</v>
      </c>
    </row>
    <row r="182" spans="1:1">
      <c r="A182" s="19" t="s">
        <v>628</v>
      </c>
    </row>
    <row r="183" spans="1:1">
      <c r="A183" s="19" t="s">
        <v>629</v>
      </c>
    </row>
    <row r="184" spans="1:1">
      <c r="A184" s="19" t="s">
        <v>630</v>
      </c>
    </row>
    <row r="185" spans="1:1">
      <c r="A185" s="19" t="s">
        <v>631</v>
      </c>
    </row>
    <row r="186" spans="1:1">
      <c r="A186" s="19" t="s">
        <v>632</v>
      </c>
    </row>
    <row r="187" spans="1:1">
      <c r="A187" s="19" t="s">
        <v>633</v>
      </c>
    </row>
    <row r="188" spans="1:1">
      <c r="A188" s="19" t="s">
        <v>634</v>
      </c>
    </row>
    <row r="189" spans="1:1">
      <c r="A189" s="19" t="s">
        <v>635</v>
      </c>
    </row>
    <row r="190" spans="1:1">
      <c r="A190" s="19" t="s">
        <v>636</v>
      </c>
    </row>
    <row r="191" spans="1:1">
      <c r="A191" s="19" t="s">
        <v>637</v>
      </c>
    </row>
    <row r="192" spans="1:1">
      <c r="A192" s="19" t="s">
        <v>638</v>
      </c>
    </row>
    <row r="193" spans="1:1">
      <c r="A193" s="19" t="s">
        <v>639</v>
      </c>
    </row>
    <row r="194" spans="1:1">
      <c r="A194" s="19" t="s">
        <v>640</v>
      </c>
    </row>
    <row r="195" spans="1:1">
      <c r="A195" s="19" t="s">
        <v>641</v>
      </c>
    </row>
    <row r="196" spans="1:1">
      <c r="A196" s="19" t="s">
        <v>642</v>
      </c>
    </row>
    <row r="197" spans="1:1">
      <c r="A197" s="19" t="s">
        <v>643</v>
      </c>
    </row>
    <row r="198" spans="1:1">
      <c r="A198" s="19" t="s">
        <v>644</v>
      </c>
    </row>
    <row r="199" spans="1:1">
      <c r="A199" s="19" t="s">
        <v>645</v>
      </c>
    </row>
    <row r="200" spans="1:1">
      <c r="A200" s="19" t="s">
        <v>646</v>
      </c>
    </row>
    <row r="201" spans="1:1">
      <c r="A201" s="19" t="s">
        <v>647</v>
      </c>
    </row>
    <row r="202" spans="1:1">
      <c r="A202" s="19" t="s">
        <v>648</v>
      </c>
    </row>
    <row r="203" spans="1:1">
      <c r="A203" s="2"/>
    </row>
    <row r="204" spans="1:1">
      <c r="A204" s="19" t="s">
        <v>649</v>
      </c>
    </row>
    <row r="205" spans="1:1">
      <c r="A205" s="19" t="s">
        <v>650</v>
      </c>
    </row>
    <row r="206" spans="1:1">
      <c r="A206" s="19" t="s">
        <v>651</v>
      </c>
    </row>
    <row r="207" spans="1:1">
      <c r="A207" s="19" t="s">
        <v>652</v>
      </c>
    </row>
    <row r="208" spans="1:1">
      <c r="A208" s="19" t="s">
        <v>653</v>
      </c>
    </row>
    <row r="209" spans="1:1">
      <c r="A209" s="19" t="s">
        <v>654</v>
      </c>
    </row>
    <row r="210" spans="1:1">
      <c r="A210" s="19" t="s">
        <v>655</v>
      </c>
    </row>
    <row r="211" spans="1:1">
      <c r="A211" s="19" t="s">
        <v>656</v>
      </c>
    </row>
    <row r="212" spans="1:1">
      <c r="A212" s="19" t="s">
        <v>657</v>
      </c>
    </row>
    <row r="213" spans="1:1">
      <c r="A213" s="19" t="s">
        <v>658</v>
      </c>
    </row>
    <row r="214" spans="1:1">
      <c r="A214" s="19" t="s">
        <v>659</v>
      </c>
    </row>
    <row r="215" spans="1:1">
      <c r="A215" s="19" t="s">
        <v>660</v>
      </c>
    </row>
    <row r="216" spans="1:1">
      <c r="A216" s="23" t="s">
        <v>661</v>
      </c>
    </row>
    <row r="217" spans="1:1">
      <c r="A217" s="24"/>
    </row>
    <row r="218" spans="1:1">
      <c r="A218" s="25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3" t="s">
        <v>119</v>
      </c>
      <c r="B35" s="44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3" t="s">
        <v>132</v>
      </c>
      <c r="B44" s="44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3" t="s">
        <v>119</v>
      </c>
      <c r="B38" s="44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3" t="s">
        <v>132</v>
      </c>
      <c r="B47" s="44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6" t="s">
        <v>181</v>
      </c>
    </row>
    <row r="37" spans="1:7">
      <c r="A37" s="10"/>
    </row>
    <row r="38" spans="1:7">
      <c r="A38" s="43" t="s">
        <v>119</v>
      </c>
      <c r="B38" s="44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3" t="s">
        <v>132</v>
      </c>
      <c r="B47" s="44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3" t="s">
        <v>119</v>
      </c>
      <c r="B35" s="44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3" t="s">
        <v>132</v>
      </c>
      <c r="B44" s="44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3" t="s">
        <v>119</v>
      </c>
      <c r="B15" s="44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3" t="s">
        <v>132</v>
      </c>
      <c r="B24" s="44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3" t="s">
        <v>119</v>
      </c>
      <c r="B32" s="44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3" t="s">
        <v>132</v>
      </c>
      <c r="B41" s="44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2022-07-31T04:23:14Z</dcterms:modified>
</cp:coreProperties>
</file>