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IT MW" sheetId="1" r:id="rId1"/>
  </sheets>
  <calcPr calcId="144525"/>
</workbook>
</file>

<file path=xl/calcChain.xml><?xml version="1.0" encoding="utf-8"?>
<calcChain xmlns="http://schemas.openxmlformats.org/spreadsheetml/2006/main">
  <c r="S9" i="1" l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<sst xmlns="http://schemas.openxmlformats.org/spreadsheetml/2006/main" count="19" uniqueCount="19">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</sst>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NSE_TATAELXSI-EQ</stp>
        <stp>OpenInterest</stp>
        <tr r="M6" s="1"/>
      </tp>
      <tp t="e">
        <v>#N/A</v>
        <stp/>
        <stp>NSE_INFIBEAM-EQ</stp>
        <stp>TradingSymbol</stp>
        <tr r="A3" s="1"/>
      </tp>
      <tp t="e">
        <v>#N/A</v>
        <stp/>
        <stp>NSE_INFIBEAM-EQ</stp>
        <stp>Open</stp>
        <tr r="H3" s="1"/>
      </tp>
      <tp t="e">
        <v>#N/A</v>
        <stp/>
        <stp>NSE_INFY-EQ</stp>
        <stp>lastUpdateTime</stp>
        <tr r="S4" s="1"/>
      </tp>
      <tp t="e">
        <v>#N/A</v>
        <stp/>
        <stp>NSE_INFY-EQ</stp>
        <stp>Volume</stp>
        <tr r="L4" s="1"/>
      </tp>
      <tp t="e">
        <v>#N/A</v>
        <stp/>
        <stp>NSE_TCS-EQ</stp>
        <stp>Last</stp>
        <tr r="B7" s="1"/>
      </tp>
      <tp t="e">
        <v>#N/A</v>
        <stp/>
        <stp>NSE_TATAELXSI-EQ</stp>
        <stp>Open</stp>
        <tr r="H6" s="1"/>
      </tp>
      <tp t="e">
        <v>#N/A</v>
        <stp/>
        <stp>NSE_TATAELXSI-EQ</stp>
        <stp>lastTradeTime</stp>
        <tr r="R6" s="1"/>
      </tp>
      <tp t="e">
        <v>#N/A</v>
        <stp/>
        <stp>NSE_OFSS-EQ</stp>
        <stp>lastUpdateTime</stp>
        <tr r="S5" s="1"/>
      </tp>
      <tp t="e">
        <v>#N/A</v>
        <stp/>
        <stp>NSE_TCS-EQ</stp>
        <stp>High</stp>
        <tr r="I7" s="1"/>
      </tp>
      <tp t="e">
        <v>#N/A</v>
        <stp/>
        <stp>NSE_INFIBEAM-EQ</stp>
        <stp>OpenInterest</stp>
        <tr r="M3" s="1"/>
      </tp>
      <tp t="e">
        <v>#N/A</v>
        <stp/>
        <stp>NSE_OFSS-EQ</stp>
        <stp>Volume</stp>
        <tr r="L5" s="1"/>
      </tp>
      <tp t="e">
        <v>#N/A</v>
        <stp/>
        <stp>NSE_HCLTECH-EQ</stp>
        <stp>TradingSymbol</stp>
        <tr r="A2" s="1"/>
      </tp>
      <tp t="e">
        <v>#N/A</v>
        <stp/>
        <stp>NSE_HCLTECH-EQ</stp>
        <stp>lastTradeTime</stp>
        <tr r="R2" s="1"/>
      </tp>
      <tp t="e">
        <v>#N/A</v>
        <stp/>
        <stp>NSE_TECHM-EQ</stp>
        <stp>Bid</stp>
        <tr r="D8" s="1"/>
      </tp>
      <tp t="e">
        <v>#N/A</v>
        <stp/>
        <stp>NSE_INFIBEAM-EQ</stp>
        <stp>Ask</stp>
        <tr r="E3" s="1"/>
      </tp>
      <tp t="e">
        <v>#N/A</v>
        <stp/>
        <stp>NSE_HCLTECH-EQ</stp>
        <stp>Bid</stp>
        <tr r="D2" s="1"/>
      </tp>
      <tp t="e">
        <v>#N/A</v>
        <stp/>
        <stp>NSE_INFIBEAM-EQ</stp>
        <stp>Bid</stp>
        <tr r="D3" s="1"/>
      </tp>
      <tp t="e">
        <v>#N/A</v>
        <stp/>
        <stp>NSE_TCS-EQ</stp>
        <stp>lastUpdateTime</stp>
        <tr r="S7" s="1"/>
      </tp>
      <tp t="e">
        <v>#N/A</v>
        <stp/>
        <stp>NSE_WIPRO-EQ</stp>
        <stp>Low</stp>
        <tr r="J9" s="1"/>
      </tp>
      <tp t="e">
        <v>#N/A</v>
        <stp/>
        <stp>NSE_HCLTECH-EQ</stp>
        <stp>Ask</stp>
        <tr r="E2" s="1"/>
      </tp>
      <tp t="e">
        <v>#N/A</v>
        <stp/>
        <stp>NSE_WIPRO-EQ</stp>
        <stp>LTQ</stp>
        <tr r="G9" s="1"/>
      </tp>
      <tp t="e">
        <v>#N/A</v>
        <stp/>
        <stp>NSE_TATAELXSI-EQ</stp>
        <stp>High</stp>
        <tr r="I6" s="1"/>
      </tp>
      <tp t="e">
        <v>#N/A</v>
        <stp/>
        <stp>NSE_TCS-EQ</stp>
        <stp>Volume</stp>
        <tr r="L7" s="1"/>
      </tp>
      <tp t="e">
        <v>#N/A</v>
        <stp/>
        <stp>NSE_TECHM-EQ</stp>
        <stp>Ask</stp>
        <tr r="E8" s="1"/>
      </tp>
      <tp t="e">
        <v>#N/A</v>
        <stp/>
        <stp>NSE_TATAELXSI-EQ</stp>
        <stp>TradingSymbol</stp>
        <tr r="A6" s="1"/>
      </tp>
      <tp t="e">
        <v>#N/A</v>
        <stp/>
        <stp>NSE_INFIBEAM-EQ</stp>
        <stp>Last</stp>
        <tr r="B3" s="1"/>
      </tp>
      <tp t="e">
        <v>#N/A</v>
        <stp/>
        <stp>NSE_TCS-EQ</stp>
        <stp>Open</stp>
        <tr r="H7" s="1"/>
      </tp>
      <tp t="e">
        <v>#N/A</v>
        <stp/>
        <stp>NSE_TATAELXSI-EQ</stp>
        <stp>Last</stp>
        <tr r="B6" s="1"/>
      </tp>
      <tp t="e">
        <v>#N/A</v>
        <stp/>
        <stp>NSE_INFIBEAM-EQ</stp>
        <stp>Low</stp>
        <tr r="J3" s="1"/>
      </tp>
      <tp t="e">
        <v>#N/A</v>
        <stp/>
        <stp>NSE_INFIBEAM-EQ</stp>
        <stp>LTQ</stp>
        <tr r="G3" s="1"/>
      </tp>
      <tp t="e">
        <v>#N/A</v>
        <stp/>
        <stp>NSE_TCS-EQ</stp>
        <stp>OpenInterest</stp>
        <tr r="M7" s="1"/>
      </tp>
      <tp t="e">
        <v>#N/A</v>
        <stp/>
        <stp>NSE_WIPRO-EQ</stp>
        <stp>Bid</stp>
        <tr r="D9" s="1"/>
      </tp>
      <tp t="e">
        <v>#N/A</v>
        <stp/>
        <stp>NSE_TECHM-EQ</stp>
        <stp>Volume</stp>
        <tr r="L8" s="1"/>
      </tp>
      <tp t="e">
        <v>#N/A</v>
        <stp/>
        <stp>NSE_WIPRO-EQ</stp>
        <stp>lastUpdateTime</stp>
        <tr r="S9" s="1"/>
      </tp>
      <tp t="e">
        <v>#N/A</v>
        <stp/>
        <stp>NSE_INFIBEAM-EQ</stp>
        <stp>High</stp>
        <tr r="I3" s="1"/>
      </tp>
      <tp t="e">
        <v>#N/A</v>
        <stp/>
        <stp>NSE_WIPRO-EQ</stp>
        <stp>Volume</stp>
        <tr r="L9" s="1"/>
      </tp>
      <tp t="e">
        <v>#N/A</v>
        <stp/>
        <stp>NSE_TECHM-EQ</stp>
        <stp>lastUpdateTime</stp>
        <tr r="S8" s="1"/>
      </tp>
      <tp t="e">
        <v>#N/A</v>
        <stp/>
        <stp>NSE_TECHM-EQ</stp>
        <stp>Low</stp>
        <tr r="J8" s="1"/>
      </tp>
      <tp t="e">
        <v>#N/A</v>
        <stp/>
        <stp>NSE_INFIBEAM-EQ</stp>
        <stp>lastTradeTime</stp>
        <tr r="R3" s="1"/>
      </tp>
      <tp t="e">
        <v>#N/A</v>
        <stp/>
        <stp>NSE_TECHM-EQ</stp>
        <stp>LTQ</stp>
        <tr r="G8" s="1"/>
      </tp>
      <tp t="e">
        <v>#N/A</v>
        <stp/>
        <stp>NSE_HCLTECH-EQ</stp>
        <stp>Low</stp>
        <tr r="J2" s="1"/>
      </tp>
      <tp t="e">
        <v>#N/A</v>
        <stp/>
        <stp>NSE_WIPRO-EQ</stp>
        <stp>Ask</stp>
        <tr r="E9" s="1"/>
      </tp>
      <tp t="e">
        <v>#N/A</v>
        <stp/>
        <stp>NSE_HCLTECH-EQ</stp>
        <stp>LTQ</stp>
        <tr r="G2" s="1"/>
      </tp>
      <tp t="e">
        <v>#N/A</v>
        <stp/>
        <stp>NSE_WIPRO-EQ</stp>
        <stp>PrevClose</stp>
        <tr r="K9" s="1"/>
      </tp>
      <tp t="e">
        <v>#N/A</v>
        <stp/>
        <stp>NSE_TCS-EQ</stp>
        <stp>PrevClose</stp>
        <tr r="K7" s="1"/>
      </tp>
      <tp t="e">
        <v>#N/A</v>
        <stp/>
        <stp>NSE_TECHM-EQ</stp>
        <stp>Exchange</stp>
        <tr r="Q8" s="1"/>
      </tp>
      <tp t="e">
        <v>#N/A</v>
        <stp/>
        <stp>NSE_TCS-EQ</stp>
        <stp>AverageTradePrice</stp>
        <tr r="N7" s="1"/>
      </tp>
      <tp t="e">
        <v>#N/A</v>
        <stp/>
        <stp>NSE_WIPRO-EQ</stp>
        <stp>AverageTradePrice</stp>
        <tr r="N9" s="1"/>
      </tp>
      <tp t="e">
        <v>#N/A</v>
        <stp/>
        <stp>NSE_INFY-EQ</stp>
        <stp>Exchange</stp>
        <tr r="Q4" s="1"/>
      </tp>
      <tp t="e">
        <v>#N/A</v>
        <stp/>
        <stp>NSE_HCLTECH-EQ</stp>
        <stp>Exchange</stp>
        <tr r="Q2" s="1"/>
      </tp>
      <tp t="e">
        <v>#N/A</v>
        <stp/>
        <stp>NSE_TCS-EQ</stp>
        <stp>BidSize</stp>
        <tr r="C7" s="1"/>
      </tp>
      <tp t="e">
        <v>#N/A</v>
        <stp/>
        <stp>NSE_INFY-EQ</stp>
        <stp>AverageTradePrice</stp>
        <tr r="N4" s="1"/>
      </tp>
      <tp t="e">
        <v>#N/A</v>
        <stp/>
        <stp>NSE_TCS-EQ</stp>
        <stp>AskSize</stp>
        <tr r="F7" s="1"/>
      </tp>
      <tp t="e">
        <v>#N/A</v>
        <stp/>
        <stp>NSE_INFY-EQ</stp>
        <stp>PrevClose</stp>
        <tr r="K4" s="1"/>
      </tp>
      <tp t="e">
        <v>#N/A</v>
        <stp/>
        <stp>NSE_OFSS-EQ</stp>
        <stp>Exchange</stp>
        <tr r="Q5" s="1"/>
      </tp>
      <tp t="e">
        <v>#N/A</v>
        <stp/>
        <stp>NSE_WIPRO-EQ</stp>
        <stp>Exchange</stp>
        <tr r="Q9" s="1"/>
      </tp>
      <tp t="e">
        <v>#N/A</v>
        <stp/>
        <stp>NSE_TATAELXSI-EQ</stp>
        <stp>BidSize</stp>
        <tr r="C6" s="1"/>
      </tp>
      <tp t="e">
        <v>#N/A</v>
        <stp/>
        <stp>NSE_TATAELXSI-EQ</stp>
        <stp>AskSize</stp>
        <tr r="F6" s="1"/>
      </tp>
      <tp t="e">
        <v>#N/A</v>
        <stp/>
        <stp>NSE_WIPRO-EQ</stp>
        <stp>TotalAskQty</stp>
        <tr r="P9" s="1"/>
      </tp>
      <tp t="e">
        <v>#N/A</v>
        <stp/>
        <stp>NSE_WIPRO-EQ</stp>
        <stp>TotalBidQty</stp>
        <tr r="O9" s="1"/>
      </tp>
      <tp t="e">
        <v>#N/A</v>
        <stp/>
        <stp>NSE_INFY-EQ</stp>
        <stp>BidSize</stp>
        <tr r="C4" s="1"/>
      </tp>
      <tp t="e">
        <v>#N/A</v>
        <stp/>
        <stp>NSE_INFIBEAM-EQ</stp>
        <stp>TotalBidQty</stp>
        <tr r="O3" s="1"/>
      </tp>
      <tp t="e">
        <v>#N/A</v>
        <stp/>
        <stp>NSE_INFIBEAM-EQ</stp>
        <stp>TotalAskQty</stp>
        <tr r="P3" s="1"/>
      </tp>
      <tp t="e">
        <v>#N/A</v>
        <stp/>
        <stp>NSE_INFY-EQ</stp>
        <stp>AskSize</stp>
        <tr r="F4" s="1"/>
      </tp>
      <tp t="e">
        <v>#N/A</v>
        <stp/>
        <stp>NSE_HCLTECH-EQ</stp>
        <stp>TotalAskQty</stp>
        <tr r="P2" s="1"/>
      </tp>
      <tp t="e">
        <v>#N/A</v>
        <stp/>
        <stp>NSE_HCLTECH-EQ</stp>
        <stp>TotalBidQty</stp>
        <tr r="O2" s="1"/>
      </tp>
      <tp t="e">
        <v>#N/A</v>
        <stp/>
        <stp>NSE_TECHM-EQ</stp>
        <stp>PrevClose</stp>
        <tr r="K8" s="1"/>
      </tp>
      <tp t="e">
        <v>#N/A</v>
        <stp/>
        <stp>NSE_TECHM-EQ</stp>
        <stp>TotalBidQty</stp>
        <tr r="O8" s="1"/>
      </tp>
      <tp t="e">
        <v>#N/A</v>
        <stp/>
        <stp>NSE_TECHM-EQ</stp>
        <stp>TotalAskQty</stp>
        <tr r="P8" s="1"/>
      </tp>
      <tp t="e">
        <v>#N/A</v>
        <stp/>
        <stp>NSE_OFSS-EQ</stp>
        <stp>PrevClose</stp>
        <tr r="K5" s="1"/>
      </tp>
      <tp t="e">
        <v>#N/A</v>
        <stp/>
        <stp>NSE_OFSS-EQ</stp>
        <stp>AskSize</stp>
        <tr r="F5" s="1"/>
      </tp>
      <tp t="e">
        <v>#N/A</v>
        <stp/>
        <stp>NSE_OFSS-EQ</stp>
        <stp>AverageTradePrice</stp>
        <tr r="N5" s="1"/>
      </tp>
      <tp t="e">
        <v>#N/A</v>
        <stp/>
        <stp>NSE_TECHM-EQ</stp>
        <stp>AverageTradePrice</stp>
        <tr r="N8" s="1"/>
      </tp>
      <tp t="e">
        <v>#N/A</v>
        <stp/>
        <stp>NSE_OFSS-EQ</stp>
        <stp>BidSize</stp>
        <tr r="C5" s="1"/>
      </tp>
      <tp t="e">
        <v>#N/A</v>
        <stp/>
        <stp>NSE_INFY-EQ</stp>
        <stp>TradingSymbol</stp>
        <tr r="A4" s="1"/>
      </tp>
      <tp t="e">
        <v>#N/A</v>
        <stp/>
        <stp>NSE_TCS-EQ</stp>
        <stp>Bid</stp>
        <tr r="D7" s="1"/>
      </tp>
      <tp t="e">
        <v>#N/A</v>
        <stp/>
        <stp>NSE_INFY-EQ</stp>
        <stp>Open</stp>
        <tr r="H4" s="1"/>
      </tp>
      <tp t="e">
        <v>#N/A</v>
        <stp/>
        <stp>NSE_TCS-EQ</stp>
        <stp>Ask</stp>
        <tr r="E7" s="1"/>
      </tp>
      <tp t="e">
        <v>#N/A</v>
        <stp/>
        <stp>NSE_OFSS-EQ</stp>
        <stp>OpenInterest</stp>
        <tr r="M5" s="1"/>
      </tp>
      <tp t="e">
        <v>#N/A</v>
        <stp/>
        <stp>NSE_HCLTECH-EQ</stp>
        <stp>Volume</stp>
        <tr r="L2" s="1"/>
      </tp>
      <tp t="e">
        <v>#N/A</v>
        <stp/>
        <stp>NSE_HCLTECH-EQ</stp>
        <stp>OpenInterest</stp>
        <tr r="M2" s="1"/>
      </tp>
      <tp t="e">
        <v>#N/A</v>
        <stp/>
        <stp>NSE_TECHM-EQ</stp>
        <stp>Open</stp>
        <tr r="H8" s="1"/>
      </tp>
      <tp t="e">
        <v>#N/A</v>
        <stp/>
        <stp>NSE_HCLTECH-EQ</stp>
        <stp>lastUpdateTime</stp>
        <tr r="S2" s="1"/>
      </tp>
      <tp t="e">
        <v>#N/A</v>
        <stp/>
        <stp>NSE_WIPRO-EQ</stp>
        <stp>Last</stp>
        <tr r="B9" s="1"/>
      </tp>
      <tp t="e">
        <v>#N/A</v>
        <stp/>
        <stp>NSE_OFSS-EQ</stp>
        <stp>Open</stp>
        <tr r="H5" s="1"/>
      </tp>
      <tp t="e">
        <v>#N/A</v>
        <stp/>
        <stp>NSE_OFSS-EQ</stp>
        <stp>lastTradeTime</stp>
        <tr r="R5" s="1"/>
      </tp>
      <tp t="e">
        <v>#N/A</v>
        <stp/>
        <stp>NSE_TECHM-EQ</stp>
        <stp>lastTradeTime</stp>
        <tr r="R8" s="1"/>
      </tp>
      <tp t="e">
        <v>#N/A</v>
        <stp/>
        <stp>NSE_INFY-EQ</stp>
        <stp>OpenInterest</stp>
        <tr r="M4" s="1"/>
      </tp>
      <tp t="e">
        <v>#N/A</v>
        <stp/>
        <stp>NSE_TCS-EQ</stp>
        <stp>TradingSymbol</stp>
        <tr r="A7" s="1"/>
      </tp>
      <tp t="e">
        <v>#N/A</v>
        <stp/>
        <stp>NSE_HCLTECH-EQ</stp>
        <stp>Open</stp>
        <tr r="H2" s="1"/>
      </tp>
      <tp t="e">
        <v>#N/A</v>
        <stp/>
        <stp>NSE_TECHM-EQ</stp>
        <stp>OpenInterest</stp>
        <tr r="M8" s="1"/>
      </tp>
      <tp t="e">
        <v>#N/A</v>
        <stp/>
        <stp>NSE_TCS-EQ</stp>
        <stp>Low</stp>
        <tr r="J7" s="1"/>
      </tp>
      <tp t="e">
        <v>#N/A</v>
        <stp/>
        <stp>NSE_TCS-EQ</stp>
        <stp>LTQ</stp>
        <tr r="G7" s="1"/>
      </tp>
      <tp t="e">
        <v>#N/A</v>
        <stp/>
        <stp>NSE_WIPRO-EQ</stp>
        <stp>TradingSymbol</stp>
        <tr r="A9" s="1"/>
      </tp>
      <tp t="e">
        <v>#N/A</v>
        <stp/>
        <stp>NSE_WIPRO-EQ</stp>
        <stp>High</stp>
        <tr r="I9" s="1"/>
      </tp>
      <tp t="e">
        <v>#N/A</v>
        <stp/>
        <stp>NSE_WIPRO-EQ</stp>
        <stp>lastTradeTime</stp>
        <tr r="R9" s="1"/>
      </tp>
      <tp t="e">
        <v>#N/A</v>
        <stp/>
        <stp>NSE_OFSS-EQ</stp>
        <stp>High</stp>
        <tr r="I5" s="1"/>
      </tp>
      <tp t="e">
        <v>#N/A</v>
        <stp/>
        <stp>NSE_INFY-EQ</stp>
        <stp>Last</stp>
        <tr r="B4" s="1"/>
      </tp>
      <tp t="e">
        <v>#N/A</v>
        <stp/>
        <stp>NSE_INFY-EQ</stp>
        <stp>Bid</stp>
        <tr r="D4" s="1"/>
      </tp>
      <tp t="e">
        <v>#N/A</v>
        <stp/>
        <stp>NSE_TCS-EQ</stp>
        <stp>lastTradeTime</stp>
        <tr r="R7" s="1"/>
      </tp>
      <tp t="e">
        <v>#N/A</v>
        <stp/>
        <stp>NSE_INFY-EQ</stp>
        <stp>Ask</stp>
        <tr r="E4" s="1"/>
      </tp>
      <tp t="e">
        <v>#N/A</v>
        <stp/>
        <stp>NSE_TECHM-EQ</stp>
        <stp>Last</stp>
        <tr r="B8" s="1"/>
      </tp>
      <tp t="e">
        <v>#N/A</v>
        <stp/>
        <stp>NSE_OFSS-EQ</stp>
        <stp>TradingSymbol</stp>
        <tr r="A5" s="1"/>
      </tp>
      <tp t="e">
        <v>#N/A</v>
        <stp/>
        <stp>NSE_TECHM-EQ</stp>
        <stp>TradingSymbol</stp>
        <tr r="A8" s="1"/>
      </tp>
      <tp t="e">
        <v>#N/A</v>
        <stp/>
        <stp>NSE_OFSS-EQ</stp>
        <stp>Ask</stp>
        <tr r="E5" s="1"/>
      </tp>
      <tp t="e">
        <v>#N/A</v>
        <stp/>
        <stp>NSE_TATAELXSI-EQ</stp>
        <stp>Low</stp>
        <tr r="J6" s="1"/>
      </tp>
      <tp t="e">
        <v>#N/A</v>
        <stp/>
        <stp>NSE_TATAELXSI-EQ</stp>
        <stp>LTQ</stp>
        <tr r="G6" s="1"/>
      </tp>
      <tp t="e">
        <v>#N/A</v>
        <stp/>
        <stp>NSE_WIPRO-EQ</stp>
        <stp>Open</stp>
        <tr r="H9" s="1"/>
      </tp>
      <tp t="e">
        <v>#N/A</v>
        <stp/>
        <stp>NSE_OFSS-EQ</stp>
        <stp>Bid</stp>
        <tr r="D5" s="1"/>
      </tp>
      <tp t="e">
        <v>#N/A</v>
        <stp/>
        <stp>NSE_HCLTECH-EQ</stp>
        <stp>High</stp>
        <tr r="I2" s="1"/>
      </tp>
      <tp t="e">
        <v>#N/A</v>
        <stp/>
        <stp>NSE_TATAELXSI-EQ</stp>
        <stp>Bid</stp>
        <tr r="D6" s="1"/>
      </tp>
      <tp t="e">
        <v>#N/A</v>
        <stp/>
        <stp>NSE_OFSS-EQ</stp>
        <stp>Last</stp>
        <tr r="B5" s="1"/>
      </tp>
      <tp t="e">
        <v>#N/A</v>
        <stp/>
        <stp>NSE_INFY-EQ</stp>
        <stp>High</stp>
        <tr r="I4" s="1"/>
      </tp>
      <tp t="e">
        <v>#N/A</v>
        <stp/>
        <stp>NSE_OFSS-EQ</stp>
        <stp>Low</stp>
        <tr r="J5" s="1"/>
      </tp>
      <tp t="e">
        <v>#N/A</v>
        <stp/>
        <stp>NSE_OFSS-EQ</stp>
        <stp>LTQ</stp>
        <tr r="G5" s="1"/>
      </tp>
      <tp t="e">
        <v>#N/A</v>
        <stp/>
        <stp>NSE_TATAELXSI-EQ</stp>
        <stp>Ask</stp>
        <tr r="E6" s="1"/>
      </tp>
      <tp t="e">
        <v>#N/A</v>
        <stp/>
        <stp>NSE_TATAELXSI-EQ</stp>
        <stp>lastUpdateTime</stp>
        <tr r="S6" s="1"/>
      </tp>
      <tp t="e">
        <v>#N/A</v>
        <stp/>
        <stp>NSE_TECHM-EQ</stp>
        <stp>High</stp>
        <tr r="I8" s="1"/>
      </tp>
      <tp t="e">
        <v>#N/A</v>
        <stp/>
        <stp>NSE_INFIBEAM-EQ</stp>
        <stp>Volume</stp>
        <tr r="L3" s="1"/>
      </tp>
      <tp t="e">
        <v>#N/A</v>
        <stp/>
        <stp>NSE_TATAELXSI-EQ</stp>
        <stp>Volume</stp>
        <tr r="L6" s="1"/>
      </tp>
      <tp t="e">
        <v>#N/A</v>
        <stp/>
        <stp>NSE_WIPRO-EQ</stp>
        <stp>OpenInterest</stp>
        <tr r="M9" s="1"/>
      </tp>
      <tp t="e">
        <v>#N/A</v>
        <stp/>
        <stp>NSE_INFIBEAM-EQ</stp>
        <stp>lastUpdateTime</stp>
        <tr r="S3" s="1"/>
      </tp>
      <tp t="e">
        <v>#N/A</v>
        <stp/>
        <stp>NSE_INFY-EQ</stp>
        <stp>Low</stp>
        <tr r="J4" s="1"/>
      </tp>
      <tp t="e">
        <v>#N/A</v>
        <stp/>
        <stp>NSE_INFY-EQ</stp>
        <stp>LTQ</stp>
        <tr r="G4" s="1"/>
      </tp>
      <tp t="e">
        <v>#N/A</v>
        <stp/>
        <stp>NSE_INFY-EQ</stp>
        <stp>lastTradeTime</stp>
        <tr r="R4" s="1"/>
      </tp>
      <tp t="e">
        <v>#N/A</v>
        <stp/>
        <stp>NSE_HCLTECH-EQ</stp>
        <stp>Last</stp>
        <tr r="B2" s="1"/>
      </tp>
      <tp t="e">
        <v>#N/A</v>
        <stp/>
        <stp>NSE_HCLTECH-EQ</stp>
        <stp>PrevClose</stp>
        <tr r="K2" s="1"/>
      </tp>
      <tp t="e">
        <v>#N/A</v>
        <stp/>
        <stp>NSE_INFIBEAM-EQ</stp>
        <stp>Exchange</stp>
        <tr r="Q3" s="1"/>
      </tp>
      <tp t="e">
        <v>#N/A</v>
        <stp/>
        <stp>NSE_HCLTECH-EQ</stp>
        <stp>AverageTradePrice</stp>
        <tr r="N2" s="1"/>
      </tp>
      <tp t="e">
        <v>#N/A</v>
        <stp/>
        <stp>NSE_INFIBEAM-EQ</stp>
        <stp>AverageTradePrice</stp>
        <tr r="N3" s="1"/>
      </tp>
      <tp t="e">
        <v>#N/A</v>
        <stp/>
        <stp>NSE_TCS-EQ</stp>
        <stp>TotalAskQty</stp>
        <tr r="P7" s="1"/>
      </tp>
      <tp t="e">
        <v>#N/A</v>
        <stp/>
        <stp>NSE_TCS-EQ</stp>
        <stp>TotalBidQty</stp>
        <tr r="O7" s="1"/>
      </tp>
      <tp t="e">
        <v>#N/A</v>
        <stp/>
        <stp>NSE_TATAELXSI-EQ</stp>
        <stp>Exchange</stp>
        <tr r="Q6" s="1"/>
      </tp>
      <tp t="e">
        <v>#N/A</v>
        <stp/>
        <stp>NSE_INFIBEAM-EQ</stp>
        <stp>PrevClose</stp>
        <tr r="K3" s="1"/>
      </tp>
      <tp t="e">
        <v>#N/A</v>
        <stp/>
        <stp>NSE_TCS-EQ</stp>
        <stp>Exchange</stp>
        <tr r="Q7" s="1"/>
      </tp>
      <tp t="e">
        <v>#N/A</v>
        <stp/>
        <stp>NSE_TATAELXSI-EQ</stp>
        <stp>TotalAskQty</stp>
        <tr r="P6" s="1"/>
      </tp>
      <tp t="e">
        <v>#N/A</v>
        <stp/>
        <stp>NSE_TATAELXSI-EQ</stp>
        <stp>TotalBidQty</stp>
        <tr r="O6" s="1"/>
      </tp>
      <tp t="e">
        <v>#N/A</v>
        <stp/>
        <stp>NSE_WIPRO-EQ</stp>
        <stp>BidSize</stp>
        <tr r="C9" s="1"/>
      </tp>
      <tp t="e">
        <v>#N/A</v>
        <stp/>
        <stp>NSE_WIPRO-EQ</stp>
        <stp>AskSize</stp>
        <tr r="F9" s="1"/>
      </tp>
      <tp t="e">
        <v>#N/A</v>
        <stp/>
        <stp>NSE_HCLTECH-EQ</stp>
        <stp>BidSize</stp>
        <tr r="C2" s="1"/>
      </tp>
      <tp t="e">
        <v>#N/A</v>
        <stp/>
        <stp>NSE_INFIBEAM-EQ</stp>
        <stp>AskSize</stp>
        <tr r="F3" s="1"/>
      </tp>
      <tp t="e">
        <v>#N/A</v>
        <stp/>
        <stp>NSE_TECHM-EQ</stp>
        <stp>BidSize</stp>
        <tr r="C8" s="1"/>
      </tp>
      <tp t="e">
        <v>#N/A</v>
        <stp/>
        <stp>NSE_TATAELXSI-EQ</stp>
        <stp>AverageTradePrice</stp>
        <tr r="N6" s="1"/>
      </tp>
      <tp t="e">
        <v>#N/A</v>
        <stp/>
        <stp>NSE_TECHM-EQ</stp>
        <stp>AskSize</stp>
        <tr r="F8" s="1"/>
      </tp>
      <tp t="e">
        <v>#N/A</v>
        <stp/>
        <stp>NSE_HCLTECH-EQ</stp>
        <stp>AskSize</stp>
        <tr r="F2" s="1"/>
      </tp>
      <tp t="e">
        <v>#N/A</v>
        <stp/>
        <stp>NSE_INFIBEAM-EQ</stp>
        <stp>BidSize</stp>
        <tr r="C3" s="1"/>
      </tp>
      <tp t="e">
        <v>#N/A</v>
        <stp/>
        <stp>NSE_INFY-EQ</stp>
        <stp>TotalBidQty</stp>
        <tr r="O4" s="1"/>
      </tp>
      <tp t="e">
        <v>#N/A</v>
        <stp/>
        <stp>NSE_INFY-EQ</stp>
        <stp>TotalAskQty</stp>
        <tr r="P4" s="1"/>
      </tp>
      <tp t="e">
        <v>#N/A</v>
        <stp/>
        <stp>NSE_TATAELXSI-EQ</stp>
        <stp>PrevClose</stp>
        <tr r="K6" s="1"/>
      </tp>
      <tp t="e">
        <v>#N/A</v>
        <stp/>
        <stp>NSE_OFSS-EQ</stp>
        <stp>TotalBidQty</stp>
        <tr r="O5" s="1"/>
      </tp>
      <tp t="e">
        <v>#N/A</v>
        <stp/>
        <stp>NSE_OFSS-EQ</stp>
        <stp>TotalAskQty</stp>
        <tr r="P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B8" sqref="B8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,"NSE_HCLTECH-EQ", "TradingSymbol")</f>
        <v>#N/A</v>
      </c>
      <c r="B2" s="1" t="e">
        <f>RTD("pi.rtdserver", ,"NSE_HCLTECH-EQ", "Last")</f>
        <v>#N/A</v>
      </c>
      <c r="C2" s="1" t="e">
        <f>RTD("pi.rtdserver", ,"NSE_HCLTECH-EQ", "BidSize")</f>
        <v>#N/A</v>
      </c>
      <c r="D2" s="1" t="e">
        <f>RTD("pi.rtdserver", ,"NSE_HCLTECH-EQ", "Bid")</f>
        <v>#N/A</v>
      </c>
      <c r="E2" s="1" t="e">
        <f>RTD("pi.rtdserver", ,"NSE_HCLTECH-EQ", "Ask")</f>
        <v>#N/A</v>
      </c>
      <c r="F2" s="1" t="e">
        <f>RTD("pi.rtdserver", ,"NSE_HCLTECH-EQ", "AskSize")</f>
        <v>#N/A</v>
      </c>
      <c r="G2" s="1" t="e">
        <f>RTD("pi.rtdserver", ,"NSE_HCLTECH-EQ", "LTQ")</f>
        <v>#N/A</v>
      </c>
      <c r="H2" s="1" t="e">
        <f>RTD("pi.rtdserver", ,"NSE_HCLTECH-EQ", "Open")</f>
        <v>#N/A</v>
      </c>
      <c r="I2" s="1" t="e">
        <f>RTD("pi.rtdserver", ,"NSE_HCLTECH-EQ", "High")</f>
        <v>#N/A</v>
      </c>
      <c r="J2" s="1" t="e">
        <f>RTD("pi.rtdserver", ,"NSE_HCLTECH-EQ", "Low")</f>
        <v>#N/A</v>
      </c>
      <c r="K2" s="1" t="e">
        <f>RTD("pi.rtdserver", ,"NSE_HCLTECH-EQ", "PrevClose")</f>
        <v>#N/A</v>
      </c>
      <c r="L2" s="1" t="e">
        <f>RTD("pi.rtdserver", ,"NSE_HCLTECH-EQ", "Volume")</f>
        <v>#N/A</v>
      </c>
      <c r="M2" s="1" t="e">
        <f>RTD("pi.rtdserver", ,"NSE_HCLTECH-EQ", "OpenInterest")</f>
        <v>#N/A</v>
      </c>
      <c r="N2" s="1" t="e">
        <f>RTD("pi.rtdserver", ,"NSE_HCLTECH-EQ", "AverageTradePrice")</f>
        <v>#N/A</v>
      </c>
      <c r="O2" s="1" t="e">
        <f>RTD("pi.rtdserver", ,"NSE_HCLTECH-EQ", "TotalBidQty")</f>
        <v>#N/A</v>
      </c>
      <c r="P2" s="1" t="e">
        <f>RTD("pi.rtdserver", ,"NSE_HCLTECH-EQ", "TotalAskQty")</f>
        <v>#N/A</v>
      </c>
      <c r="Q2" s="1" t="e">
        <f>RTD("pi.rtdserver", ,"NSE_HCLTECH-EQ", "Exchange")</f>
        <v>#N/A</v>
      </c>
      <c r="R2" s="1" t="e">
        <f>RTD("pi.rtdserver", ,"NSE_HCLTECH-EQ", "lastTradeTime")</f>
        <v>#N/A</v>
      </c>
      <c r="S2" s="1" t="e">
        <f>RTD("pi.rtdserver", ,"NSE_HCLTECH-EQ", "lastUpdateTime")</f>
        <v>#N/A</v>
      </c>
    </row>
    <row r="3" spans="1:19" x14ac:dyDescent="0.25">
      <c r="A3" s="1" t="e">
        <f>RTD("pi.rtdserver", ,"NSE_INFIBEAM-EQ", "TradingSymbol")</f>
        <v>#N/A</v>
      </c>
      <c r="B3" s="1" t="e">
        <f>RTD("pi.rtdserver", ,"NSE_INFIBEAM-EQ", "Last")</f>
        <v>#N/A</v>
      </c>
      <c r="C3" s="1" t="e">
        <f>RTD("pi.rtdserver", ,"NSE_INFIBEAM-EQ", "BidSize")</f>
        <v>#N/A</v>
      </c>
      <c r="D3" s="1" t="e">
        <f>RTD("pi.rtdserver", ,"NSE_INFIBEAM-EQ", "Bid")</f>
        <v>#N/A</v>
      </c>
      <c r="E3" s="1" t="e">
        <f>RTD("pi.rtdserver", ,"NSE_INFIBEAM-EQ", "Ask")</f>
        <v>#N/A</v>
      </c>
      <c r="F3" s="1" t="e">
        <f>RTD("pi.rtdserver", ,"NSE_INFIBEAM-EQ", "AskSize")</f>
        <v>#N/A</v>
      </c>
      <c r="G3" s="1" t="e">
        <f>RTD("pi.rtdserver", ,"NSE_INFIBEAM-EQ", "LTQ")</f>
        <v>#N/A</v>
      </c>
      <c r="H3" s="1" t="e">
        <f>RTD("pi.rtdserver", ,"NSE_INFIBEAM-EQ", "Open")</f>
        <v>#N/A</v>
      </c>
      <c r="I3" s="1" t="e">
        <f>RTD("pi.rtdserver", ,"NSE_INFIBEAM-EQ", "High")</f>
        <v>#N/A</v>
      </c>
      <c r="J3" s="1" t="e">
        <f>RTD("pi.rtdserver", ,"NSE_INFIBEAM-EQ", "Low")</f>
        <v>#N/A</v>
      </c>
      <c r="K3" s="1" t="e">
        <f>RTD("pi.rtdserver", ,"NSE_INFIBEAM-EQ", "PrevClose")</f>
        <v>#N/A</v>
      </c>
      <c r="L3" s="1" t="e">
        <f>RTD("pi.rtdserver", ,"NSE_INFIBEAM-EQ", "Volume")</f>
        <v>#N/A</v>
      </c>
      <c r="M3" s="1" t="e">
        <f>RTD("pi.rtdserver", ,"NSE_INFIBEAM-EQ", "OpenInterest")</f>
        <v>#N/A</v>
      </c>
      <c r="N3" s="1" t="e">
        <f>RTD("pi.rtdserver", ,"NSE_INFIBEAM-EQ", "AverageTradePrice")</f>
        <v>#N/A</v>
      </c>
      <c r="O3" s="1" t="e">
        <f>RTD("pi.rtdserver", ,"NSE_INFIBEAM-EQ", "TotalBidQty")</f>
        <v>#N/A</v>
      </c>
      <c r="P3" s="1" t="e">
        <f>RTD("pi.rtdserver", ,"NSE_INFIBEAM-EQ", "TotalAskQty")</f>
        <v>#N/A</v>
      </c>
      <c r="Q3" s="1" t="e">
        <f>RTD("pi.rtdserver", ,"NSE_INFIBEAM-EQ", "Exchange")</f>
        <v>#N/A</v>
      </c>
      <c r="R3" s="1" t="e">
        <f>RTD("pi.rtdserver", ,"NSE_INFIBEAM-EQ", "lastTradeTime")</f>
        <v>#N/A</v>
      </c>
      <c r="S3" s="1" t="e">
        <f>RTD("pi.rtdserver", ,"NSE_INFIBEAM-EQ", "lastUpdateTime")</f>
        <v>#N/A</v>
      </c>
    </row>
    <row r="4" spans="1:19" x14ac:dyDescent="0.25">
      <c r="A4" s="1" t="e">
        <f>RTD("pi.rtdserver", ,"NSE_INFY-EQ", "TradingSymbol")</f>
        <v>#N/A</v>
      </c>
      <c r="B4" s="1" t="e">
        <f>RTD("pi.rtdserver", ,"NSE_INFY-EQ", "Last")</f>
        <v>#N/A</v>
      </c>
      <c r="C4" s="1" t="e">
        <f>RTD("pi.rtdserver", ,"NSE_INFY-EQ", "BidSize")</f>
        <v>#N/A</v>
      </c>
      <c r="D4" s="1" t="e">
        <f>RTD("pi.rtdserver", ,"NSE_INFY-EQ", "Bid")</f>
        <v>#N/A</v>
      </c>
      <c r="E4" s="1" t="e">
        <f>RTD("pi.rtdserver", ,"NSE_INFY-EQ", "Ask")</f>
        <v>#N/A</v>
      </c>
      <c r="F4" s="1" t="e">
        <f>RTD("pi.rtdserver", ,"NSE_INFY-EQ", "AskSize")</f>
        <v>#N/A</v>
      </c>
      <c r="G4" s="1" t="e">
        <f>RTD("pi.rtdserver", ,"NSE_INFY-EQ", "LTQ")</f>
        <v>#N/A</v>
      </c>
      <c r="H4" s="1" t="e">
        <f>RTD("pi.rtdserver", ,"NSE_INFY-EQ", "Open")</f>
        <v>#N/A</v>
      </c>
      <c r="I4" s="1" t="e">
        <f>RTD("pi.rtdserver", ,"NSE_INFY-EQ", "High")</f>
        <v>#N/A</v>
      </c>
      <c r="J4" s="1" t="e">
        <f>RTD("pi.rtdserver", ,"NSE_INFY-EQ", "Low")</f>
        <v>#N/A</v>
      </c>
      <c r="K4" s="1" t="e">
        <f>RTD("pi.rtdserver", ,"NSE_INFY-EQ", "PrevClose")</f>
        <v>#N/A</v>
      </c>
      <c r="L4" s="1" t="e">
        <f>RTD("pi.rtdserver", ,"NSE_INFY-EQ", "Volume")</f>
        <v>#N/A</v>
      </c>
      <c r="M4" s="1" t="e">
        <f>RTD("pi.rtdserver", ,"NSE_INFY-EQ", "OpenInterest")</f>
        <v>#N/A</v>
      </c>
      <c r="N4" s="1" t="e">
        <f>RTD("pi.rtdserver", ,"NSE_INFY-EQ", "AverageTradePrice")</f>
        <v>#N/A</v>
      </c>
      <c r="O4" s="1" t="e">
        <f>RTD("pi.rtdserver", ,"NSE_INFY-EQ", "TotalBidQty")</f>
        <v>#N/A</v>
      </c>
      <c r="P4" s="1" t="e">
        <f>RTD("pi.rtdserver", ,"NSE_INFY-EQ", "TotalAskQty")</f>
        <v>#N/A</v>
      </c>
      <c r="Q4" s="1" t="e">
        <f>RTD("pi.rtdserver", ,"NSE_INFY-EQ", "Exchange")</f>
        <v>#N/A</v>
      </c>
      <c r="R4" s="1" t="e">
        <f>RTD("pi.rtdserver", ,"NSE_INFY-EQ", "lastTradeTime")</f>
        <v>#N/A</v>
      </c>
      <c r="S4" s="1" t="e">
        <f>RTD("pi.rtdserver", ,"NSE_INFY-EQ", "lastUpdateTime")</f>
        <v>#N/A</v>
      </c>
    </row>
    <row r="5" spans="1:19" x14ac:dyDescent="0.25">
      <c r="A5" s="1" t="e">
        <f>RTD("pi.rtdserver", ,"NSE_OFSS-EQ", "TradingSymbol")</f>
        <v>#N/A</v>
      </c>
      <c r="B5" s="1" t="e">
        <f>RTD("pi.rtdserver", ,"NSE_OFSS-EQ", "Last")</f>
        <v>#N/A</v>
      </c>
      <c r="C5" s="1" t="e">
        <f>RTD("pi.rtdserver", ,"NSE_OFSS-EQ", "BidSize")</f>
        <v>#N/A</v>
      </c>
      <c r="D5" s="1" t="e">
        <f>RTD("pi.rtdserver", ,"NSE_OFSS-EQ", "Bid")</f>
        <v>#N/A</v>
      </c>
      <c r="E5" s="1" t="e">
        <f>RTD("pi.rtdserver", ,"NSE_OFSS-EQ", "Ask")</f>
        <v>#N/A</v>
      </c>
      <c r="F5" s="1" t="e">
        <f>RTD("pi.rtdserver", ,"NSE_OFSS-EQ", "AskSize")</f>
        <v>#N/A</v>
      </c>
      <c r="G5" s="1" t="e">
        <f>RTD("pi.rtdserver", ,"NSE_OFSS-EQ", "LTQ")</f>
        <v>#N/A</v>
      </c>
      <c r="H5" s="1" t="e">
        <f>RTD("pi.rtdserver", ,"NSE_OFSS-EQ", "Open")</f>
        <v>#N/A</v>
      </c>
      <c r="I5" s="1" t="e">
        <f>RTD("pi.rtdserver", ,"NSE_OFSS-EQ", "High")</f>
        <v>#N/A</v>
      </c>
      <c r="J5" s="1" t="e">
        <f>RTD("pi.rtdserver", ,"NSE_OFSS-EQ", "Low")</f>
        <v>#N/A</v>
      </c>
      <c r="K5" s="1" t="e">
        <f>RTD("pi.rtdserver", ,"NSE_OFSS-EQ", "PrevClose")</f>
        <v>#N/A</v>
      </c>
      <c r="L5" s="1" t="e">
        <f>RTD("pi.rtdserver", ,"NSE_OFSS-EQ", "Volume")</f>
        <v>#N/A</v>
      </c>
      <c r="M5" s="1" t="e">
        <f>RTD("pi.rtdserver", ,"NSE_OFSS-EQ", "OpenInterest")</f>
        <v>#N/A</v>
      </c>
      <c r="N5" s="1" t="e">
        <f>RTD("pi.rtdserver", ,"NSE_OFSS-EQ", "AverageTradePrice")</f>
        <v>#N/A</v>
      </c>
      <c r="O5" s="1" t="e">
        <f>RTD("pi.rtdserver", ,"NSE_OFSS-EQ", "TotalBidQty")</f>
        <v>#N/A</v>
      </c>
      <c r="P5" s="1" t="e">
        <f>RTD("pi.rtdserver", ,"NSE_OFSS-EQ", "TotalAskQty")</f>
        <v>#N/A</v>
      </c>
      <c r="Q5" s="1" t="e">
        <f>RTD("pi.rtdserver", ,"NSE_OFSS-EQ", "Exchange")</f>
        <v>#N/A</v>
      </c>
      <c r="R5" s="1" t="e">
        <f>RTD("pi.rtdserver", ,"NSE_OFSS-EQ", "lastTradeTime")</f>
        <v>#N/A</v>
      </c>
      <c r="S5" s="1" t="e">
        <f>RTD("pi.rtdserver", ,"NSE_OFSS-EQ", "lastUpdateTime")</f>
        <v>#N/A</v>
      </c>
    </row>
    <row r="6" spans="1:19" x14ac:dyDescent="0.25">
      <c r="A6" s="1" t="e">
        <f>RTD("pi.rtdserver", ,"NSE_TATAELXSI-EQ", "TradingSymbol")</f>
        <v>#N/A</v>
      </c>
      <c r="B6" s="1" t="e">
        <f>RTD("pi.rtdserver", ,"NSE_TATAELXSI-EQ", "Last")</f>
        <v>#N/A</v>
      </c>
      <c r="C6" s="1" t="e">
        <f>RTD("pi.rtdserver", ,"NSE_TATAELXSI-EQ", "BidSize")</f>
        <v>#N/A</v>
      </c>
      <c r="D6" s="1" t="e">
        <f>RTD("pi.rtdserver", ,"NSE_TATAELXSI-EQ", "Bid")</f>
        <v>#N/A</v>
      </c>
      <c r="E6" s="1" t="e">
        <f>RTD("pi.rtdserver", ,"NSE_TATAELXSI-EQ", "Ask")</f>
        <v>#N/A</v>
      </c>
      <c r="F6" s="1" t="e">
        <f>RTD("pi.rtdserver", ,"NSE_TATAELXSI-EQ", "AskSize")</f>
        <v>#N/A</v>
      </c>
      <c r="G6" s="1" t="e">
        <f>RTD("pi.rtdserver", ,"NSE_TATAELXSI-EQ", "LTQ")</f>
        <v>#N/A</v>
      </c>
      <c r="H6" s="1" t="e">
        <f>RTD("pi.rtdserver", ,"NSE_TATAELXSI-EQ", "Open")</f>
        <v>#N/A</v>
      </c>
      <c r="I6" s="1" t="e">
        <f>RTD("pi.rtdserver", ,"NSE_TATAELXSI-EQ", "High")</f>
        <v>#N/A</v>
      </c>
      <c r="J6" s="1" t="e">
        <f>RTD("pi.rtdserver", ,"NSE_TATAELXSI-EQ", "Low")</f>
        <v>#N/A</v>
      </c>
      <c r="K6" s="1" t="e">
        <f>RTD("pi.rtdserver", ,"NSE_TATAELXSI-EQ", "PrevClose")</f>
        <v>#N/A</v>
      </c>
      <c r="L6" s="1" t="e">
        <f>RTD("pi.rtdserver", ,"NSE_TATAELXSI-EQ", "Volume")</f>
        <v>#N/A</v>
      </c>
      <c r="M6" s="1" t="e">
        <f>RTD("pi.rtdserver", ,"NSE_TATAELXSI-EQ", "OpenInterest")</f>
        <v>#N/A</v>
      </c>
      <c r="N6" s="1" t="e">
        <f>RTD("pi.rtdserver", ,"NSE_TATAELXSI-EQ", "AverageTradePrice")</f>
        <v>#N/A</v>
      </c>
      <c r="O6" s="1" t="e">
        <f>RTD("pi.rtdserver", ,"NSE_TATAELXSI-EQ", "TotalBidQty")</f>
        <v>#N/A</v>
      </c>
      <c r="P6" s="1" t="e">
        <f>RTD("pi.rtdserver", ,"NSE_TATAELXSI-EQ", "TotalAskQty")</f>
        <v>#N/A</v>
      </c>
      <c r="Q6" s="1" t="e">
        <f>RTD("pi.rtdserver", ,"NSE_TATAELXSI-EQ", "Exchange")</f>
        <v>#N/A</v>
      </c>
      <c r="R6" s="1" t="e">
        <f>RTD("pi.rtdserver", ,"NSE_TATAELXSI-EQ", "lastTradeTime")</f>
        <v>#N/A</v>
      </c>
      <c r="S6" s="1" t="e">
        <f>RTD("pi.rtdserver", ,"NSE_TATAELXSI-EQ", "lastUpdateTime")</f>
        <v>#N/A</v>
      </c>
    </row>
    <row r="7" spans="1:19" x14ac:dyDescent="0.25">
      <c r="A7" s="1" t="e">
        <f>RTD("pi.rtdserver", ,"NSE_TCS-EQ", "TradingSymbol")</f>
        <v>#N/A</v>
      </c>
      <c r="B7" s="1" t="e">
        <f>RTD("pi.rtdserver", ,"NSE_TCS-EQ", "Last")</f>
        <v>#N/A</v>
      </c>
      <c r="C7" s="1" t="e">
        <f>RTD("pi.rtdserver", ,"NSE_TCS-EQ", "BidSize")</f>
        <v>#N/A</v>
      </c>
      <c r="D7" s="1" t="e">
        <f>RTD("pi.rtdserver", ,"NSE_TCS-EQ", "Bid")</f>
        <v>#N/A</v>
      </c>
      <c r="E7" s="1" t="e">
        <f>RTD("pi.rtdserver", ,"NSE_TCS-EQ", "Ask")</f>
        <v>#N/A</v>
      </c>
      <c r="F7" s="1" t="e">
        <f>RTD("pi.rtdserver", ,"NSE_TCS-EQ", "AskSize")</f>
        <v>#N/A</v>
      </c>
      <c r="G7" s="1" t="e">
        <f>RTD("pi.rtdserver", ,"NSE_TCS-EQ", "LTQ")</f>
        <v>#N/A</v>
      </c>
      <c r="H7" s="1" t="e">
        <f>RTD("pi.rtdserver", ,"NSE_TCS-EQ", "Open")</f>
        <v>#N/A</v>
      </c>
      <c r="I7" s="1" t="e">
        <f>RTD("pi.rtdserver", ,"NSE_TCS-EQ", "High")</f>
        <v>#N/A</v>
      </c>
      <c r="J7" s="1" t="e">
        <f>RTD("pi.rtdserver", ,"NSE_TCS-EQ", "Low")</f>
        <v>#N/A</v>
      </c>
      <c r="K7" s="1" t="e">
        <f>RTD("pi.rtdserver", ,"NSE_TCS-EQ", "PrevClose")</f>
        <v>#N/A</v>
      </c>
      <c r="L7" s="1" t="e">
        <f>RTD("pi.rtdserver", ,"NSE_TCS-EQ", "Volume")</f>
        <v>#N/A</v>
      </c>
      <c r="M7" s="1" t="e">
        <f>RTD("pi.rtdserver", ,"NSE_TCS-EQ", "OpenInterest")</f>
        <v>#N/A</v>
      </c>
      <c r="N7" s="1" t="e">
        <f>RTD("pi.rtdserver", ,"NSE_TCS-EQ", "AverageTradePrice")</f>
        <v>#N/A</v>
      </c>
      <c r="O7" s="1" t="e">
        <f>RTD("pi.rtdserver", ,"NSE_TCS-EQ", "TotalBidQty")</f>
        <v>#N/A</v>
      </c>
      <c r="P7" s="1" t="e">
        <f>RTD("pi.rtdserver", ,"NSE_TCS-EQ", "TotalAskQty")</f>
        <v>#N/A</v>
      </c>
      <c r="Q7" s="1" t="e">
        <f>RTD("pi.rtdserver", ,"NSE_TCS-EQ", "Exchange")</f>
        <v>#N/A</v>
      </c>
      <c r="R7" s="1" t="e">
        <f>RTD("pi.rtdserver", ,"NSE_TCS-EQ", "lastTradeTime")</f>
        <v>#N/A</v>
      </c>
      <c r="S7" s="1" t="e">
        <f>RTD("pi.rtdserver", ,"NSE_TCS-EQ", "lastUpdateTime")</f>
        <v>#N/A</v>
      </c>
    </row>
    <row r="8" spans="1:19" x14ac:dyDescent="0.25">
      <c r="A8" s="1" t="e">
        <f>RTD("pi.rtdserver", ,"NSE_TECHM-EQ", "TradingSymbol")</f>
        <v>#N/A</v>
      </c>
      <c r="B8" s="1" t="e">
        <f>RTD("pi.rtdserver", ,"NSE_TECHM-EQ", "Last")</f>
        <v>#N/A</v>
      </c>
      <c r="C8" s="1" t="e">
        <f>RTD("pi.rtdserver", ,"NSE_TECHM-EQ", "BidSize")</f>
        <v>#N/A</v>
      </c>
      <c r="D8" s="1" t="e">
        <f>RTD("pi.rtdserver", ,"NSE_TECHM-EQ", "Bid")</f>
        <v>#N/A</v>
      </c>
      <c r="E8" s="1" t="e">
        <f>RTD("pi.rtdserver", ,"NSE_TECHM-EQ", "Ask")</f>
        <v>#N/A</v>
      </c>
      <c r="F8" s="1" t="e">
        <f>RTD("pi.rtdserver", ,"NSE_TECHM-EQ", "AskSize")</f>
        <v>#N/A</v>
      </c>
      <c r="G8" s="1" t="e">
        <f>RTD("pi.rtdserver", ,"NSE_TECHM-EQ", "LTQ")</f>
        <v>#N/A</v>
      </c>
      <c r="H8" s="1" t="e">
        <f>RTD("pi.rtdserver", ,"NSE_TECHM-EQ", "Open")</f>
        <v>#N/A</v>
      </c>
      <c r="I8" s="1" t="e">
        <f>RTD("pi.rtdserver", ,"NSE_TECHM-EQ", "High")</f>
        <v>#N/A</v>
      </c>
      <c r="J8" s="1" t="e">
        <f>RTD("pi.rtdserver", ,"NSE_TECHM-EQ", "Low")</f>
        <v>#N/A</v>
      </c>
      <c r="K8" s="1" t="e">
        <f>RTD("pi.rtdserver", ,"NSE_TECHM-EQ", "PrevClose")</f>
        <v>#N/A</v>
      </c>
      <c r="L8" s="1" t="e">
        <f>RTD("pi.rtdserver", ,"NSE_TECHM-EQ", "Volume")</f>
        <v>#N/A</v>
      </c>
      <c r="M8" s="1" t="e">
        <f>RTD("pi.rtdserver", ,"NSE_TECHM-EQ", "OpenInterest")</f>
        <v>#N/A</v>
      </c>
      <c r="N8" s="1" t="e">
        <f>RTD("pi.rtdserver", ,"NSE_TECHM-EQ", "AverageTradePrice")</f>
        <v>#N/A</v>
      </c>
      <c r="O8" s="1" t="e">
        <f>RTD("pi.rtdserver", ,"NSE_TECHM-EQ", "TotalBidQty")</f>
        <v>#N/A</v>
      </c>
      <c r="P8" s="1" t="e">
        <f>RTD("pi.rtdserver", ,"NSE_TECHM-EQ", "TotalAskQty")</f>
        <v>#N/A</v>
      </c>
      <c r="Q8" s="1" t="e">
        <f>RTD("pi.rtdserver", ,"NSE_TECHM-EQ", "Exchange")</f>
        <v>#N/A</v>
      </c>
      <c r="R8" s="1" t="e">
        <f>RTD("pi.rtdserver", ,"NSE_TECHM-EQ", "lastTradeTime")</f>
        <v>#N/A</v>
      </c>
      <c r="S8" s="1" t="e">
        <f>RTD("pi.rtdserver", ,"NSE_TECHM-EQ", "lastUpdateTime")</f>
        <v>#N/A</v>
      </c>
    </row>
    <row r="9" spans="1:19" x14ac:dyDescent="0.25">
      <c r="A9" s="1" t="e">
        <f>RTD("pi.rtdserver", ,"NSE_WIPRO-EQ", "TradingSymbol")</f>
        <v>#N/A</v>
      </c>
      <c r="B9" s="1" t="e">
        <f>RTD("pi.rtdserver", ,"NSE_WIPRO-EQ", "Last")</f>
        <v>#N/A</v>
      </c>
      <c r="C9" s="1" t="e">
        <f>RTD("pi.rtdserver", ,"NSE_WIPRO-EQ", "BidSize")</f>
        <v>#N/A</v>
      </c>
      <c r="D9" s="1" t="e">
        <f>RTD("pi.rtdserver", ,"NSE_WIPRO-EQ", "Bid")</f>
        <v>#N/A</v>
      </c>
      <c r="E9" s="1" t="e">
        <f>RTD("pi.rtdserver", ,"NSE_WIPRO-EQ", "Ask")</f>
        <v>#N/A</v>
      </c>
      <c r="F9" s="1" t="e">
        <f>RTD("pi.rtdserver", ,"NSE_WIPRO-EQ", "AskSize")</f>
        <v>#N/A</v>
      </c>
      <c r="G9" s="1" t="e">
        <f>RTD("pi.rtdserver", ,"NSE_WIPRO-EQ", "LTQ")</f>
        <v>#N/A</v>
      </c>
      <c r="H9" s="1" t="e">
        <f>RTD("pi.rtdserver", ,"NSE_WIPRO-EQ", "Open")</f>
        <v>#N/A</v>
      </c>
      <c r="I9" s="1" t="e">
        <f>RTD("pi.rtdserver", ,"NSE_WIPRO-EQ", "High")</f>
        <v>#N/A</v>
      </c>
      <c r="J9" s="1" t="e">
        <f>RTD("pi.rtdserver", ,"NSE_WIPRO-EQ", "Low")</f>
        <v>#N/A</v>
      </c>
      <c r="K9" s="1" t="e">
        <f>RTD("pi.rtdserver", ,"NSE_WIPRO-EQ", "PrevClose")</f>
        <v>#N/A</v>
      </c>
      <c r="L9" s="1" t="e">
        <f>RTD("pi.rtdserver", ,"NSE_WIPRO-EQ", "Volume")</f>
        <v>#N/A</v>
      </c>
      <c r="M9" s="1" t="e">
        <f>RTD("pi.rtdserver", ,"NSE_WIPRO-EQ", "OpenInterest")</f>
        <v>#N/A</v>
      </c>
      <c r="N9" s="1" t="e">
        <f>RTD("pi.rtdserver", ,"NSE_WIPRO-EQ", "AverageTradePrice")</f>
        <v>#N/A</v>
      </c>
      <c r="O9" s="1" t="e">
        <f>RTD("pi.rtdserver", ,"NSE_WIPRO-EQ", "TotalBidQty")</f>
        <v>#N/A</v>
      </c>
      <c r="P9" s="1" t="e">
        <f>RTD("pi.rtdserver", ,"NSE_WIPRO-EQ", "TotalAskQty")</f>
        <v>#N/A</v>
      </c>
      <c r="Q9" s="1" t="e">
        <f>RTD("pi.rtdserver", ,"NSE_WIPRO-EQ", "Exchange")</f>
        <v>#N/A</v>
      </c>
      <c r="R9" s="1" t="e">
        <f>RTD("pi.rtdserver", ,"NSE_WIPRO-EQ", "lastTradeTime")</f>
        <v>#N/A</v>
      </c>
      <c r="S9" s="1" t="e">
        <f>RTD("pi.rtdserver", ,"NSE_WIPRO-EQ",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NiftyIT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2021-04-07T19:51:38Z</dcterms:created>
  <dcterms:modified xsi:type="dcterms:W3CDTF">2021-04-07T19:51:40Z</dcterms:modified>
</cp:coreProperties>
</file>