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BSEOnG MW" sheetId="1" r:id="rId1"/>
  </sheets>
  <calcPr calcId="144525"/>
</workbook>
</file>

<file path=xl/calcChain.xml><?xml version="1.0" encoding="utf-8"?>
<calcChain xmlns="http://schemas.openxmlformats.org/spreadsheetml/2006/main">
  <c r="S7" i="1" l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<sst xmlns="http://schemas.openxmlformats.org/spreadsheetml/2006/main" count="19" uniqueCount="19">
  <si>
    <t>Trading symbol</t>
  </si>
  <si>
    <t>LTP</t>
  </si>
  <si>
    <t>Bid qty</t>
  </si>
  <si>
    <t>Bid rate</t>
  </si>
  <si>
    <t>Ask rate</t>
  </si>
  <si>
    <t>Ask qty</t>
  </si>
  <si>
    <t>LTQ</t>
  </si>
  <si>
    <t>Open</t>
  </si>
  <si>
    <t>High</t>
  </si>
  <si>
    <t>Low</t>
  </si>
  <si>
    <t>Prev close</t>
  </si>
  <si>
    <t>Volume traded today</t>
  </si>
  <si>
    <t>Open interest</t>
  </si>
  <si>
    <t>ATP</t>
  </si>
  <si>
    <t>Total bid qty</t>
  </si>
  <si>
    <t>Total ask qty</t>
  </si>
  <si>
    <t>Exchange</t>
  </si>
  <si>
    <t>LTT</t>
  </si>
  <si>
    <t>LUT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</si>
</sst>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i.rtdserver">
      <tp t="e">
        <v>#N/A</v>
        <stp/>
        <stp>BSE_BPCL</stp>
        <stp>Open</stp>
        <tr r="H3" s="1"/>
      </tp>
      <tp t="e">
        <v>#N/A</v>
        <stp/>
        <stp>BSE_GAIL</stp>
        <stp>OpenInterest</stp>
        <tr r="M2" s="1"/>
      </tp>
      <tp t="e">
        <v>#N/A</v>
        <stp/>
        <stp>BSE_OIL</stp>
        <stp>Open</stp>
        <tr r="H4" s="1"/>
      </tp>
      <tp t="e">
        <v>#N/A</v>
        <stp/>
        <stp>BSE_BPCL</stp>
        <stp>TotalBidQty</stp>
        <tr r="O3" s="1"/>
      </tp>
      <tp t="e">
        <v>#N/A</v>
        <stp/>
        <stp>BSE_BPCL</stp>
        <stp>TotalAskQty</stp>
        <tr r="P3" s="1"/>
      </tp>
      <tp t="e">
        <v>#N/A</v>
        <stp/>
        <stp>BSE_ONGC</stp>
        <stp>Open</stp>
        <tr r="H5" s="1"/>
      </tp>
      <tp t="e">
        <v>#N/A</v>
        <stp/>
        <stp>BSE_OIL</stp>
        <stp>lastTradeTime</stp>
        <tr r="R4" s="1"/>
      </tp>
      <tp t="e">
        <v>#N/A</v>
        <stp/>
        <stp>BSE_GAIL</stp>
        <stp>TradingSymbol</stp>
        <tr r="A2" s="1"/>
      </tp>
      <tp t="e">
        <v>#N/A</v>
        <stp/>
        <stp>BSE_BPCL</stp>
        <stp>TradingSymbol</stp>
        <tr r="A3" s="1"/>
      </tp>
      <tp t="e">
        <v>#N/A</v>
        <stp/>
        <stp>BSE_OIL</stp>
        <stp>OpenInterest</stp>
        <tr r="M4" s="1"/>
      </tp>
      <tp t="e">
        <v>#N/A</v>
        <stp/>
        <stp>BSE_GAIL</stp>
        <stp>Open</stp>
        <tr r="H2" s="1"/>
      </tp>
      <tp t="e">
        <v>#N/A</v>
        <stp/>
        <stp>BSE_BPCL</stp>
        <stp>OpenInterest</stp>
        <tr r="M3" s="1"/>
      </tp>
      <tp t="e">
        <v>#N/A</v>
        <stp/>
        <stp>BSE_ONGC</stp>
        <stp>TradingSymbol</stp>
        <tr r="A5" s="1"/>
      </tp>
      <tp t="e">
        <v>#N/A</v>
        <stp/>
        <stp>BSE_ONGC</stp>
        <stp>OpenInterest</stp>
        <tr r="M5" s="1"/>
      </tp>
      <tp t="e">
        <v>#N/A</v>
        <stp/>
        <stp>BSE_BPCL</stp>
        <stp>Last</stp>
        <tr r="B3" s="1"/>
      </tp>
      <tp t="e">
        <v>#N/A</v>
        <stp/>
        <stp>BSE_OIL</stp>
        <stp>Last</stp>
        <tr r="B4" s="1"/>
      </tp>
      <tp t="e">
        <v>#N/A</v>
        <stp/>
        <stp>BSE_GAIL</stp>
        <stp>TotalAskQty</stp>
        <tr r="P2" s="1"/>
      </tp>
      <tp t="e">
        <v>#N/A</v>
        <stp/>
        <stp>BSE_GAIL</stp>
        <stp>TotalBidQty</stp>
        <tr r="O2" s="1"/>
      </tp>
      <tp t="e">
        <v>#N/A</v>
        <stp/>
        <stp>BSE_GAIL</stp>
        <stp>High</stp>
        <tr r="I2" s="1"/>
      </tp>
      <tp t="e">
        <v>#N/A</v>
        <stp/>
        <stp>BSE_ONGC</stp>
        <stp>lastTradeTime</stp>
        <tr r="R5" s="1"/>
      </tp>
      <tp t="e">
        <v>#N/A</v>
        <stp/>
        <stp>BSE_ONGC</stp>
        <stp>Last</stp>
        <tr r="B5" s="1"/>
      </tp>
      <tp t="e">
        <v>#N/A</v>
        <stp/>
        <stp>BSE_PETRONET</stp>
        <stp>Volume</stp>
        <tr r="L6" s="1"/>
      </tp>
      <tp t="e">
        <v>#N/A</v>
        <stp/>
        <stp>BSE_PETRONET</stp>
        <stp>lastUpdateTime</stp>
        <tr r="S6" s="1"/>
      </tp>
      <tp t="e">
        <v>#N/A</v>
        <stp/>
        <stp>BSE_BPCL</stp>
        <stp>High</stp>
        <tr r="I3" s="1"/>
      </tp>
      <tp t="e">
        <v>#N/A</v>
        <stp/>
        <stp>BSE_PETRONET</stp>
        <stp>AskSize</stp>
        <tr r="F6" s="1"/>
      </tp>
      <tp t="e">
        <v>#N/A</v>
        <stp/>
        <stp>BSE_RELIANCE</stp>
        <stp>AskSize</stp>
        <tr r="F7" s="1"/>
      </tp>
      <tp t="e">
        <v>#N/A</v>
        <stp/>
        <stp>BSE_RELIANCE</stp>
        <stp>Volume</stp>
        <tr r="L7" s="1"/>
      </tp>
      <tp t="e">
        <v>#N/A</v>
        <stp/>
        <stp>BSE_OIL</stp>
        <stp>High</stp>
        <tr r="I4" s="1"/>
      </tp>
      <tp t="e">
        <v>#N/A</v>
        <stp/>
        <stp>BSE_RELIANCE</stp>
        <stp>BidSize</stp>
        <tr r="C7" s="1"/>
      </tp>
      <tp t="e">
        <v>#N/A</v>
        <stp/>
        <stp>BSE_PETRONET</stp>
        <stp>BidSize</stp>
        <tr r="C6" s="1"/>
      </tp>
      <tp t="e">
        <v>#N/A</v>
        <stp/>
        <stp>BSE_RELIANCE</stp>
        <stp>lastUpdateTime</stp>
        <tr r="S7" s="1"/>
      </tp>
      <tp t="e">
        <v>#N/A</v>
        <stp/>
        <stp>BSE_GAIL</stp>
        <stp>Last</stp>
        <tr r="B2" s="1"/>
      </tp>
      <tp t="e">
        <v>#N/A</v>
        <stp/>
        <stp>BSE_BPCL</stp>
        <stp>lastTradeTime</stp>
        <tr r="R3" s="1"/>
      </tp>
      <tp t="e">
        <v>#N/A</v>
        <stp/>
        <stp>BSE_GAIL</stp>
        <stp>lastTradeTime</stp>
        <tr r="R2" s="1"/>
      </tp>
      <tp t="e">
        <v>#N/A</v>
        <stp/>
        <stp>BSE_OIL</stp>
        <stp>TradingSymbol</stp>
        <tr r="A4" s="1"/>
      </tp>
      <tp t="e">
        <v>#N/A</v>
        <stp/>
        <stp>BSE_ONGC</stp>
        <stp>High</stp>
        <tr r="I5" s="1"/>
      </tp>
      <tp t="e">
        <v>#N/A</v>
        <stp/>
        <stp>BSE_ONGC</stp>
        <stp>TotalBidQty</stp>
        <tr r="O5" s="1"/>
      </tp>
      <tp t="e">
        <v>#N/A</v>
        <stp/>
        <stp>BSE_ONGC</stp>
        <stp>TotalAskQty</stp>
        <tr r="P5" s="1"/>
      </tp>
      <tp t="e">
        <v>#N/A</v>
        <stp/>
        <stp>BSE_OIL</stp>
        <stp>AskSize</stp>
        <tr r="F4" s="1"/>
      </tp>
      <tp t="e">
        <v>#N/A</v>
        <stp/>
        <stp>BSE_OIL</stp>
        <stp>BidSize</stp>
        <tr r="C4" s="1"/>
      </tp>
      <tp t="e">
        <v>#N/A</v>
        <stp/>
        <stp>BSE_PETRONET</stp>
        <stp>AverageTradePrice</stp>
        <tr r="N6" s="1"/>
      </tp>
      <tp t="e">
        <v>#N/A</v>
        <stp/>
        <stp>BSE_PETRONET</stp>
        <stp>PrevClose</stp>
        <tr r="K6" s="1"/>
      </tp>
      <tp t="e">
        <v>#N/A</v>
        <stp/>
        <stp>BSE_BPCL</stp>
        <stp>Low</stp>
        <tr r="J3" s="1"/>
      </tp>
      <tp t="e">
        <v>#N/A</v>
        <stp/>
        <stp>BSE_BPCL</stp>
        <stp>LTQ</stp>
        <tr r="G3" s="1"/>
      </tp>
      <tp t="e">
        <v>#N/A</v>
        <stp/>
        <stp>BSE_BPCL</stp>
        <stp>Bid</stp>
        <tr r="D3" s="1"/>
      </tp>
      <tp t="e">
        <v>#N/A</v>
        <stp/>
        <stp>BSE_RELIANCE</stp>
        <stp>AverageTradePrice</stp>
        <tr r="N7" s="1"/>
      </tp>
      <tp t="e">
        <v>#N/A</v>
        <stp/>
        <stp>BSE_RELIANCE</stp>
        <stp>Exchange</stp>
        <tr r="Q7" s="1"/>
      </tp>
      <tp t="e">
        <v>#N/A</v>
        <stp/>
        <stp>BSE_BPCL</stp>
        <stp>Ask</stp>
        <tr r="E3" s="1"/>
      </tp>
      <tp t="e">
        <v>#N/A</v>
        <stp/>
        <stp>BSE_RELIANCE</stp>
        <stp>PrevClose</stp>
        <tr r="K7" s="1"/>
      </tp>
      <tp t="e">
        <v>#N/A</v>
        <stp/>
        <stp>BSE_PETRONET</stp>
        <stp>Exchange</stp>
        <tr r="Q6" s="1"/>
      </tp>
      <tp t="e">
        <v>#N/A</v>
        <stp/>
        <stp>BSE_ONGC</stp>
        <stp>Ask</stp>
        <tr r="E5" s="1"/>
      </tp>
      <tp t="e">
        <v>#N/A</v>
        <stp/>
        <stp>BSE_ONGC</stp>
        <stp>Bid</stp>
        <tr r="D5" s="1"/>
      </tp>
      <tp t="e">
        <v>#N/A</v>
        <stp/>
        <stp>BSE_GAIL</stp>
        <stp>Low</stp>
        <tr r="J2" s="1"/>
      </tp>
      <tp t="e">
        <v>#N/A</v>
        <stp/>
        <stp>BSE_GAIL</stp>
        <stp>LTQ</stp>
        <tr r="G2" s="1"/>
      </tp>
      <tp t="e">
        <v>#N/A</v>
        <stp/>
        <stp>BSE_ONGC</stp>
        <stp>Low</stp>
        <tr r="J5" s="1"/>
      </tp>
      <tp t="e">
        <v>#N/A</v>
        <stp/>
        <stp>BSE_ONGC</stp>
        <stp>LTQ</stp>
        <tr r="G5" s="1"/>
      </tp>
      <tp t="e">
        <v>#N/A</v>
        <stp/>
        <stp>BSE_GAIL</stp>
        <stp>Bid</stp>
        <tr r="D2" s="1"/>
      </tp>
      <tp t="e">
        <v>#N/A</v>
        <stp/>
        <stp>BSE_GAIL</stp>
        <stp>Ask</stp>
        <tr r="E2" s="1"/>
      </tp>
      <tp t="e">
        <v>#N/A</v>
        <stp/>
        <stp>BSE_RELIANCE</stp>
        <stp>TradingSymbol</stp>
        <tr r="A7" s="1"/>
      </tp>
      <tp t="e">
        <v>#N/A</v>
        <stp/>
        <stp>BSE_BPCL</stp>
        <stp>BidSize</stp>
        <tr r="C3" s="1"/>
      </tp>
      <tp t="e">
        <v>#N/A</v>
        <stp/>
        <stp>BSE_BPCL</stp>
        <stp>AskSize</stp>
        <tr r="F3" s="1"/>
      </tp>
      <tp t="e">
        <v>#N/A</v>
        <stp/>
        <stp>BSE_PETRONET</stp>
        <stp>Last</stp>
        <tr r="B6" s="1"/>
      </tp>
      <tp t="e">
        <v>#N/A</v>
        <stp/>
        <stp>BSE_ONGC</stp>
        <stp>Volume</stp>
        <tr r="L5" s="1"/>
      </tp>
      <tp t="e">
        <v>#N/A</v>
        <stp/>
        <stp>BSE_RELIANCE</stp>
        <stp>OpenInterest</stp>
        <tr r="M7" s="1"/>
      </tp>
      <tp t="e">
        <v>#N/A</v>
        <stp/>
        <stp>BSE_ONGC</stp>
        <stp>lastUpdateTime</stp>
        <tr r="S5" s="1"/>
      </tp>
      <tp t="e">
        <v>#N/A</v>
        <stp/>
        <stp>BSE_PETRONET</stp>
        <stp>TradingSymbol</stp>
        <tr r="A6" s="1"/>
      </tp>
      <tp t="e">
        <v>#N/A</v>
        <stp/>
        <stp>BSE_BPCL</stp>
        <stp>lastUpdateTime</stp>
        <tr r="S3" s="1"/>
      </tp>
      <tp t="e">
        <v>#N/A</v>
        <stp/>
        <stp>BSE_PETRONET</stp>
        <stp>High</stp>
        <tr r="I6" s="1"/>
      </tp>
      <tp t="e">
        <v>#N/A</v>
        <stp/>
        <stp>BSE_BPCL</stp>
        <stp>Volume</stp>
        <tr r="L3" s="1"/>
      </tp>
      <tp t="e">
        <v>#N/A</v>
        <stp/>
        <stp>BSE_RELIANCE</stp>
        <stp>Open</stp>
        <tr r="H7" s="1"/>
      </tp>
      <tp t="e">
        <v>#N/A</v>
        <stp/>
        <stp>BSE_GAIL</stp>
        <stp>Volume</stp>
        <tr r="L2" s="1"/>
      </tp>
      <tp t="e">
        <v>#N/A</v>
        <stp/>
        <stp>BSE_GAIL</stp>
        <stp>lastUpdateTime</stp>
        <tr r="S2" s="1"/>
      </tp>
      <tp t="e">
        <v>#N/A</v>
        <stp/>
        <stp>BSE_OIL</stp>
        <stp>Volume</stp>
        <tr r="L4" s="1"/>
      </tp>
      <tp t="e">
        <v>#N/A</v>
        <stp/>
        <stp>BSE_GAIL</stp>
        <stp>BidSize</stp>
        <tr r="C2" s="1"/>
      </tp>
      <tp t="e">
        <v>#N/A</v>
        <stp/>
        <stp>BSE_OIL</stp>
        <stp>lastUpdateTime</stp>
        <tr r="S4" s="1"/>
      </tp>
      <tp t="e">
        <v>#N/A</v>
        <stp/>
        <stp>BSE_PETRONET</stp>
        <stp>Open</stp>
        <tr r="H6" s="1"/>
      </tp>
      <tp t="e">
        <v>#N/A</v>
        <stp/>
        <stp>BSE_GAIL</stp>
        <stp>AskSize</stp>
        <tr r="F2" s="1"/>
      </tp>
      <tp t="e">
        <v>#N/A</v>
        <stp/>
        <stp>BSE_PETRONET</stp>
        <stp>lastTradeTime</stp>
        <tr r="R6" s="1"/>
      </tp>
      <tp t="e">
        <v>#N/A</v>
        <stp/>
        <stp>BSE_RELIANCE</stp>
        <stp>High</stp>
        <tr r="I7" s="1"/>
      </tp>
      <tp t="e">
        <v>#N/A</v>
        <stp/>
        <stp>BSE_RELIANCE</stp>
        <stp>TotalBidQty</stp>
        <tr r="O7" s="1"/>
      </tp>
      <tp t="e">
        <v>#N/A</v>
        <stp/>
        <stp>BSE_RELIANCE</stp>
        <stp>TotalAskQty</stp>
        <tr r="P7" s="1"/>
      </tp>
      <tp t="e">
        <v>#N/A</v>
        <stp/>
        <stp>BSE_PETRONET</stp>
        <stp>TotalAskQty</stp>
        <tr r="P6" s="1"/>
      </tp>
      <tp t="e">
        <v>#N/A</v>
        <stp/>
        <stp>BSE_PETRONET</stp>
        <stp>TotalBidQty</stp>
        <tr r="O6" s="1"/>
      </tp>
      <tp t="e">
        <v>#N/A</v>
        <stp/>
        <stp>BSE_PETRONET</stp>
        <stp>OpenInterest</stp>
        <tr r="M6" s="1"/>
      </tp>
      <tp t="e">
        <v>#N/A</v>
        <stp/>
        <stp>BSE_OIL</stp>
        <stp>TotalAskQty</stp>
        <tr r="P4" s="1"/>
      </tp>
      <tp t="e">
        <v>#N/A</v>
        <stp/>
        <stp>BSE_OIL</stp>
        <stp>TotalBidQty</stp>
        <tr r="O4" s="1"/>
      </tp>
      <tp t="e">
        <v>#N/A</v>
        <stp/>
        <stp>BSE_ONGC</stp>
        <stp>AskSize</stp>
        <tr r="F5" s="1"/>
      </tp>
      <tp t="e">
        <v>#N/A</v>
        <stp/>
        <stp>BSE_RELIANCE</stp>
        <stp>Last</stp>
        <tr r="B7" s="1"/>
      </tp>
      <tp t="e">
        <v>#N/A</v>
        <stp/>
        <stp>BSE_RELIANCE</stp>
        <stp>lastTradeTime</stp>
        <tr r="R7" s="1"/>
      </tp>
      <tp t="e">
        <v>#N/A</v>
        <stp/>
        <stp>BSE_ONGC</stp>
        <stp>BidSize</stp>
        <tr r="C5" s="1"/>
      </tp>
      <tp t="e">
        <v>#N/A</v>
        <stp/>
        <stp>BSE_ONGC</stp>
        <stp>AverageTradePrice</stp>
        <tr r="N5" s="1"/>
      </tp>
      <tp t="e">
        <v>#N/A</v>
        <stp/>
        <stp>BSE_ONGC</stp>
        <stp>Exchange</stp>
        <tr r="Q5" s="1"/>
      </tp>
      <tp t="e">
        <v>#N/A</v>
        <stp/>
        <stp>BSE_ONGC</stp>
        <stp>PrevClose</stp>
        <tr r="K5" s="1"/>
      </tp>
      <tp t="e">
        <v>#N/A</v>
        <stp/>
        <stp>BSE_OIL</stp>
        <stp>Exchange</stp>
        <tr r="Q4" s="1"/>
      </tp>
      <tp t="e">
        <v>#N/A</v>
        <stp/>
        <stp>BSE_BPCL</stp>
        <stp>Exchange</stp>
        <tr r="Q3" s="1"/>
      </tp>
      <tp t="e">
        <v>#N/A</v>
        <stp/>
        <stp>BSE_GAIL</stp>
        <stp>PrevClose</stp>
        <tr r="K2" s="1"/>
      </tp>
      <tp t="e">
        <v>#N/A</v>
        <stp/>
        <stp>BSE_BPCL</stp>
        <stp>PrevClose</stp>
        <tr r="K3" s="1"/>
      </tp>
      <tp t="e">
        <v>#N/A</v>
        <stp/>
        <stp>BSE_GAIL</stp>
        <stp>Exchange</stp>
        <tr r="Q2" s="1"/>
      </tp>
      <tp t="e">
        <v>#N/A</v>
        <stp/>
        <stp>BSE_BPCL</stp>
        <stp>AverageTradePrice</stp>
        <tr r="N3" s="1"/>
      </tp>
      <tp t="e">
        <v>#N/A</v>
        <stp/>
        <stp>BSE_GAIL</stp>
        <stp>AverageTradePrice</stp>
        <tr r="N2" s="1"/>
      </tp>
      <tp t="e">
        <v>#N/A</v>
        <stp/>
        <stp>BSE_RELIANCE</stp>
        <stp>Ask</stp>
        <tr r="E7" s="1"/>
      </tp>
      <tp t="e">
        <v>#N/A</v>
        <stp/>
        <stp>BSE_PETRONET</stp>
        <stp>Ask</stp>
        <tr r="E6" s="1"/>
      </tp>
      <tp t="e">
        <v>#N/A</v>
        <stp/>
        <stp>BSE_OIL</stp>
        <stp>AverageTradePrice</stp>
        <tr r="N4" s="1"/>
      </tp>
      <tp t="e">
        <v>#N/A</v>
        <stp/>
        <stp>BSE_PETRONET</stp>
        <stp>Bid</stp>
        <tr r="D6" s="1"/>
      </tp>
      <tp t="e">
        <v>#N/A</v>
        <stp/>
        <stp>BSE_RELIANCE</stp>
        <stp>Bid</stp>
        <tr r="D7" s="1"/>
      </tp>
      <tp t="e">
        <v>#N/A</v>
        <stp/>
        <stp>BSE_OIL</stp>
        <stp>Ask</stp>
        <tr r="E4" s="1"/>
      </tp>
      <tp t="e">
        <v>#N/A</v>
        <stp/>
        <stp>BSE_OIL</stp>
        <stp>PrevClose</stp>
        <tr r="K4" s="1"/>
      </tp>
      <tp t="e">
        <v>#N/A</v>
        <stp/>
        <stp>BSE_OIL</stp>
        <stp>Bid</stp>
        <tr r="D4" s="1"/>
      </tp>
      <tp t="e">
        <v>#N/A</v>
        <stp/>
        <stp>BSE_OIL</stp>
        <stp>Low</stp>
        <tr r="J4" s="1"/>
      </tp>
      <tp t="e">
        <v>#N/A</v>
        <stp/>
        <stp>BSE_OIL</stp>
        <stp>LTQ</stp>
        <tr r="G4" s="1"/>
      </tp>
      <tp t="e">
        <v>#N/A</v>
        <stp/>
        <stp>BSE_PETRONET</stp>
        <stp>Low</stp>
        <tr r="J6" s="1"/>
      </tp>
      <tp t="e">
        <v>#N/A</v>
        <stp/>
        <stp>BSE_RELIANCE</stp>
        <stp>Low</stp>
        <tr r="J7" s="1"/>
      </tp>
      <tp t="e">
        <v>#N/A</v>
        <stp/>
        <stp>BSE_RELIANCE</stp>
        <stp>LTQ</stp>
        <tr r="G7" s="1"/>
      </tp>
      <tp t="e">
        <v>#N/A</v>
        <stp/>
        <stp>BSE_PETRONET</stp>
        <stp>LTQ</stp>
        <tr r="G6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tabSelected="1" workbookViewId="0">
      <selection activeCell="E5" sqref="E5"/>
    </sheetView>
  </sheetViews>
  <sheetFormatPr defaultRowHeight="15" x14ac:dyDescent="0.25"/>
  <cols>
    <col min="1" max="1" width="14.5703125" style="1" bestFit="1" customWidth="1"/>
    <col min="2" max="2" width="4" style="1" bestFit="1" customWidth="1"/>
    <col min="3" max="3" width="7.140625" style="1" bestFit="1" customWidth="1"/>
    <col min="4" max="4" width="7.85546875" style="1" bestFit="1" customWidth="1"/>
    <col min="5" max="5" width="8.140625" style="1" bestFit="1" customWidth="1"/>
    <col min="6" max="6" width="7.42578125" style="1" bestFit="1" customWidth="1"/>
    <col min="7" max="7" width="4.28515625" style="1" bestFit="1" customWidth="1"/>
    <col min="8" max="8" width="5.85546875" style="1" bestFit="1" customWidth="1"/>
    <col min="9" max="9" width="5" style="1" bestFit="1" customWidth="1"/>
    <col min="10" max="10" width="4.5703125" style="1" bestFit="1" customWidth="1"/>
    <col min="11" max="11" width="10" style="1" bestFit="1" customWidth="1"/>
    <col min="12" max="12" width="20" style="1" bestFit="1" customWidth="1"/>
    <col min="13" max="13" width="13.42578125" style="1" bestFit="1" customWidth="1"/>
    <col min="14" max="14" width="4.42578125" style="1" bestFit="1" customWidth="1"/>
    <col min="15" max="16" width="12" style="1" bestFit="1" customWidth="1"/>
    <col min="17" max="17" width="9.28515625" style="1" bestFit="1" customWidth="1"/>
    <col min="18" max="18" width="3.85546875" style="1" bestFit="1" customWidth="1"/>
    <col min="19" max="19" width="4.140625" style="1" bestFit="1" customWidth="1"/>
    <col min="20" max="16384" width="9.140625" style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 t="e">
        <f>RTD("pi.rtdserver", ,"BSE_GAIL", "TradingSymbol")</f>
        <v>#N/A</v>
      </c>
      <c r="B2" s="1" t="e">
        <f>RTD("pi.rtdserver", ,"BSE_GAIL", "Last")</f>
        <v>#N/A</v>
      </c>
      <c r="C2" s="1" t="e">
        <f>RTD("pi.rtdserver", ,"BSE_GAIL", "BidSize")</f>
        <v>#N/A</v>
      </c>
      <c r="D2" s="1" t="e">
        <f>RTD("pi.rtdserver", ,"BSE_GAIL", "Bid")</f>
        <v>#N/A</v>
      </c>
      <c r="E2" s="1" t="e">
        <f>RTD("pi.rtdserver", ,"BSE_GAIL", "Ask")</f>
        <v>#N/A</v>
      </c>
      <c r="F2" s="1" t="e">
        <f>RTD("pi.rtdserver", ,"BSE_GAIL", "AskSize")</f>
        <v>#N/A</v>
      </c>
      <c r="G2" s="1" t="e">
        <f>RTD("pi.rtdserver", ,"BSE_GAIL", "LTQ")</f>
        <v>#N/A</v>
      </c>
      <c r="H2" s="1" t="e">
        <f>RTD("pi.rtdserver", ,"BSE_GAIL", "Open")</f>
        <v>#N/A</v>
      </c>
      <c r="I2" s="1" t="e">
        <f>RTD("pi.rtdserver", ,"BSE_GAIL", "High")</f>
        <v>#N/A</v>
      </c>
      <c r="J2" s="1" t="e">
        <f>RTD("pi.rtdserver", ,"BSE_GAIL", "Low")</f>
        <v>#N/A</v>
      </c>
      <c r="K2" s="1" t="e">
        <f>RTD("pi.rtdserver", ,"BSE_GAIL", "PrevClose")</f>
        <v>#N/A</v>
      </c>
      <c r="L2" s="1" t="e">
        <f>RTD("pi.rtdserver", ,"BSE_GAIL", "Volume")</f>
        <v>#N/A</v>
      </c>
      <c r="M2" s="1" t="e">
        <f>RTD("pi.rtdserver", ,"BSE_GAIL", "OpenInterest")</f>
        <v>#N/A</v>
      </c>
      <c r="N2" s="1" t="e">
        <f>RTD("pi.rtdserver", ,"BSE_GAIL", "AverageTradePrice")</f>
        <v>#N/A</v>
      </c>
      <c r="O2" s="1" t="e">
        <f>RTD("pi.rtdserver", ,"BSE_GAIL", "TotalBidQty")</f>
        <v>#N/A</v>
      </c>
      <c r="P2" s="1" t="e">
        <f>RTD("pi.rtdserver", ,"BSE_GAIL", "TotalAskQty")</f>
        <v>#N/A</v>
      </c>
      <c r="Q2" s="1" t="e">
        <f>RTD("pi.rtdserver", ,"BSE_GAIL", "Exchange")</f>
        <v>#N/A</v>
      </c>
      <c r="R2" s="1" t="e">
        <f>RTD("pi.rtdserver", ,"BSE_GAIL", "lastTradeTime")</f>
        <v>#N/A</v>
      </c>
      <c r="S2" s="1" t="e">
        <f>RTD("pi.rtdserver", ,"BSE_GAIL", "lastUpdateTime")</f>
        <v>#N/A</v>
      </c>
    </row>
    <row r="3" spans="1:19" x14ac:dyDescent="0.25">
      <c r="A3" s="1" t="e">
        <f>RTD("pi.rtdserver", ,"BSE_BPCL", "TradingSymbol")</f>
        <v>#N/A</v>
      </c>
      <c r="B3" s="1" t="e">
        <f>RTD("pi.rtdserver", ,"BSE_BPCL", "Last")</f>
        <v>#N/A</v>
      </c>
      <c r="C3" s="1" t="e">
        <f>RTD("pi.rtdserver", ,"BSE_BPCL", "BidSize")</f>
        <v>#N/A</v>
      </c>
      <c r="D3" s="1" t="e">
        <f>RTD("pi.rtdserver", ,"BSE_BPCL", "Bid")</f>
        <v>#N/A</v>
      </c>
      <c r="E3" s="1" t="e">
        <f>RTD("pi.rtdserver", ,"BSE_BPCL", "Ask")</f>
        <v>#N/A</v>
      </c>
      <c r="F3" s="1" t="e">
        <f>RTD("pi.rtdserver", ,"BSE_BPCL", "AskSize")</f>
        <v>#N/A</v>
      </c>
      <c r="G3" s="1" t="e">
        <f>RTD("pi.rtdserver", ,"BSE_BPCL", "LTQ")</f>
        <v>#N/A</v>
      </c>
      <c r="H3" s="1" t="e">
        <f>RTD("pi.rtdserver", ,"BSE_BPCL", "Open")</f>
        <v>#N/A</v>
      </c>
      <c r="I3" s="1" t="e">
        <f>RTD("pi.rtdserver", ,"BSE_BPCL", "High")</f>
        <v>#N/A</v>
      </c>
      <c r="J3" s="1" t="e">
        <f>RTD("pi.rtdserver", ,"BSE_BPCL", "Low")</f>
        <v>#N/A</v>
      </c>
      <c r="K3" s="1" t="e">
        <f>RTD("pi.rtdserver", ,"BSE_BPCL", "PrevClose")</f>
        <v>#N/A</v>
      </c>
      <c r="L3" s="1" t="e">
        <f>RTD("pi.rtdserver", ,"BSE_BPCL", "Volume")</f>
        <v>#N/A</v>
      </c>
      <c r="M3" s="1" t="e">
        <f>RTD("pi.rtdserver", ,"BSE_BPCL", "OpenInterest")</f>
        <v>#N/A</v>
      </c>
      <c r="N3" s="1" t="e">
        <f>RTD("pi.rtdserver", ,"BSE_BPCL", "AverageTradePrice")</f>
        <v>#N/A</v>
      </c>
      <c r="O3" s="1" t="e">
        <f>RTD("pi.rtdserver", ,"BSE_BPCL", "TotalBidQty")</f>
        <v>#N/A</v>
      </c>
      <c r="P3" s="1" t="e">
        <f>RTD("pi.rtdserver", ,"BSE_BPCL", "TotalAskQty")</f>
        <v>#N/A</v>
      </c>
      <c r="Q3" s="1" t="e">
        <f>RTD("pi.rtdserver", ,"BSE_BPCL", "Exchange")</f>
        <v>#N/A</v>
      </c>
      <c r="R3" s="1" t="e">
        <f>RTD("pi.rtdserver", ,"BSE_BPCL", "lastTradeTime")</f>
        <v>#N/A</v>
      </c>
      <c r="S3" s="1" t="e">
        <f>RTD("pi.rtdserver", ,"BSE_BPCL", "lastUpdateTime")</f>
        <v>#N/A</v>
      </c>
    </row>
    <row r="4" spans="1:19" x14ac:dyDescent="0.25">
      <c r="A4" s="1" t="e">
        <f>RTD("pi.rtdserver", ,"BSE_OIL", "TradingSymbol")</f>
        <v>#N/A</v>
      </c>
      <c r="B4" s="1" t="e">
        <f>RTD("pi.rtdserver", ,"BSE_OIL", "Last")</f>
        <v>#N/A</v>
      </c>
      <c r="C4" s="1" t="e">
        <f>RTD("pi.rtdserver", ,"BSE_OIL", "BidSize")</f>
        <v>#N/A</v>
      </c>
      <c r="D4" s="1" t="e">
        <f>RTD("pi.rtdserver", ,"BSE_OIL", "Bid")</f>
        <v>#N/A</v>
      </c>
      <c r="E4" s="1" t="e">
        <f>RTD("pi.rtdserver", ,"BSE_OIL", "Ask")</f>
        <v>#N/A</v>
      </c>
      <c r="F4" s="1" t="e">
        <f>RTD("pi.rtdserver", ,"BSE_OIL", "AskSize")</f>
        <v>#N/A</v>
      </c>
      <c r="G4" s="1" t="e">
        <f>RTD("pi.rtdserver", ,"BSE_OIL", "LTQ")</f>
        <v>#N/A</v>
      </c>
      <c r="H4" s="1" t="e">
        <f>RTD("pi.rtdserver", ,"BSE_OIL", "Open")</f>
        <v>#N/A</v>
      </c>
      <c r="I4" s="1" t="e">
        <f>RTD("pi.rtdserver", ,"BSE_OIL", "High")</f>
        <v>#N/A</v>
      </c>
      <c r="J4" s="1" t="e">
        <f>RTD("pi.rtdserver", ,"BSE_OIL", "Low")</f>
        <v>#N/A</v>
      </c>
      <c r="K4" s="1" t="e">
        <f>RTD("pi.rtdserver", ,"BSE_OIL", "PrevClose")</f>
        <v>#N/A</v>
      </c>
      <c r="L4" s="1" t="e">
        <f>RTD("pi.rtdserver", ,"BSE_OIL", "Volume")</f>
        <v>#N/A</v>
      </c>
      <c r="M4" s="1" t="e">
        <f>RTD("pi.rtdserver", ,"BSE_OIL", "OpenInterest")</f>
        <v>#N/A</v>
      </c>
      <c r="N4" s="1" t="e">
        <f>RTD("pi.rtdserver", ,"BSE_OIL", "AverageTradePrice")</f>
        <v>#N/A</v>
      </c>
      <c r="O4" s="1" t="e">
        <f>RTD("pi.rtdserver", ,"BSE_OIL", "TotalBidQty")</f>
        <v>#N/A</v>
      </c>
      <c r="P4" s="1" t="e">
        <f>RTD("pi.rtdserver", ,"BSE_OIL", "TotalAskQty")</f>
        <v>#N/A</v>
      </c>
      <c r="Q4" s="1" t="e">
        <f>RTD("pi.rtdserver", ,"BSE_OIL", "Exchange")</f>
        <v>#N/A</v>
      </c>
      <c r="R4" s="1" t="e">
        <f>RTD("pi.rtdserver", ,"BSE_OIL", "lastTradeTime")</f>
        <v>#N/A</v>
      </c>
      <c r="S4" s="1" t="e">
        <f>RTD("pi.rtdserver", ,"BSE_OIL", "lastUpdateTime")</f>
        <v>#N/A</v>
      </c>
    </row>
    <row r="5" spans="1:19" x14ac:dyDescent="0.25">
      <c r="A5" s="1" t="e">
        <f>RTD("pi.rtdserver", ,"BSE_ONGC", "TradingSymbol")</f>
        <v>#N/A</v>
      </c>
      <c r="B5" s="1" t="e">
        <f>RTD("pi.rtdserver", ,"BSE_ONGC", "Last")</f>
        <v>#N/A</v>
      </c>
      <c r="C5" s="1" t="e">
        <f>RTD("pi.rtdserver", ,"BSE_ONGC", "BidSize")</f>
        <v>#N/A</v>
      </c>
      <c r="D5" s="1" t="e">
        <f>RTD("pi.rtdserver", ,"BSE_ONGC", "Bid")</f>
        <v>#N/A</v>
      </c>
      <c r="E5" s="1" t="e">
        <f>RTD("pi.rtdserver", ,"BSE_ONGC", "Ask")</f>
        <v>#N/A</v>
      </c>
      <c r="F5" s="1" t="e">
        <f>RTD("pi.rtdserver", ,"BSE_ONGC", "AskSize")</f>
        <v>#N/A</v>
      </c>
      <c r="G5" s="1" t="e">
        <f>RTD("pi.rtdserver", ,"BSE_ONGC", "LTQ")</f>
        <v>#N/A</v>
      </c>
      <c r="H5" s="1" t="e">
        <f>RTD("pi.rtdserver", ,"BSE_ONGC", "Open")</f>
        <v>#N/A</v>
      </c>
      <c r="I5" s="1" t="e">
        <f>RTD("pi.rtdserver", ,"BSE_ONGC", "High")</f>
        <v>#N/A</v>
      </c>
      <c r="J5" s="1" t="e">
        <f>RTD("pi.rtdserver", ,"BSE_ONGC", "Low")</f>
        <v>#N/A</v>
      </c>
      <c r="K5" s="1" t="e">
        <f>RTD("pi.rtdserver", ,"BSE_ONGC", "PrevClose")</f>
        <v>#N/A</v>
      </c>
      <c r="L5" s="1" t="e">
        <f>RTD("pi.rtdserver", ,"BSE_ONGC", "Volume")</f>
        <v>#N/A</v>
      </c>
      <c r="M5" s="1" t="e">
        <f>RTD("pi.rtdserver", ,"BSE_ONGC", "OpenInterest")</f>
        <v>#N/A</v>
      </c>
      <c r="N5" s="1" t="e">
        <f>RTD("pi.rtdserver", ,"BSE_ONGC", "AverageTradePrice")</f>
        <v>#N/A</v>
      </c>
      <c r="O5" s="1" t="e">
        <f>RTD("pi.rtdserver", ,"BSE_ONGC", "TotalBidQty")</f>
        <v>#N/A</v>
      </c>
      <c r="P5" s="1" t="e">
        <f>RTD("pi.rtdserver", ,"BSE_ONGC", "TotalAskQty")</f>
        <v>#N/A</v>
      </c>
      <c r="Q5" s="1" t="e">
        <f>RTD("pi.rtdserver", ,"BSE_ONGC", "Exchange")</f>
        <v>#N/A</v>
      </c>
      <c r="R5" s="1" t="e">
        <f>RTD("pi.rtdserver", ,"BSE_ONGC", "lastTradeTime")</f>
        <v>#N/A</v>
      </c>
      <c r="S5" s="1" t="e">
        <f>RTD("pi.rtdserver", ,"BSE_ONGC", "lastUpdateTime")</f>
        <v>#N/A</v>
      </c>
    </row>
    <row r="6" spans="1:19" x14ac:dyDescent="0.25">
      <c r="A6" s="1" t="e">
        <f>RTD("pi.rtdserver", ,"BSE_PETRONET", "TradingSymbol")</f>
        <v>#N/A</v>
      </c>
      <c r="B6" s="1" t="e">
        <f>RTD("pi.rtdserver", ,"BSE_PETRONET", "Last")</f>
        <v>#N/A</v>
      </c>
      <c r="C6" s="1" t="e">
        <f>RTD("pi.rtdserver", ,"BSE_PETRONET", "BidSize")</f>
        <v>#N/A</v>
      </c>
      <c r="D6" s="1" t="e">
        <f>RTD("pi.rtdserver", ,"BSE_PETRONET", "Bid")</f>
        <v>#N/A</v>
      </c>
      <c r="E6" s="1" t="e">
        <f>RTD("pi.rtdserver", ,"BSE_PETRONET", "Ask")</f>
        <v>#N/A</v>
      </c>
      <c r="F6" s="1" t="e">
        <f>RTD("pi.rtdserver", ,"BSE_PETRONET", "AskSize")</f>
        <v>#N/A</v>
      </c>
      <c r="G6" s="1" t="e">
        <f>RTD("pi.rtdserver", ,"BSE_PETRONET", "LTQ")</f>
        <v>#N/A</v>
      </c>
      <c r="H6" s="1" t="e">
        <f>RTD("pi.rtdserver", ,"BSE_PETRONET", "Open")</f>
        <v>#N/A</v>
      </c>
      <c r="I6" s="1" t="e">
        <f>RTD("pi.rtdserver", ,"BSE_PETRONET", "High")</f>
        <v>#N/A</v>
      </c>
      <c r="J6" s="1" t="e">
        <f>RTD("pi.rtdserver", ,"BSE_PETRONET", "Low")</f>
        <v>#N/A</v>
      </c>
      <c r="K6" s="1" t="e">
        <f>RTD("pi.rtdserver", ,"BSE_PETRONET", "PrevClose")</f>
        <v>#N/A</v>
      </c>
      <c r="L6" s="1" t="e">
        <f>RTD("pi.rtdserver", ,"BSE_PETRONET", "Volume")</f>
        <v>#N/A</v>
      </c>
      <c r="M6" s="1" t="e">
        <f>RTD("pi.rtdserver", ,"BSE_PETRONET", "OpenInterest")</f>
        <v>#N/A</v>
      </c>
      <c r="N6" s="1" t="e">
        <f>RTD("pi.rtdserver", ,"BSE_PETRONET", "AverageTradePrice")</f>
        <v>#N/A</v>
      </c>
      <c r="O6" s="1" t="e">
        <f>RTD("pi.rtdserver", ,"BSE_PETRONET", "TotalBidQty")</f>
        <v>#N/A</v>
      </c>
      <c r="P6" s="1" t="e">
        <f>RTD("pi.rtdserver", ,"BSE_PETRONET", "TotalAskQty")</f>
        <v>#N/A</v>
      </c>
      <c r="Q6" s="1" t="e">
        <f>RTD("pi.rtdserver", ,"BSE_PETRONET", "Exchange")</f>
        <v>#N/A</v>
      </c>
      <c r="R6" s="1" t="e">
        <f>RTD("pi.rtdserver", ,"BSE_PETRONET", "lastTradeTime")</f>
        <v>#N/A</v>
      </c>
      <c r="S6" s="1" t="e">
        <f>RTD("pi.rtdserver", ,"BSE_PETRONET", "lastUpdateTime")</f>
        <v>#N/A</v>
      </c>
    </row>
    <row r="7" spans="1:19" x14ac:dyDescent="0.25">
      <c r="A7" s="1" t="e">
        <f>RTD("pi.rtdserver", ,"BSE_RELIANCE", "TradingSymbol")</f>
        <v>#N/A</v>
      </c>
      <c r="B7" s="1" t="e">
        <f>RTD("pi.rtdserver", ,"BSE_RELIANCE", "Last")</f>
        <v>#N/A</v>
      </c>
      <c r="C7" s="1" t="e">
        <f>RTD("pi.rtdserver", ,"BSE_RELIANCE", "BidSize")</f>
        <v>#N/A</v>
      </c>
      <c r="D7" s="1" t="e">
        <f>RTD("pi.rtdserver", ,"BSE_RELIANCE", "Bid")</f>
        <v>#N/A</v>
      </c>
      <c r="E7" s="1" t="e">
        <f>RTD("pi.rtdserver", ,"BSE_RELIANCE", "Ask")</f>
        <v>#N/A</v>
      </c>
      <c r="F7" s="1" t="e">
        <f>RTD("pi.rtdserver", ,"BSE_RELIANCE", "AskSize")</f>
        <v>#N/A</v>
      </c>
      <c r="G7" s="1" t="e">
        <f>RTD("pi.rtdserver", ,"BSE_RELIANCE", "LTQ")</f>
        <v>#N/A</v>
      </c>
      <c r="H7" s="1" t="e">
        <f>RTD("pi.rtdserver", ,"BSE_RELIANCE", "Open")</f>
        <v>#N/A</v>
      </c>
      <c r="I7" s="1" t="e">
        <f>RTD("pi.rtdserver", ,"BSE_RELIANCE", "High")</f>
        <v>#N/A</v>
      </c>
      <c r="J7" s="1" t="e">
        <f>RTD("pi.rtdserver", ,"BSE_RELIANCE", "Low")</f>
        <v>#N/A</v>
      </c>
      <c r="K7" s="1" t="e">
        <f>RTD("pi.rtdserver", ,"BSE_RELIANCE", "PrevClose")</f>
        <v>#N/A</v>
      </c>
      <c r="L7" s="1" t="e">
        <f>RTD("pi.rtdserver", ,"BSE_RELIANCE", "Volume")</f>
        <v>#N/A</v>
      </c>
      <c r="M7" s="1" t="e">
        <f>RTD("pi.rtdserver", ,"BSE_RELIANCE", "OpenInterest")</f>
        <v>#N/A</v>
      </c>
      <c r="N7" s="1" t="e">
        <f>RTD("pi.rtdserver", ,"BSE_RELIANCE", "AverageTradePrice")</f>
        <v>#N/A</v>
      </c>
      <c r="O7" s="1" t="e">
        <f>RTD("pi.rtdserver", ,"BSE_RELIANCE", "TotalBidQty")</f>
        <v>#N/A</v>
      </c>
      <c r="P7" s="1" t="e">
        <f>RTD("pi.rtdserver", ,"BSE_RELIANCE", "TotalAskQty")</f>
        <v>#N/A</v>
      </c>
      <c r="Q7" s="1" t="e">
        <f>RTD("pi.rtdserver", ,"BSE_RELIANCE", "Exchange")</f>
        <v>#N/A</v>
      </c>
      <c r="R7" s="1" t="e">
        <f>RTD("pi.rtdserver", ,"BSE_RELIANCE", "lastTradeTime")</f>
        <v>#N/A</v>
      </c>
      <c r="S7" s="1" t="e">
        <f>RTD("pi.rtdserver", ,"BSE_RELIANCE", "lastUpdateTime")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BSEOnG MW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2021-04-07T19:47:31Z</dcterms:created>
  <dcterms:modified xsi:type="dcterms:W3CDTF">2021-04-07T19:47:34Z</dcterms:modified>
</cp:coreProperties>
</file>