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ZBook 15\Desktop\Cursos\DS do Zero\Stack Labs\"/>
    </mc:Choice>
  </mc:AlternateContent>
  <bookViews>
    <workbookView xWindow="0" yWindow="0" windowWidth="20490" windowHeight="64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J95" i="1"/>
  <c r="B106" i="1"/>
  <c r="D113" i="1"/>
  <c r="H96" i="1"/>
  <c r="H95" i="1"/>
  <c r="E96" i="1" s="1"/>
  <c r="E98" i="1" s="1"/>
  <c r="D112" i="1"/>
  <c r="D111" i="1"/>
  <c r="E97" i="1"/>
  <c r="C117" i="1" s="1"/>
  <c r="J97" i="1" l="1"/>
</calcChain>
</file>

<file path=xl/sharedStrings.xml><?xml version="1.0" encoding="utf-8"?>
<sst xmlns="http://schemas.openxmlformats.org/spreadsheetml/2006/main" count="105" uniqueCount="96">
  <si>
    <t>Cliente</t>
  </si>
  <si>
    <t>Classe</t>
  </si>
  <si>
    <t>Fulano</t>
  </si>
  <si>
    <t>Custo Erro</t>
  </si>
  <si>
    <t>Custos</t>
  </si>
  <si>
    <t>Telefone, combustivel, tempo</t>
  </si>
  <si>
    <t>% de desconto sobre seguro de saude</t>
  </si>
  <si>
    <t>Receitas</t>
  </si>
  <si>
    <t>Abordar Cliente (Ab):</t>
  </si>
  <si>
    <t>Valor seguro veículo (Val)</t>
  </si>
  <si>
    <t>Abordagem</t>
  </si>
  <si>
    <t>Análise de custo</t>
  </si>
  <si>
    <t>Problema de negócio:</t>
  </si>
  <si>
    <t>Lucro = Val - Ab - Des * SegSaude</t>
  </si>
  <si>
    <t>Lucro</t>
  </si>
  <si>
    <t>-</t>
  </si>
  <si>
    <r>
      <rPr>
        <b/>
        <sz val="11"/>
        <color rgb="FFFF0000"/>
        <rFont val="Calibri"/>
        <family val="2"/>
        <scheme val="minor"/>
      </rPr>
      <t>|||||||||</t>
    </r>
    <r>
      <rPr>
        <b/>
        <sz val="11"/>
        <color theme="1"/>
        <rFont val="Calibri"/>
        <family val="2"/>
        <scheme val="minor"/>
      </rPr>
      <t>||||||||||||||||||||||||||||||||||||||||||||||||||||||</t>
    </r>
    <r>
      <rPr>
        <sz val="11"/>
        <color theme="1"/>
        <rFont val="Calibri"/>
        <family val="2"/>
        <scheme val="minor"/>
      </rPr>
      <t xml:space="preserve"> Dados desbalanceados </t>
    </r>
  </si>
  <si>
    <t>Recall classe 1: 25%</t>
  </si>
  <si>
    <t>Acurácia: 90%</t>
  </si>
  <si>
    <r>
      <rPr>
        <b/>
        <sz val="11"/>
        <color rgb="FFFF0000"/>
        <rFont val="Calibri"/>
        <family val="2"/>
        <scheme val="minor"/>
      </rPr>
      <t>|||</t>
    </r>
    <r>
      <rPr>
        <b/>
        <sz val="11"/>
        <rFont val="Calibri"/>
        <family val="2"/>
        <scheme val="minor"/>
      </rPr>
      <t>|||||||||||| Treino</t>
    </r>
  </si>
  <si>
    <r>
      <rPr>
        <b/>
        <sz val="11"/>
        <color rgb="FFFF0000"/>
        <rFont val="Calibri"/>
        <family val="2"/>
        <scheme val="minor"/>
      </rPr>
      <t>|</t>
    </r>
    <r>
      <rPr>
        <b/>
        <sz val="11"/>
        <rFont val="Calibri"/>
        <family val="2"/>
        <scheme val="minor"/>
      </rPr>
      <t>||||||| Teste</t>
    </r>
  </si>
  <si>
    <r>
      <rPr>
        <b/>
        <sz val="11"/>
        <color rgb="FFFF0000"/>
        <rFont val="Calibri"/>
        <family val="2"/>
        <scheme val="minor"/>
      </rPr>
      <t>||||||</t>
    </r>
    <r>
      <rPr>
        <b/>
        <sz val="11"/>
        <color theme="1"/>
        <rFont val="Calibri"/>
        <family val="2"/>
        <scheme val="minor"/>
      </rPr>
      <t>||||||||||||||||||||||||||||||||||||</t>
    </r>
    <r>
      <rPr>
        <sz val="11"/>
        <color theme="1"/>
        <rFont val="Calibri"/>
        <family val="2"/>
        <scheme val="minor"/>
      </rPr>
      <t xml:space="preserve"> Treino (Amostra Estratificada)</t>
    </r>
  </si>
  <si>
    <r>
      <rPr>
        <b/>
        <sz val="11"/>
        <color rgb="FFFF0000"/>
        <rFont val="Calibri"/>
        <family val="2"/>
        <scheme val="minor"/>
      </rPr>
      <t>||</t>
    </r>
    <r>
      <rPr>
        <b/>
        <sz val="11"/>
        <rFont val="Calibri"/>
        <family val="2"/>
        <scheme val="minor"/>
      </rPr>
      <t>||||||||||||||||||</t>
    </r>
    <r>
      <rPr>
        <sz val="11"/>
        <color theme="1"/>
        <rFont val="Calibri"/>
        <family val="2"/>
        <scheme val="minor"/>
      </rPr>
      <t xml:space="preserve"> Teste </t>
    </r>
  </si>
  <si>
    <t>Recall classe 1: 82%</t>
  </si>
  <si>
    <t>Dados brutos</t>
  </si>
  <si>
    <t>Amostragem 1:</t>
  </si>
  <si>
    <t>Amostragem 2:</t>
  </si>
  <si>
    <t>Acurácia: 30%</t>
  </si>
  <si>
    <t>- Avaliamos a acurácia e o recall dos dados brutos com o desbalanceamento</t>
  </si>
  <si>
    <t>Custos de errar a classe 0: Custo para abordar o cliente (Custo de abordagem = Tempo +  telefone + combustível)</t>
  </si>
  <si>
    <t>Como a precisão de classificação de clientes com interesse é de 80%, nosso modelo identificará que 20% das pessoas com interesse não terão interesse não sendo adicionados, portanto, 42*0,2 = 8 pessoas que seriam potenciais clientes na lista dos vendedores</t>
  </si>
  <si>
    <t>34 Clientes com interesse (que o algorítmo classificou corretamente como potenciais clientes)</t>
  </si>
  <si>
    <t>Não seriam computados</t>
  </si>
  <si>
    <t>Os custos computados seriam relacionados aos custos para abordar os 13 clientes + o custo de oportunidade que deixaríamos de ganhar ao não incluir os 8 clientes que teriam interesse na lista dos vendedores.</t>
  </si>
  <si>
    <r>
      <rPr>
        <b/>
        <sz val="11"/>
        <color rgb="FFFF0000"/>
        <rFont val="Calibri"/>
        <family val="2"/>
        <scheme val="minor"/>
      </rPr>
      <t>|||||||||</t>
    </r>
    <r>
      <rPr>
        <b/>
        <sz val="11"/>
        <rFont val="Calibri"/>
        <family val="2"/>
        <scheme val="minor"/>
      </rPr>
      <t>||||||||</t>
    </r>
    <r>
      <rPr>
        <b/>
        <sz val="11"/>
        <color theme="1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 xml:space="preserve"> Reamostragem com balanceamento das classes</t>
    </r>
  </si>
  <si>
    <r>
      <rPr>
        <u/>
        <sz val="11"/>
        <color theme="1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>: Quando aplicado a todo conjunto de dados a acurácia cai drásticamente, assim como o recall da classe 1 indicando que o procedimento da amostragem com rebalanceamento das classes não foi efetiva</t>
    </r>
  </si>
  <si>
    <r>
      <rPr>
        <u/>
        <sz val="11"/>
        <color theme="1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>: O modelo falhou muito nas classificações de clientes de classe 1, os dados de treinamento terão que ser reamostrados balanceando as classes.</t>
    </r>
  </si>
  <si>
    <t>- Variou-se a proporção entre classes 0 e classe 1 na amostragem</t>
  </si>
  <si>
    <r>
      <rPr>
        <u/>
        <sz val="11"/>
        <color theme="1"/>
        <rFont val="Calibri"/>
        <family val="2"/>
        <scheme val="minor"/>
      </rPr>
      <t xml:space="preserve">Obs: </t>
    </r>
    <r>
      <rPr>
        <sz val="11"/>
        <color theme="1"/>
        <rFont val="Calibri"/>
        <family val="2"/>
        <scheme val="minor"/>
      </rPr>
      <t>Quanto maior a proporção de dados de classe 0 nos dados de treinamento, melhor é a precisão para classificá-los e pior a precisão da classificação da classe 1.</t>
    </r>
  </si>
  <si>
    <r>
      <rPr>
        <u/>
        <sz val="11"/>
        <color theme="1"/>
        <rFont val="Calibri"/>
        <family val="2"/>
        <scheme val="minor"/>
      </rPr>
      <t>Obs 2:</t>
    </r>
    <r>
      <rPr>
        <sz val="11"/>
        <color theme="1"/>
        <rFont val="Calibri"/>
        <family val="2"/>
        <scheme val="minor"/>
      </rPr>
      <t xml:space="preserve"> Como avaliar qual o melhor modelo de amostragem então?</t>
    </r>
  </si>
  <si>
    <t xml:space="preserve">Amostragem 3 </t>
  </si>
  <si>
    <t>Problema da escolha de métricas para avaliar o modelo:</t>
  </si>
  <si>
    <t>A melhor forma de escolher a proporção de amostragem dos dados de treino é avaliando o custo de cada erro:</t>
  </si>
  <si>
    <t>Exemplo:</t>
  </si>
  <si>
    <t>imagine o seguinte modelo: Precisão classe 0 = 70% e precisão classe 1 = 80% numa base de 100 clientes (85 da classe 0 e 15 classe 1)</t>
  </si>
  <si>
    <t>Como a precisão de classificação de clientes sem interesse é de 70%, nosso modelo errará 30%, adicionando a lista de interessados dos vendedores 0,3*43 = 13 clientes que não possuem interesse.</t>
  </si>
  <si>
    <t>Precisao classe 0: Se a precisão for baixa, a lista de pessoas interessadas gerada para os vendedores entrar em contato terão muitas pessoas que o modelo julga que estão interessadas mas que na verdade não estão, como a classe 0 é majoritária qualquer variação na precisão pode inflar muito essa lista elevando o custo para abordagem de clientes</t>
  </si>
  <si>
    <t>Precisao classe 1: Se a precisão for baixa muitos usuários que de fato teriam interesse após a oferta do desconto nem chegarão a constar na lista de interessados gerada para os vendedores pois o classificador irá julgar que essas pessoas não possuem interesse, ocasionando uma elevação do custo de oportunidade (perda da oportunidade de oferecer seguro de veículos a pessoas que iriam adquirir)</t>
  </si>
  <si>
    <t>Custos de errar a classe 1: Custo de oportunidade - deixar de ganhar o seguro de veículos (Receita = Seguro do veículo - Desconto * Seguro de saúde - Custo de Abordagem</t>
  </si>
  <si>
    <t>O desconto será oferecido apenas aos 85 clientes que não possuem interesses então:</t>
  </si>
  <si>
    <r>
      <rPr>
        <u/>
        <sz val="11"/>
        <color theme="1"/>
        <rFont val="Calibri"/>
        <family val="2"/>
        <scheme val="minor"/>
      </rPr>
      <t>Hipotese</t>
    </r>
    <r>
      <rPr>
        <sz val="11"/>
        <color theme="1"/>
        <rFont val="Calibri"/>
        <family val="2"/>
        <scheme val="minor"/>
      </rPr>
      <t>: Após oferecer desconto de 10% no valor do seguro de saúde metade dos clientes que não possuem interesse passariam a achar interessante o seguro de veículos (42 clientes com interesse e 43 sem interesse)</t>
    </r>
  </si>
  <si>
    <t>A lista de vendedores seria composta por:</t>
  </si>
  <si>
    <t>13 Clientes sem interesse (que o algorítmo classificou como potenciais clientes, gerando custo de abordagem para esses clientes)</t>
  </si>
  <si>
    <t>8 Clientes com interesse (que o algorítmo classificou erroneamente como clientes sem interesse, gerando custo de oportunidade)</t>
  </si>
  <si>
    <t>Abordar clientes 0 dando-lhes descontos e avaliar quantos passarão a ter interesse</t>
  </si>
  <si>
    <t>Processamento de clientes desinteressados -&gt; Fornecer desconto -&gt; Reavaliar interesse</t>
  </si>
  <si>
    <t>Desenho da solução</t>
  </si>
  <si>
    <t>Custo Oportunidade</t>
  </si>
  <si>
    <t>Erro Classificador</t>
  </si>
  <si>
    <t>10% Desconto - Hipotese</t>
  </si>
  <si>
    <t xml:space="preserve">Função de custo </t>
  </si>
  <si>
    <t>Prec0 - Precisão Classe 0</t>
  </si>
  <si>
    <t>%int - % Pessoas interessadas ao oferecer desconto</t>
  </si>
  <si>
    <t>Pop0 - Classe 0</t>
  </si>
  <si>
    <t>Pop1 - Classes 1</t>
  </si>
  <si>
    <t>Mcop - Média de Custo Oportunidade individual</t>
  </si>
  <si>
    <t>Mcop (pessoas com interesse classificadas como desinteressadas)</t>
  </si>
  <si>
    <t>Mcab (pessoas sem interesse classificadas como interessadas)</t>
  </si>
  <si>
    <t>Mcab - Média Custo Abordagem Individual</t>
  </si>
  <si>
    <t>Cop = (1-Prec1) * %int * Pop0 * Mcop</t>
  </si>
  <si>
    <t>Custo total = Custo abordagem (Cab) + Custo oportunidade (Cop)</t>
  </si>
  <si>
    <t>Prec1 - Precisão Classe 1</t>
  </si>
  <si>
    <t>Inflar lista</t>
  </si>
  <si>
    <t>Deixar de abordar</t>
  </si>
  <si>
    <t>Pessoas</t>
  </si>
  <si>
    <t>Custo</t>
  </si>
  <si>
    <t>Cab = (1-Prec0)* (1-%int) * Pop0 * Mcab</t>
  </si>
  <si>
    <t>Total</t>
  </si>
  <si>
    <t>Custo total</t>
  </si>
  <si>
    <t xml:space="preserve">Custo total </t>
  </si>
  <si>
    <t>Temos:</t>
  </si>
  <si>
    <t>Custo total =  Cop *     { 1 + (1-Prec0)/(1-Prec1)  * Mcab/Mcop * [ (1 - % int) / %int ] }</t>
  </si>
  <si>
    <t>Custo total = Cop * (1 + Fmodel * Fcusto * Fint) =</t>
  </si>
  <si>
    <t>(1-Prec0) / (1 - Prec1) = Fmodel (Fator do modelo) =</t>
  </si>
  <si>
    <t>[ (1/%int) - 1 ] = Fint = (Fator de interesse)  =</t>
  </si>
  <si>
    <t>Desconto no seguro de saúde (Des)</t>
  </si>
  <si>
    <t>Modelagem função de custo</t>
  </si>
  <si>
    <t>(Hipotético - Depende do negócio)</t>
  </si>
  <si>
    <t>(Depende do modelo escolhido)</t>
  </si>
  <si>
    <t>Manipulando as variáveis:</t>
  </si>
  <si>
    <t>Renomeando as variáveis:</t>
  </si>
  <si>
    <r>
      <rPr>
        <u/>
        <sz val="11"/>
        <color theme="1"/>
        <rFont val="Calibri"/>
        <family val="2"/>
        <scheme val="minor"/>
      </rPr>
      <t>Cop, Fcusto e Fint</t>
    </r>
    <r>
      <rPr>
        <sz val="11"/>
        <color theme="1"/>
        <rFont val="Calibri"/>
        <family val="2"/>
        <scheme val="minor"/>
      </rPr>
      <t>: São intrinsecos ao negócio, não há como manipulá-los a fim de minimizar o custo</t>
    </r>
  </si>
  <si>
    <r>
      <rPr>
        <u/>
        <sz val="11"/>
        <color theme="1"/>
        <rFont val="Calibri"/>
        <family val="2"/>
        <scheme val="minor"/>
      </rPr>
      <t>Fmodel</t>
    </r>
    <r>
      <rPr>
        <sz val="11"/>
        <color theme="1"/>
        <rFont val="Calibri"/>
        <family val="2"/>
        <scheme val="minor"/>
      </rPr>
      <t>: É a única variável que podemos manipular pois depende da precisão de classificação das classes 0 e 1 do modelo.</t>
    </r>
  </si>
  <si>
    <t>Fmodel = (1-Precisão classe 0) / (1 - Precisão classe 1)</t>
  </si>
  <si>
    <t>Métrica utilizada para selecionar o melhor modelo</t>
  </si>
  <si>
    <t>Mcab/Mcob = Fcusto (Fator de custo abordagem /oportunidade)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</si>
</sst>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quotePrefix="1" applyFont="1"/>
    <xf numFmtId="0" fontId="0" fillId="0" borderId="0" xfId="0" quotePrefix="1"/>
    <xf numFmtId="0" fontId="2" fillId="0" borderId="0" xfId="0" quotePrefix="1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44" fontId="0" fillId="0" borderId="0" xfId="1" applyFont="1"/>
    <xf numFmtId="44" fontId="0" fillId="0" borderId="0" xfId="0" applyNumberFormat="1"/>
    <xf numFmtId="0" fontId="5" fillId="0" borderId="0" xfId="0" applyFont="1"/>
    <xf numFmtId="0" fontId="2" fillId="2" borderId="0" xfId="0" applyFont="1" applyFill="1"/>
    <xf numFmtId="44" fontId="2" fillId="2" borderId="0" xfId="1" applyFont="1" applyFill="1"/>
    <xf numFmtId="0" fontId="2" fillId="0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113" workbookViewId="0">
      <selection activeCell="E125" sqref="E125"/>
    </sheetView>
  </sheetViews>
  <sheetFormatPr defaultRowHeight="15" x14ac:dyDescent="0.25"/>
  <cols>
    <col min="1" max="1" width="32.85546875" customWidth="1"/>
    <col min="2" max="2" width="15.5703125" customWidth="1"/>
    <col min="3" max="3" width="13.85546875" bestFit="1" customWidth="1"/>
    <col min="4" max="4" width="23.28515625" bestFit="1" customWidth="1"/>
    <col min="5" max="5" width="19.140625" customWidth="1"/>
    <col min="6" max="6" width="19.140625" bestFit="1" customWidth="1"/>
    <col min="7" max="7" width="16.85546875" customWidth="1"/>
    <col min="8" max="8" width="21.85546875" customWidth="1"/>
    <col min="9" max="9" width="26.28515625" customWidth="1"/>
    <col min="10" max="10" width="13.85546875" customWidth="1"/>
  </cols>
  <sheetData>
    <row r="1" spans="1:9" x14ac:dyDescent="0.25">
      <c r="A1" s="2" t="s">
        <v>24</v>
      </c>
    </row>
    <row r="2" spans="1:9" x14ac:dyDescent="0.25">
      <c r="A2" t="s">
        <v>16</v>
      </c>
    </row>
    <row r="4" spans="1:9" x14ac:dyDescent="0.25">
      <c r="A4" s="2" t="s">
        <v>25</v>
      </c>
    </row>
    <row r="5" spans="1:9" x14ac:dyDescent="0.25">
      <c r="A5" t="s">
        <v>16</v>
      </c>
    </row>
    <row r="6" spans="1:9" x14ac:dyDescent="0.25">
      <c r="A6" t="s">
        <v>21</v>
      </c>
    </row>
    <row r="7" spans="1:9" x14ac:dyDescent="0.25">
      <c r="A7" t="s">
        <v>22</v>
      </c>
      <c r="H7" t="s">
        <v>18</v>
      </c>
      <c r="I7" t="s">
        <v>17</v>
      </c>
    </row>
    <row r="8" spans="1:9" x14ac:dyDescent="0.25">
      <c r="A8" t="s">
        <v>36</v>
      </c>
    </row>
    <row r="10" spans="1:9" x14ac:dyDescent="0.25">
      <c r="A10" s="2"/>
    </row>
    <row r="11" spans="1:9" x14ac:dyDescent="0.25">
      <c r="A11" s="2" t="s">
        <v>26</v>
      </c>
    </row>
    <row r="12" spans="1:9" x14ac:dyDescent="0.25">
      <c r="A12" t="s">
        <v>34</v>
      </c>
    </row>
    <row r="13" spans="1:9" x14ac:dyDescent="0.25">
      <c r="A13" s="2" t="s">
        <v>19</v>
      </c>
    </row>
    <row r="14" spans="1:9" x14ac:dyDescent="0.25">
      <c r="A14" s="2" t="s">
        <v>20</v>
      </c>
      <c r="H14" t="s">
        <v>18</v>
      </c>
      <c r="I14" t="s">
        <v>23</v>
      </c>
    </row>
    <row r="15" spans="1:9" x14ac:dyDescent="0.25">
      <c r="A15" s="2"/>
    </row>
    <row r="16" spans="1:9" x14ac:dyDescent="0.25">
      <c r="A16" t="s">
        <v>16</v>
      </c>
      <c r="H16" t="s">
        <v>27</v>
      </c>
      <c r="I16" t="s">
        <v>17</v>
      </c>
    </row>
    <row r="17" spans="1:1" x14ac:dyDescent="0.25">
      <c r="A17" t="s">
        <v>35</v>
      </c>
    </row>
    <row r="20" spans="1:1" x14ac:dyDescent="0.25">
      <c r="A20" s="2" t="s">
        <v>40</v>
      </c>
    </row>
    <row r="21" spans="1:1" x14ac:dyDescent="0.25">
      <c r="A21" s="5" t="s">
        <v>37</v>
      </c>
    </row>
    <row r="22" spans="1:1" x14ac:dyDescent="0.25">
      <c r="A22" s="6" t="s">
        <v>28</v>
      </c>
    </row>
    <row r="23" spans="1:1" x14ac:dyDescent="0.25">
      <c r="A23" s="6" t="s">
        <v>38</v>
      </c>
    </row>
    <row r="24" spans="1:1" x14ac:dyDescent="0.25">
      <c r="A24" s="6" t="s">
        <v>39</v>
      </c>
    </row>
    <row r="25" spans="1:1" x14ac:dyDescent="0.25">
      <c r="A25" s="6"/>
    </row>
    <row r="26" spans="1:1" x14ac:dyDescent="0.25">
      <c r="A26" s="6"/>
    </row>
    <row r="27" spans="1:1" x14ac:dyDescent="0.25">
      <c r="A27" s="7" t="s">
        <v>41</v>
      </c>
    </row>
    <row r="28" spans="1:1" x14ac:dyDescent="0.25">
      <c r="A28" s="6" t="s">
        <v>46</v>
      </c>
    </row>
    <row r="29" spans="1:1" x14ac:dyDescent="0.25">
      <c r="A29" s="6" t="s">
        <v>47</v>
      </c>
    </row>
    <row r="30" spans="1:1" x14ac:dyDescent="0.25">
      <c r="A30" s="6"/>
    </row>
    <row r="31" spans="1:1" x14ac:dyDescent="0.25">
      <c r="A31" s="6" t="s">
        <v>42</v>
      </c>
    </row>
    <row r="32" spans="1:1" x14ac:dyDescent="0.25">
      <c r="A32" s="6" t="s">
        <v>29</v>
      </c>
    </row>
    <row r="33" spans="1:1" x14ac:dyDescent="0.25">
      <c r="A33" s="6" t="s">
        <v>48</v>
      </c>
    </row>
    <row r="34" spans="1:1" x14ac:dyDescent="0.25">
      <c r="A34" s="6"/>
    </row>
    <row r="35" spans="1:1" x14ac:dyDescent="0.25">
      <c r="A35" s="7" t="s">
        <v>43</v>
      </c>
    </row>
    <row r="36" spans="1:1" x14ac:dyDescent="0.25">
      <c r="A36" s="6" t="s">
        <v>44</v>
      </c>
    </row>
    <row r="37" spans="1:1" x14ac:dyDescent="0.25">
      <c r="A37" s="6"/>
    </row>
    <row r="38" spans="1:1" x14ac:dyDescent="0.25">
      <c r="A38" s="6" t="s">
        <v>49</v>
      </c>
    </row>
    <row r="39" spans="1:1" x14ac:dyDescent="0.25">
      <c r="A39" s="6"/>
    </row>
    <row r="40" spans="1:1" x14ac:dyDescent="0.25">
      <c r="A40" s="6" t="s">
        <v>50</v>
      </c>
    </row>
    <row r="41" spans="1:1" x14ac:dyDescent="0.25">
      <c r="A41" s="6" t="s">
        <v>45</v>
      </c>
    </row>
    <row r="42" spans="1:1" x14ac:dyDescent="0.25">
      <c r="A42" s="6" t="s">
        <v>30</v>
      </c>
    </row>
    <row r="43" spans="1:1" x14ac:dyDescent="0.25">
      <c r="A43" s="6"/>
    </row>
    <row r="44" spans="1:1" x14ac:dyDescent="0.25">
      <c r="A44" s="6" t="s">
        <v>51</v>
      </c>
    </row>
    <row r="45" spans="1:1" x14ac:dyDescent="0.25">
      <c r="A45" s="6" t="s">
        <v>52</v>
      </c>
    </row>
    <row r="46" spans="1:1" x14ac:dyDescent="0.25">
      <c r="A46" s="6" t="s">
        <v>31</v>
      </c>
    </row>
    <row r="47" spans="1:1" x14ac:dyDescent="0.25">
      <c r="A47" s="6"/>
    </row>
    <row r="48" spans="1:1" x14ac:dyDescent="0.25">
      <c r="A48" s="6" t="s">
        <v>32</v>
      </c>
    </row>
    <row r="49" spans="1:10" x14ac:dyDescent="0.25">
      <c r="A49" s="6" t="s">
        <v>53</v>
      </c>
    </row>
    <row r="50" spans="1:10" x14ac:dyDescent="0.25">
      <c r="A50" s="6"/>
    </row>
    <row r="51" spans="1:10" x14ac:dyDescent="0.25">
      <c r="A51" s="6" t="s">
        <v>33</v>
      </c>
    </row>
    <row r="53" spans="1:10" x14ac:dyDescent="0.25">
      <c r="A53" s="2" t="s">
        <v>12</v>
      </c>
    </row>
    <row r="54" spans="1:10" x14ac:dyDescent="0.25">
      <c r="A54" s="3" t="s">
        <v>54</v>
      </c>
      <c r="B54" s="3"/>
      <c r="C54" s="3"/>
      <c r="D54" s="3"/>
      <c r="E54" s="3"/>
      <c r="F54" s="3"/>
      <c r="G54" s="3"/>
    </row>
    <row r="55" spans="1:10" x14ac:dyDescent="0.25">
      <c r="I55" s="2"/>
    </row>
    <row r="56" spans="1:10" x14ac:dyDescent="0.25">
      <c r="A56" s="2" t="s">
        <v>56</v>
      </c>
    </row>
    <row r="57" spans="1:10" x14ac:dyDescent="0.25">
      <c r="A57" s="3" t="s">
        <v>55</v>
      </c>
      <c r="B57" s="3"/>
      <c r="C57" s="3"/>
      <c r="D57" s="3"/>
      <c r="E57" s="3"/>
      <c r="F57" s="3"/>
      <c r="G57" s="3"/>
    </row>
    <row r="60" spans="1:10" x14ac:dyDescent="0.25">
      <c r="A60" s="2" t="s">
        <v>11</v>
      </c>
    </row>
    <row r="61" spans="1:10" x14ac:dyDescent="0.25">
      <c r="B61" s="11" t="s">
        <v>0</v>
      </c>
      <c r="C61" s="11" t="s">
        <v>1</v>
      </c>
      <c r="D61" s="12" t="s">
        <v>59</v>
      </c>
      <c r="E61" s="12" t="s">
        <v>58</v>
      </c>
      <c r="F61" s="11" t="s">
        <v>3</v>
      </c>
      <c r="G61" s="4"/>
      <c r="J61" s="4"/>
    </row>
    <row r="62" spans="1:10" x14ac:dyDescent="0.25">
      <c r="B62" s="8" t="s">
        <v>2</v>
      </c>
      <c r="C62" s="8">
        <v>0</v>
      </c>
      <c r="D62" s="13">
        <v>0</v>
      </c>
      <c r="E62" s="13">
        <v>1</v>
      </c>
      <c r="F62" s="10" t="s">
        <v>10</v>
      </c>
      <c r="G62" s="4"/>
      <c r="J62" s="4"/>
    </row>
    <row r="63" spans="1:10" x14ac:dyDescent="0.25">
      <c r="B63" s="8" t="s">
        <v>2</v>
      </c>
      <c r="C63" s="8">
        <v>0</v>
      </c>
      <c r="D63" s="13">
        <v>1</v>
      </c>
      <c r="E63" s="13">
        <v>0</v>
      </c>
      <c r="F63" s="9" t="s">
        <v>57</v>
      </c>
      <c r="G63" s="4"/>
      <c r="J63" s="4"/>
    </row>
    <row r="64" spans="1:10" x14ac:dyDescent="0.25">
      <c r="B64" s="4"/>
      <c r="C64" s="4"/>
      <c r="D64" s="4"/>
      <c r="E64" s="4"/>
      <c r="F64" s="4"/>
      <c r="G64" s="4"/>
      <c r="J64" s="4"/>
    </row>
    <row r="65" spans="1:10" x14ac:dyDescent="0.25">
      <c r="B65" s="4"/>
      <c r="C65" s="4"/>
      <c r="D65" s="4"/>
      <c r="E65" s="4"/>
      <c r="F65" s="4"/>
      <c r="G65" s="4"/>
      <c r="J65" s="4"/>
    </row>
    <row r="67" spans="1:10" x14ac:dyDescent="0.25">
      <c r="A67" s="2" t="s">
        <v>4</v>
      </c>
    </row>
    <row r="68" spans="1:10" x14ac:dyDescent="0.25">
      <c r="A68" t="s">
        <v>8</v>
      </c>
      <c r="B68" t="s">
        <v>5</v>
      </c>
    </row>
    <row r="69" spans="1:10" x14ac:dyDescent="0.25">
      <c r="A69" t="s">
        <v>85</v>
      </c>
      <c r="B69" t="s">
        <v>6</v>
      </c>
    </row>
    <row r="71" spans="1:10" x14ac:dyDescent="0.25">
      <c r="B71" s="2"/>
    </row>
    <row r="72" spans="1:10" x14ac:dyDescent="0.25">
      <c r="A72" s="2" t="s">
        <v>7</v>
      </c>
      <c r="B72" s="2"/>
    </row>
    <row r="73" spans="1:10" x14ac:dyDescent="0.25">
      <c r="A73" t="s">
        <v>9</v>
      </c>
    </row>
    <row r="75" spans="1:10" x14ac:dyDescent="0.25">
      <c r="A75" s="2" t="s">
        <v>14</v>
      </c>
    </row>
    <row r="76" spans="1:10" x14ac:dyDescent="0.25">
      <c r="A76" t="s">
        <v>13</v>
      </c>
    </row>
    <row r="77" spans="1:10" x14ac:dyDescent="0.25">
      <c r="B77" s="2"/>
    </row>
    <row r="79" spans="1:10" x14ac:dyDescent="0.25">
      <c r="A79" s="2" t="s">
        <v>86</v>
      </c>
    </row>
    <row r="80" spans="1:10" x14ac:dyDescent="0.25">
      <c r="A80" t="s">
        <v>63</v>
      </c>
      <c r="B80">
        <v>334399</v>
      </c>
    </row>
    <row r="81" spans="1:10" x14ac:dyDescent="0.25">
      <c r="A81" t="s">
        <v>64</v>
      </c>
      <c r="B81">
        <v>46710</v>
      </c>
    </row>
    <row r="84" spans="1:10" x14ac:dyDescent="0.25">
      <c r="A84" t="s">
        <v>62</v>
      </c>
      <c r="C84">
        <v>0.1</v>
      </c>
      <c r="G84" t="s">
        <v>87</v>
      </c>
    </row>
    <row r="85" spans="1:10" x14ac:dyDescent="0.25">
      <c r="A85" t="s">
        <v>68</v>
      </c>
      <c r="C85" t="s">
        <v>67</v>
      </c>
      <c r="F85">
        <v>1</v>
      </c>
      <c r="G85" t="s">
        <v>87</v>
      </c>
    </row>
    <row r="86" spans="1:10" x14ac:dyDescent="0.25">
      <c r="A86" t="s">
        <v>65</v>
      </c>
      <c r="C86" t="s">
        <v>66</v>
      </c>
      <c r="F86">
        <v>5</v>
      </c>
      <c r="G86" t="s">
        <v>87</v>
      </c>
    </row>
    <row r="87" spans="1:10" x14ac:dyDescent="0.25">
      <c r="A87" t="s">
        <v>61</v>
      </c>
      <c r="C87">
        <v>0.7</v>
      </c>
      <c r="G87" t="s">
        <v>88</v>
      </c>
    </row>
    <row r="88" spans="1:10" x14ac:dyDescent="0.25">
      <c r="A88" t="s">
        <v>71</v>
      </c>
      <c r="C88">
        <v>0.8</v>
      </c>
      <c r="G88" t="s">
        <v>88</v>
      </c>
    </row>
    <row r="93" spans="1:10" x14ac:dyDescent="0.25">
      <c r="A93" s="2" t="s">
        <v>60</v>
      </c>
    </row>
    <row r="94" spans="1:10" x14ac:dyDescent="0.25">
      <c r="A94" t="s">
        <v>70</v>
      </c>
      <c r="J94" t="s">
        <v>75</v>
      </c>
    </row>
    <row r="95" spans="1:10" x14ac:dyDescent="0.25">
      <c r="G95" t="s">
        <v>72</v>
      </c>
      <c r="H95">
        <f>0.3*(1-C84)*B80</f>
        <v>90287.73000000001</v>
      </c>
      <c r="I95" t="s">
        <v>74</v>
      </c>
      <c r="J95" s="14">
        <f>H95*F85</f>
        <v>90287.73000000001</v>
      </c>
    </row>
    <row r="96" spans="1:10" x14ac:dyDescent="0.25">
      <c r="A96" t="s">
        <v>76</v>
      </c>
      <c r="E96" s="15">
        <f>J95</f>
        <v>90287.73000000001</v>
      </c>
      <c r="G96" t="s">
        <v>73</v>
      </c>
      <c r="H96">
        <f>0.2*C84*B80</f>
        <v>6687.9800000000014</v>
      </c>
      <c r="I96" t="s">
        <v>74</v>
      </c>
      <c r="J96" s="14">
        <f>H96*F86</f>
        <v>33439.900000000009</v>
      </c>
    </row>
    <row r="97" spans="1:10" x14ac:dyDescent="0.25">
      <c r="A97" t="s">
        <v>69</v>
      </c>
      <c r="E97" s="15">
        <f>J96</f>
        <v>33439.900000000009</v>
      </c>
      <c r="G97" t="s">
        <v>77</v>
      </c>
      <c r="H97" s="1" t="s">
        <v>15</v>
      </c>
      <c r="J97" s="14">
        <f>SUM(J95:J96)</f>
        <v>123727.63000000002</v>
      </c>
    </row>
    <row r="98" spans="1:10" x14ac:dyDescent="0.25">
      <c r="A98" t="s">
        <v>78</v>
      </c>
      <c r="E98" s="15">
        <f>E96+E97</f>
        <v>123727.63000000002</v>
      </c>
    </row>
    <row r="103" spans="1:10" x14ac:dyDescent="0.25">
      <c r="A103" s="16" t="s">
        <v>89</v>
      </c>
    </row>
    <row r="105" spans="1:10" x14ac:dyDescent="0.25">
      <c r="A105" t="s">
        <v>81</v>
      </c>
    </row>
    <row r="106" spans="1:10" x14ac:dyDescent="0.25">
      <c r="A106" t="s">
        <v>79</v>
      </c>
      <c r="B106" s="14">
        <f>E97 * (1 + (1-C87)/(1-C88) * F85/F86 *  (1-C84)/C84)</f>
        <v>123727.63000000005</v>
      </c>
    </row>
    <row r="110" spans="1:10" x14ac:dyDescent="0.25">
      <c r="A110" s="16" t="s">
        <v>90</v>
      </c>
    </row>
    <row r="111" spans="1:10" x14ac:dyDescent="0.25">
      <c r="A111" t="s">
        <v>83</v>
      </c>
      <c r="D111">
        <f>(1-C87)/(1-C88)</f>
        <v>1.5000000000000004</v>
      </c>
    </row>
    <row r="112" spans="1:10" x14ac:dyDescent="0.25">
      <c r="A112" t="s">
        <v>95</v>
      </c>
      <c r="D112">
        <f>F85/F86</f>
        <v>0.2</v>
      </c>
    </row>
    <row r="113" spans="1:4" x14ac:dyDescent="0.25">
      <c r="A113" t="s">
        <v>84</v>
      </c>
      <c r="D113">
        <f xml:space="preserve"> ((1-C84)/C84)</f>
        <v>9</v>
      </c>
    </row>
    <row r="115" spans="1:4" x14ac:dyDescent="0.25">
      <c r="A115" t="s">
        <v>80</v>
      </c>
    </row>
    <row r="117" spans="1:4" x14ac:dyDescent="0.25">
      <c r="A117" s="17" t="s">
        <v>82</v>
      </c>
      <c r="B117" s="17"/>
      <c r="C117" s="18">
        <f>E97*(1 + D111*D112*D113)</f>
        <v>123727.63000000006</v>
      </c>
    </row>
    <row r="119" spans="1:4" x14ac:dyDescent="0.25">
      <c r="A119" t="s">
        <v>91</v>
      </c>
    </row>
    <row r="120" spans="1:4" x14ac:dyDescent="0.25">
      <c r="A120" t="s">
        <v>92</v>
      </c>
    </row>
    <row r="123" spans="1:4" x14ac:dyDescent="0.25">
      <c r="A123" s="2" t="s">
        <v>94</v>
      </c>
    </row>
    <row r="124" spans="1:4" x14ac:dyDescent="0.25">
      <c r="A124" s="19"/>
      <c r="B124" s="19"/>
    </row>
    <row r="125" spans="1:4" x14ac:dyDescent="0.25">
      <c r="A125" s="17" t="s">
        <v>93</v>
      </c>
      <c r="B12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2022-03-16T16:20:20Z</dcterms:created>
  <dcterms:modified xsi:type="dcterms:W3CDTF">2022-03-16T19:40:51Z</dcterms:modified>
</cp:coreProperties>
</file>