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ber\Desktop\NTU python324\lesson_2\"/>
    </mc:Choice>
  </mc:AlternateContent>
  <xr:revisionPtr revIDLastSave="0" documentId="8_{C0FB0708-A90F-4D6D-8657-7CF7AF88BD8B}" xr6:coauthVersionLast="36" xr6:coauthVersionMax="36" xr10:uidLastSave="{00000000-0000-0000-0000-000000000000}"/>
  <bookViews>
    <workbookView xWindow="34660" yWindow="-120" windowWidth="29040" windowHeight="15840" xr2:uid="{00000000-000D-0000-FFFF-FFFF00000000}"/>
  </bookViews>
  <sheets>
    <sheet name="2330" sheetId="1" r:id="rId1"/>
  </sheets>
  <definedNames>
    <definedName name="weight10d">'2330'!$K$2:$K$11</definedName>
    <definedName name="weight5d">'2330'!$K$2:$K$6</definedName>
  </definedNames>
  <calcPr calcId="191029" concurrentCalc="0"/>
</workbook>
</file>

<file path=xl/calcChain.xml><?xml version="1.0" encoding="utf-8"?>
<calcChain xmlns="http://schemas.openxmlformats.org/spreadsheetml/2006/main">
  <c r="E13" i="1" l="1"/>
  <c r="F13" i="1"/>
  <c r="G13" i="1"/>
  <c r="H13" i="1"/>
  <c r="I13" i="1"/>
  <c r="E14" i="1"/>
  <c r="F14" i="1"/>
  <c r="G14" i="1"/>
  <c r="H14" i="1"/>
  <c r="I14" i="1"/>
  <c r="E15" i="1"/>
  <c r="F15" i="1"/>
  <c r="G15" i="1"/>
  <c r="H15" i="1"/>
  <c r="I15" i="1"/>
  <c r="E16" i="1"/>
  <c r="F16" i="1"/>
  <c r="G16" i="1"/>
  <c r="H16" i="1"/>
  <c r="I16" i="1"/>
  <c r="E17" i="1"/>
  <c r="F17" i="1"/>
  <c r="G17" i="1"/>
  <c r="H17" i="1"/>
  <c r="I17" i="1"/>
  <c r="E18" i="1"/>
  <c r="F18" i="1"/>
  <c r="G18" i="1"/>
  <c r="H18" i="1"/>
  <c r="I18" i="1"/>
  <c r="E19" i="1"/>
  <c r="F19" i="1"/>
  <c r="G19" i="1"/>
  <c r="H19" i="1"/>
  <c r="I19" i="1"/>
  <c r="E20" i="1"/>
  <c r="F20" i="1"/>
  <c r="G20" i="1"/>
  <c r="H20" i="1"/>
  <c r="I20" i="1"/>
  <c r="E21" i="1"/>
  <c r="F21" i="1"/>
  <c r="G21" i="1"/>
  <c r="H21" i="1"/>
  <c r="I21" i="1"/>
  <c r="E22" i="1"/>
  <c r="F22" i="1"/>
  <c r="G22" i="1"/>
  <c r="H22" i="1"/>
  <c r="I22" i="1"/>
  <c r="E23" i="1"/>
  <c r="F23" i="1"/>
  <c r="G23" i="1"/>
  <c r="H23" i="1"/>
  <c r="I23" i="1"/>
  <c r="E24" i="1"/>
  <c r="F24" i="1"/>
  <c r="G24" i="1"/>
  <c r="H24" i="1"/>
  <c r="I24" i="1"/>
  <c r="E25" i="1"/>
  <c r="F25" i="1"/>
  <c r="G25" i="1"/>
  <c r="H25" i="1"/>
  <c r="I25" i="1"/>
  <c r="E26" i="1"/>
  <c r="F26" i="1"/>
  <c r="G26" i="1"/>
  <c r="H26" i="1"/>
  <c r="I26" i="1"/>
  <c r="E27" i="1"/>
  <c r="F27" i="1"/>
  <c r="G27" i="1"/>
  <c r="H27" i="1"/>
  <c r="I27" i="1"/>
  <c r="E28" i="1"/>
  <c r="F28" i="1"/>
  <c r="G28" i="1"/>
  <c r="H28" i="1"/>
  <c r="I28" i="1"/>
  <c r="E29" i="1"/>
  <c r="F29" i="1"/>
  <c r="G29" i="1"/>
  <c r="H29" i="1"/>
  <c r="I29" i="1"/>
  <c r="E30" i="1"/>
  <c r="F30" i="1"/>
  <c r="G30" i="1"/>
  <c r="H30" i="1"/>
  <c r="I30" i="1"/>
  <c r="E31" i="1"/>
  <c r="F31" i="1"/>
  <c r="G31" i="1"/>
  <c r="H31" i="1"/>
  <c r="I31" i="1"/>
  <c r="E32" i="1"/>
  <c r="F32" i="1"/>
  <c r="G32" i="1"/>
  <c r="H32" i="1"/>
  <c r="I32" i="1"/>
  <c r="E33" i="1"/>
  <c r="F33" i="1"/>
  <c r="G33" i="1"/>
  <c r="H33" i="1"/>
  <c r="I33" i="1"/>
  <c r="E34" i="1"/>
  <c r="F34" i="1"/>
  <c r="G34" i="1"/>
  <c r="H34" i="1"/>
  <c r="I34" i="1"/>
  <c r="E35" i="1"/>
  <c r="F35" i="1"/>
  <c r="G35" i="1"/>
  <c r="H35" i="1"/>
  <c r="I35" i="1"/>
  <c r="E36" i="1"/>
  <c r="F36" i="1"/>
  <c r="G36" i="1"/>
  <c r="H36" i="1"/>
  <c r="I36" i="1"/>
  <c r="E37" i="1"/>
  <c r="F37" i="1"/>
  <c r="G37" i="1"/>
  <c r="H37" i="1"/>
  <c r="I37" i="1"/>
  <c r="E38" i="1"/>
  <c r="F38" i="1"/>
  <c r="G38" i="1"/>
  <c r="H38" i="1"/>
  <c r="I38" i="1"/>
  <c r="E39" i="1"/>
  <c r="F39" i="1"/>
  <c r="G39" i="1"/>
  <c r="H39" i="1"/>
  <c r="I39" i="1"/>
  <c r="E40" i="1"/>
  <c r="F40" i="1"/>
  <c r="G40" i="1"/>
  <c r="H40" i="1"/>
  <c r="I40" i="1"/>
  <c r="E41" i="1"/>
  <c r="F41" i="1"/>
  <c r="G41" i="1"/>
  <c r="H41" i="1"/>
  <c r="I41" i="1"/>
  <c r="E42" i="1"/>
  <c r="F42" i="1"/>
  <c r="G42" i="1"/>
  <c r="H42" i="1"/>
  <c r="I42" i="1"/>
  <c r="E43" i="1"/>
  <c r="F43" i="1"/>
  <c r="G43" i="1"/>
  <c r="H43" i="1"/>
  <c r="I43" i="1"/>
  <c r="E44" i="1"/>
  <c r="F44" i="1"/>
  <c r="G44" i="1"/>
  <c r="H44" i="1"/>
  <c r="I44" i="1"/>
  <c r="E45" i="1"/>
  <c r="F45" i="1"/>
  <c r="G45" i="1"/>
  <c r="H45" i="1"/>
  <c r="I45" i="1"/>
  <c r="E46" i="1"/>
  <c r="F46" i="1"/>
  <c r="G46" i="1"/>
  <c r="H46" i="1"/>
  <c r="I46" i="1"/>
  <c r="E47" i="1"/>
  <c r="F47" i="1"/>
  <c r="G47" i="1"/>
  <c r="H47" i="1"/>
  <c r="I47" i="1"/>
  <c r="E48" i="1"/>
  <c r="F48" i="1"/>
  <c r="G48" i="1"/>
  <c r="H48" i="1"/>
  <c r="I48" i="1"/>
  <c r="E49" i="1"/>
  <c r="F49" i="1"/>
  <c r="G49" i="1"/>
  <c r="H49" i="1"/>
  <c r="I49" i="1"/>
  <c r="E50" i="1"/>
  <c r="F50" i="1"/>
  <c r="G50" i="1"/>
  <c r="H50" i="1"/>
  <c r="I50" i="1"/>
  <c r="E51" i="1"/>
  <c r="F51" i="1"/>
  <c r="G51" i="1"/>
  <c r="H51" i="1"/>
  <c r="I51" i="1"/>
  <c r="E52" i="1"/>
  <c r="F52" i="1"/>
  <c r="G52" i="1"/>
  <c r="H52" i="1"/>
  <c r="I52" i="1"/>
  <c r="E53" i="1"/>
  <c r="F53" i="1"/>
  <c r="G53" i="1"/>
  <c r="H53" i="1"/>
  <c r="I53" i="1"/>
  <c r="E54" i="1"/>
  <c r="F54" i="1"/>
  <c r="G54" i="1"/>
  <c r="H54" i="1"/>
  <c r="I54" i="1"/>
  <c r="E55" i="1"/>
  <c r="F55" i="1"/>
  <c r="G55" i="1"/>
  <c r="H55" i="1"/>
  <c r="I55" i="1"/>
  <c r="E56" i="1"/>
  <c r="F56" i="1"/>
  <c r="G56" i="1"/>
  <c r="H56" i="1"/>
  <c r="I56" i="1"/>
  <c r="E57" i="1"/>
  <c r="F57" i="1"/>
  <c r="G57" i="1"/>
  <c r="H57" i="1"/>
  <c r="I57" i="1"/>
  <c r="E58" i="1"/>
  <c r="F58" i="1"/>
  <c r="G58" i="1"/>
  <c r="H58" i="1"/>
  <c r="I58" i="1"/>
  <c r="E59" i="1"/>
  <c r="F59" i="1"/>
  <c r="G59" i="1"/>
  <c r="H59" i="1"/>
  <c r="I59" i="1"/>
  <c r="E60" i="1"/>
  <c r="F60" i="1"/>
  <c r="G60" i="1"/>
  <c r="H60" i="1"/>
  <c r="I60" i="1"/>
  <c r="E61" i="1"/>
  <c r="F61" i="1"/>
  <c r="G61" i="1"/>
  <c r="H61" i="1"/>
  <c r="I61" i="1"/>
  <c r="E62" i="1"/>
  <c r="F62" i="1"/>
  <c r="G62" i="1"/>
  <c r="H62" i="1"/>
  <c r="I62" i="1"/>
  <c r="E63" i="1"/>
  <c r="F63" i="1"/>
  <c r="G63" i="1"/>
  <c r="H63" i="1"/>
  <c r="I63" i="1"/>
  <c r="E64" i="1"/>
  <c r="F64" i="1"/>
  <c r="G64" i="1"/>
  <c r="H64" i="1"/>
  <c r="I64" i="1"/>
  <c r="E65" i="1"/>
  <c r="F65" i="1"/>
  <c r="G65" i="1"/>
  <c r="H65" i="1"/>
  <c r="I65" i="1"/>
  <c r="E66" i="1"/>
  <c r="F66" i="1"/>
  <c r="G66" i="1"/>
  <c r="H66" i="1"/>
  <c r="I66" i="1"/>
  <c r="E67" i="1"/>
  <c r="F67" i="1"/>
  <c r="G67" i="1"/>
  <c r="H67" i="1"/>
  <c r="I67" i="1"/>
  <c r="E68" i="1"/>
  <c r="F68" i="1"/>
  <c r="G68" i="1"/>
  <c r="H68" i="1"/>
  <c r="I68" i="1"/>
  <c r="E69" i="1"/>
  <c r="F69" i="1"/>
  <c r="G69" i="1"/>
  <c r="H69" i="1"/>
  <c r="I69" i="1"/>
  <c r="E70" i="1"/>
  <c r="F70" i="1"/>
  <c r="G70" i="1"/>
  <c r="H70" i="1"/>
  <c r="I70" i="1"/>
  <c r="E71" i="1"/>
  <c r="F71" i="1"/>
  <c r="G71" i="1"/>
  <c r="H71" i="1"/>
  <c r="I71" i="1"/>
  <c r="E72" i="1"/>
  <c r="F72" i="1"/>
  <c r="G72" i="1"/>
  <c r="H72" i="1"/>
  <c r="I72" i="1"/>
  <c r="E73" i="1"/>
  <c r="F73" i="1"/>
  <c r="G73" i="1"/>
  <c r="H73" i="1"/>
  <c r="I73" i="1"/>
  <c r="E74" i="1"/>
  <c r="F74" i="1"/>
  <c r="G74" i="1"/>
  <c r="H74" i="1"/>
  <c r="I74" i="1"/>
  <c r="E75" i="1"/>
  <c r="F75" i="1"/>
  <c r="G75" i="1"/>
  <c r="H75" i="1"/>
  <c r="I75" i="1"/>
  <c r="E76" i="1"/>
  <c r="F76" i="1"/>
  <c r="G76" i="1"/>
  <c r="H76" i="1"/>
  <c r="I76" i="1"/>
  <c r="E77" i="1"/>
  <c r="F77" i="1"/>
  <c r="G77" i="1"/>
  <c r="H77" i="1"/>
  <c r="I77" i="1"/>
  <c r="E78" i="1"/>
  <c r="F78" i="1"/>
  <c r="G78" i="1"/>
  <c r="H78" i="1"/>
  <c r="I78" i="1"/>
  <c r="E79" i="1"/>
  <c r="F79" i="1"/>
  <c r="G79" i="1"/>
  <c r="H79" i="1"/>
  <c r="I79" i="1"/>
  <c r="E80" i="1"/>
  <c r="F80" i="1"/>
  <c r="G80" i="1"/>
  <c r="H80" i="1"/>
  <c r="I80" i="1"/>
  <c r="E81" i="1"/>
  <c r="F81" i="1"/>
  <c r="G81" i="1"/>
  <c r="H81" i="1"/>
  <c r="I81" i="1"/>
  <c r="E82" i="1"/>
  <c r="F82" i="1"/>
  <c r="G82" i="1"/>
  <c r="H82" i="1"/>
  <c r="I82" i="1"/>
  <c r="E83" i="1"/>
  <c r="F83" i="1"/>
  <c r="G83" i="1"/>
  <c r="H83" i="1"/>
  <c r="I83" i="1"/>
  <c r="E84" i="1"/>
  <c r="F84" i="1"/>
  <c r="G84" i="1"/>
  <c r="H84" i="1"/>
  <c r="I84" i="1"/>
  <c r="E85" i="1"/>
  <c r="F85" i="1"/>
  <c r="G85" i="1"/>
  <c r="H85" i="1"/>
  <c r="I85" i="1"/>
  <c r="E86" i="1"/>
  <c r="F86" i="1"/>
  <c r="G86" i="1"/>
  <c r="H86" i="1"/>
  <c r="I86" i="1"/>
  <c r="E87" i="1"/>
  <c r="F87" i="1"/>
  <c r="G87" i="1"/>
  <c r="H87" i="1"/>
  <c r="I87" i="1"/>
  <c r="E88" i="1"/>
  <c r="F88" i="1"/>
  <c r="G88" i="1"/>
  <c r="H88" i="1"/>
  <c r="I88" i="1"/>
  <c r="E89" i="1"/>
  <c r="F89" i="1"/>
  <c r="G89" i="1"/>
  <c r="H89" i="1"/>
  <c r="I89" i="1"/>
  <c r="E90" i="1"/>
  <c r="F90" i="1"/>
  <c r="G90" i="1"/>
  <c r="H90" i="1"/>
  <c r="I90" i="1"/>
  <c r="E91" i="1"/>
  <c r="F91" i="1"/>
  <c r="G91" i="1"/>
  <c r="H91" i="1"/>
  <c r="I91" i="1"/>
  <c r="E92" i="1"/>
  <c r="F92" i="1"/>
  <c r="G92" i="1"/>
  <c r="H92" i="1"/>
  <c r="I92" i="1"/>
  <c r="E93" i="1"/>
  <c r="F93" i="1"/>
  <c r="G93" i="1"/>
  <c r="H93" i="1"/>
  <c r="I93" i="1"/>
  <c r="E94" i="1"/>
  <c r="F94" i="1"/>
  <c r="G94" i="1"/>
  <c r="H94" i="1"/>
  <c r="I94" i="1"/>
  <c r="E95" i="1"/>
  <c r="F95" i="1"/>
  <c r="G95" i="1"/>
  <c r="H95" i="1"/>
  <c r="I95" i="1"/>
  <c r="E96" i="1"/>
  <c r="F96" i="1"/>
  <c r="G96" i="1"/>
  <c r="H96" i="1"/>
  <c r="I96" i="1"/>
  <c r="E97" i="1"/>
  <c r="F97" i="1"/>
  <c r="G97" i="1"/>
  <c r="H97" i="1"/>
  <c r="I97" i="1"/>
  <c r="E98" i="1"/>
  <c r="F98" i="1"/>
  <c r="G98" i="1"/>
  <c r="H98" i="1"/>
  <c r="I98" i="1"/>
  <c r="E99" i="1"/>
  <c r="F99" i="1"/>
  <c r="G99" i="1"/>
  <c r="H99" i="1"/>
  <c r="I99" i="1"/>
  <c r="E100" i="1"/>
  <c r="F100" i="1"/>
  <c r="G100" i="1"/>
  <c r="H100" i="1"/>
  <c r="I100" i="1"/>
  <c r="E101" i="1"/>
  <c r="F101" i="1"/>
  <c r="G101" i="1"/>
  <c r="H101" i="1"/>
  <c r="I101" i="1"/>
  <c r="E102" i="1"/>
  <c r="F102" i="1"/>
  <c r="G102" i="1"/>
  <c r="H102" i="1"/>
  <c r="I102" i="1"/>
  <c r="E103" i="1"/>
  <c r="F103" i="1"/>
  <c r="G103" i="1"/>
  <c r="H103" i="1"/>
  <c r="I103" i="1"/>
  <c r="E104" i="1"/>
  <c r="F104" i="1"/>
  <c r="G104" i="1"/>
  <c r="H104" i="1"/>
  <c r="I104" i="1"/>
  <c r="E105" i="1"/>
  <c r="F105" i="1"/>
  <c r="G105" i="1"/>
  <c r="H105" i="1"/>
  <c r="I105" i="1"/>
  <c r="E106" i="1"/>
  <c r="F106" i="1"/>
  <c r="G106" i="1"/>
  <c r="H106" i="1"/>
  <c r="I106" i="1"/>
  <c r="E107" i="1"/>
  <c r="F107" i="1"/>
  <c r="G107" i="1"/>
  <c r="H107" i="1"/>
  <c r="I107" i="1"/>
  <c r="E108" i="1"/>
  <c r="F108" i="1"/>
  <c r="G108" i="1"/>
  <c r="H108" i="1"/>
  <c r="I108" i="1"/>
  <c r="E109" i="1"/>
  <c r="F109" i="1"/>
  <c r="G109" i="1"/>
  <c r="H109" i="1"/>
  <c r="I109" i="1"/>
  <c r="E110" i="1"/>
  <c r="F110" i="1"/>
  <c r="G110" i="1"/>
  <c r="H110" i="1"/>
  <c r="I110" i="1"/>
  <c r="E111" i="1"/>
  <c r="F111" i="1"/>
  <c r="G111" i="1"/>
  <c r="H111" i="1"/>
  <c r="I111" i="1"/>
  <c r="E112" i="1"/>
  <c r="F112" i="1"/>
  <c r="G112" i="1"/>
  <c r="H112" i="1"/>
  <c r="I112" i="1"/>
  <c r="E113" i="1"/>
  <c r="F113" i="1"/>
  <c r="G113" i="1"/>
  <c r="H113" i="1"/>
  <c r="I113" i="1"/>
  <c r="E114" i="1"/>
  <c r="F114" i="1"/>
  <c r="G114" i="1"/>
  <c r="H114" i="1"/>
  <c r="I114" i="1"/>
  <c r="E115" i="1"/>
  <c r="F115" i="1"/>
  <c r="G115" i="1"/>
  <c r="H115" i="1"/>
  <c r="I115" i="1"/>
  <c r="E116" i="1"/>
  <c r="F116" i="1"/>
  <c r="G116" i="1"/>
  <c r="H116" i="1"/>
  <c r="I116" i="1"/>
  <c r="E117" i="1"/>
  <c r="F117" i="1"/>
  <c r="G117" i="1"/>
  <c r="H117" i="1"/>
  <c r="I117" i="1"/>
  <c r="E118" i="1"/>
  <c r="F118" i="1"/>
  <c r="G118" i="1"/>
  <c r="H118" i="1"/>
  <c r="I118" i="1"/>
  <c r="E119" i="1"/>
  <c r="F119" i="1"/>
  <c r="G119" i="1"/>
  <c r="H119" i="1"/>
  <c r="I119" i="1"/>
  <c r="E120" i="1"/>
  <c r="F120" i="1"/>
  <c r="G120" i="1"/>
  <c r="H120" i="1"/>
  <c r="I120" i="1"/>
  <c r="E121" i="1"/>
  <c r="F121" i="1"/>
  <c r="G121" i="1"/>
  <c r="H121" i="1"/>
  <c r="I121" i="1"/>
  <c r="E122" i="1"/>
  <c r="F122" i="1"/>
  <c r="G122" i="1"/>
  <c r="H122" i="1"/>
  <c r="I122" i="1"/>
  <c r="E123" i="1"/>
  <c r="F123" i="1"/>
  <c r="G123" i="1"/>
  <c r="H123" i="1"/>
  <c r="I123" i="1"/>
  <c r="E124" i="1"/>
  <c r="F124" i="1"/>
  <c r="G124" i="1"/>
  <c r="H124" i="1"/>
  <c r="I124" i="1"/>
  <c r="E125" i="1"/>
  <c r="F125" i="1"/>
  <c r="G125" i="1"/>
  <c r="H125" i="1"/>
  <c r="I125" i="1"/>
  <c r="E126" i="1"/>
  <c r="F126" i="1"/>
  <c r="G126" i="1"/>
  <c r="H126" i="1"/>
  <c r="I126" i="1"/>
  <c r="E127" i="1"/>
  <c r="F127" i="1"/>
  <c r="G127" i="1"/>
  <c r="H127" i="1"/>
  <c r="I127" i="1"/>
  <c r="E128" i="1"/>
  <c r="F128" i="1"/>
  <c r="G128" i="1"/>
  <c r="H128" i="1"/>
  <c r="I128" i="1"/>
  <c r="E129" i="1"/>
  <c r="F129" i="1"/>
  <c r="G129" i="1"/>
  <c r="H129" i="1"/>
  <c r="I129" i="1"/>
  <c r="E130" i="1"/>
  <c r="F130" i="1"/>
  <c r="G130" i="1"/>
  <c r="H130" i="1"/>
  <c r="I130" i="1"/>
  <c r="E131" i="1"/>
  <c r="F131" i="1"/>
  <c r="G131" i="1"/>
  <c r="H131" i="1"/>
  <c r="I131" i="1"/>
  <c r="E132" i="1"/>
  <c r="F132" i="1"/>
  <c r="G132" i="1"/>
  <c r="H132" i="1"/>
  <c r="I132" i="1"/>
  <c r="E133" i="1"/>
  <c r="F133" i="1"/>
  <c r="G133" i="1"/>
  <c r="H133" i="1"/>
  <c r="I133" i="1"/>
  <c r="E134" i="1"/>
  <c r="F134" i="1"/>
  <c r="G134" i="1"/>
  <c r="H134" i="1"/>
  <c r="I134" i="1"/>
  <c r="E135" i="1"/>
  <c r="F135" i="1"/>
  <c r="G135" i="1"/>
  <c r="H135" i="1"/>
  <c r="I135" i="1"/>
  <c r="E136" i="1"/>
  <c r="F136" i="1"/>
  <c r="G136" i="1"/>
  <c r="H136" i="1"/>
  <c r="I136" i="1"/>
  <c r="E137" i="1"/>
  <c r="F137" i="1"/>
  <c r="G137" i="1"/>
  <c r="H137" i="1"/>
  <c r="I137" i="1"/>
  <c r="E138" i="1"/>
  <c r="F138" i="1"/>
  <c r="G138" i="1"/>
  <c r="H138" i="1"/>
  <c r="I138" i="1"/>
  <c r="E139" i="1"/>
  <c r="F139" i="1"/>
  <c r="G139" i="1"/>
  <c r="H139" i="1"/>
  <c r="I139" i="1"/>
  <c r="E140" i="1"/>
  <c r="F140" i="1"/>
  <c r="G140" i="1"/>
  <c r="H140" i="1"/>
  <c r="I140" i="1"/>
  <c r="E141" i="1"/>
  <c r="F141" i="1"/>
  <c r="G141" i="1"/>
  <c r="H141" i="1"/>
  <c r="I141" i="1"/>
  <c r="E142" i="1"/>
  <c r="F142" i="1"/>
  <c r="G142" i="1"/>
  <c r="H142" i="1"/>
  <c r="I142" i="1"/>
  <c r="E143" i="1"/>
  <c r="F143" i="1"/>
  <c r="G143" i="1"/>
  <c r="H143" i="1"/>
  <c r="I143" i="1"/>
  <c r="E144" i="1"/>
  <c r="F144" i="1"/>
  <c r="G144" i="1"/>
  <c r="H144" i="1"/>
  <c r="I144" i="1"/>
  <c r="E145" i="1"/>
  <c r="F145" i="1"/>
  <c r="G145" i="1"/>
  <c r="H145" i="1"/>
  <c r="I145" i="1"/>
  <c r="E146" i="1"/>
  <c r="F146" i="1"/>
  <c r="G146" i="1"/>
  <c r="H146" i="1"/>
  <c r="I146" i="1"/>
  <c r="E147" i="1"/>
  <c r="F147" i="1"/>
  <c r="G147" i="1"/>
  <c r="H147" i="1"/>
  <c r="I147" i="1"/>
  <c r="E148" i="1"/>
  <c r="F148" i="1"/>
  <c r="G148" i="1"/>
  <c r="H148" i="1"/>
  <c r="I148" i="1"/>
  <c r="E149" i="1"/>
  <c r="F149" i="1"/>
  <c r="G149" i="1"/>
  <c r="H149" i="1"/>
  <c r="I149" i="1"/>
  <c r="E150" i="1"/>
  <c r="F150" i="1"/>
  <c r="G150" i="1"/>
  <c r="H150" i="1"/>
  <c r="I150" i="1"/>
  <c r="E151" i="1"/>
  <c r="F151" i="1"/>
  <c r="G151" i="1"/>
  <c r="H151" i="1"/>
  <c r="I151" i="1"/>
  <c r="E152" i="1"/>
  <c r="F152" i="1"/>
  <c r="G152" i="1"/>
  <c r="H152" i="1"/>
  <c r="I152" i="1"/>
  <c r="E153" i="1"/>
  <c r="F153" i="1"/>
  <c r="G153" i="1"/>
  <c r="H153" i="1"/>
  <c r="I153" i="1"/>
  <c r="E154" i="1"/>
  <c r="F154" i="1"/>
  <c r="G154" i="1"/>
  <c r="H154" i="1"/>
  <c r="I154" i="1"/>
  <c r="E155" i="1"/>
  <c r="F155" i="1"/>
  <c r="G155" i="1"/>
  <c r="H155" i="1"/>
  <c r="I155" i="1"/>
  <c r="E156" i="1"/>
  <c r="F156" i="1"/>
  <c r="G156" i="1"/>
  <c r="H156" i="1"/>
  <c r="I156" i="1"/>
  <c r="E157" i="1"/>
  <c r="F157" i="1"/>
  <c r="G157" i="1"/>
  <c r="H157" i="1"/>
  <c r="I157" i="1"/>
  <c r="E158" i="1"/>
  <c r="F158" i="1"/>
  <c r="G158" i="1"/>
  <c r="H158" i="1"/>
  <c r="I158" i="1"/>
  <c r="E159" i="1"/>
  <c r="F159" i="1"/>
  <c r="G159" i="1"/>
  <c r="H159" i="1"/>
  <c r="I159" i="1"/>
  <c r="E160" i="1"/>
  <c r="F160" i="1"/>
  <c r="G160" i="1"/>
  <c r="H160" i="1"/>
  <c r="I160" i="1"/>
  <c r="E161" i="1"/>
  <c r="F161" i="1"/>
  <c r="G161" i="1"/>
  <c r="H161" i="1"/>
  <c r="I161" i="1"/>
  <c r="E162" i="1"/>
  <c r="F162" i="1"/>
  <c r="G162" i="1"/>
  <c r="H162" i="1"/>
  <c r="I162" i="1"/>
  <c r="E163" i="1"/>
  <c r="F163" i="1"/>
  <c r="G163" i="1"/>
  <c r="H163" i="1"/>
  <c r="I163" i="1"/>
  <c r="E164" i="1"/>
  <c r="F164" i="1"/>
  <c r="G164" i="1"/>
  <c r="H164" i="1"/>
  <c r="I164" i="1"/>
  <c r="E165" i="1"/>
  <c r="F165" i="1"/>
  <c r="G165" i="1"/>
  <c r="H165" i="1"/>
  <c r="I165" i="1"/>
  <c r="E166" i="1"/>
  <c r="F166" i="1"/>
  <c r="G166" i="1"/>
  <c r="H166" i="1"/>
  <c r="I166" i="1"/>
  <c r="E167" i="1"/>
  <c r="F167" i="1"/>
  <c r="G167" i="1"/>
  <c r="H167" i="1"/>
  <c r="I167" i="1"/>
  <c r="E168" i="1"/>
  <c r="F168" i="1"/>
  <c r="G168" i="1"/>
  <c r="H168" i="1"/>
  <c r="I168" i="1"/>
  <c r="E169" i="1"/>
  <c r="F169" i="1"/>
  <c r="G169" i="1"/>
  <c r="H169" i="1"/>
  <c r="I169" i="1"/>
  <c r="E170" i="1"/>
  <c r="F170" i="1"/>
  <c r="G170" i="1"/>
  <c r="H170" i="1"/>
  <c r="I170" i="1"/>
  <c r="E171" i="1"/>
  <c r="F171" i="1"/>
  <c r="G171" i="1"/>
  <c r="H171" i="1"/>
  <c r="I171" i="1"/>
  <c r="E172" i="1"/>
  <c r="F172" i="1"/>
  <c r="G172" i="1"/>
  <c r="H172" i="1"/>
  <c r="I172" i="1"/>
  <c r="E173" i="1"/>
  <c r="F173" i="1"/>
  <c r="G173" i="1"/>
  <c r="H173" i="1"/>
  <c r="I173" i="1"/>
  <c r="E174" i="1"/>
  <c r="F174" i="1"/>
  <c r="G174" i="1"/>
  <c r="H174" i="1"/>
  <c r="I174" i="1"/>
  <c r="E175" i="1"/>
  <c r="F175" i="1"/>
  <c r="G175" i="1"/>
  <c r="H175" i="1"/>
  <c r="I175" i="1"/>
  <c r="E176" i="1"/>
  <c r="F176" i="1"/>
  <c r="G176" i="1"/>
  <c r="H176" i="1"/>
  <c r="I176" i="1"/>
  <c r="E177" i="1"/>
  <c r="F177" i="1"/>
  <c r="G177" i="1"/>
  <c r="H177" i="1"/>
  <c r="I177" i="1"/>
  <c r="E178" i="1"/>
  <c r="F178" i="1"/>
  <c r="G178" i="1"/>
  <c r="H178" i="1"/>
  <c r="I178" i="1"/>
  <c r="E179" i="1"/>
  <c r="F179" i="1"/>
  <c r="G179" i="1"/>
  <c r="H179" i="1"/>
  <c r="I179" i="1"/>
  <c r="E180" i="1"/>
  <c r="F180" i="1"/>
  <c r="G180" i="1"/>
  <c r="H180" i="1"/>
  <c r="I180" i="1"/>
  <c r="E181" i="1"/>
  <c r="F181" i="1"/>
  <c r="G181" i="1"/>
  <c r="H181" i="1"/>
  <c r="I181" i="1"/>
  <c r="E182" i="1"/>
  <c r="F182" i="1"/>
  <c r="G182" i="1"/>
  <c r="H182" i="1"/>
  <c r="I182" i="1"/>
  <c r="E183" i="1"/>
  <c r="F183" i="1"/>
  <c r="G183" i="1"/>
  <c r="H183" i="1"/>
  <c r="I183" i="1"/>
  <c r="E184" i="1"/>
  <c r="F184" i="1"/>
  <c r="G184" i="1"/>
  <c r="H184" i="1"/>
  <c r="I184" i="1"/>
  <c r="E185" i="1"/>
  <c r="F185" i="1"/>
  <c r="G185" i="1"/>
  <c r="H185" i="1"/>
  <c r="I185" i="1"/>
  <c r="E186" i="1"/>
  <c r="F186" i="1"/>
  <c r="G186" i="1"/>
  <c r="H186" i="1"/>
  <c r="I186" i="1"/>
  <c r="E187" i="1"/>
  <c r="F187" i="1"/>
  <c r="G187" i="1"/>
  <c r="H187" i="1"/>
  <c r="I187" i="1"/>
  <c r="E188" i="1"/>
  <c r="F188" i="1"/>
  <c r="G188" i="1"/>
  <c r="H188" i="1"/>
  <c r="I188" i="1"/>
  <c r="E189" i="1"/>
  <c r="F189" i="1"/>
  <c r="G189" i="1"/>
  <c r="H189" i="1"/>
  <c r="I189" i="1"/>
  <c r="E190" i="1"/>
  <c r="F190" i="1"/>
  <c r="G190" i="1"/>
  <c r="H190" i="1"/>
  <c r="I190" i="1"/>
  <c r="E191" i="1"/>
  <c r="F191" i="1"/>
  <c r="G191" i="1"/>
  <c r="H191" i="1"/>
  <c r="I191" i="1"/>
  <c r="E192" i="1"/>
  <c r="F192" i="1"/>
  <c r="G192" i="1"/>
  <c r="H192" i="1"/>
  <c r="I192" i="1"/>
  <c r="E193" i="1"/>
  <c r="F193" i="1"/>
  <c r="G193" i="1"/>
  <c r="H193" i="1"/>
  <c r="I193" i="1"/>
  <c r="I12" i="1"/>
  <c r="H12" i="1"/>
  <c r="G12" i="1"/>
  <c r="F12" i="1"/>
  <c r="E12" i="1"/>
  <c r="H11" i="1"/>
  <c r="I11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D182" i="1" a="1"/>
  <c r="D182" i="1"/>
  <c r="D183" i="1" a="1"/>
  <c r="D183" i="1"/>
  <c r="D184" i="1" a="1"/>
  <c r="D184" i="1"/>
  <c r="D185" i="1" a="1"/>
  <c r="D185" i="1"/>
  <c r="D186" i="1" a="1"/>
  <c r="D186" i="1"/>
  <c r="D187" i="1" a="1"/>
  <c r="D187" i="1"/>
  <c r="D188" i="1" a="1"/>
  <c r="D188" i="1"/>
  <c r="D189" i="1" a="1"/>
  <c r="D189" i="1"/>
  <c r="D190" i="1" a="1"/>
  <c r="D190" i="1"/>
  <c r="D191" i="1" a="1"/>
  <c r="D191" i="1"/>
  <c r="D192" i="1" a="1"/>
  <c r="D192" i="1"/>
  <c r="D193" i="1" a="1"/>
  <c r="D193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1" i="1" a="1"/>
  <c r="D1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6" i="1"/>
</calcChain>
</file>

<file path=xl/sharedStrings.xml><?xml version="1.0" encoding="utf-8"?>
<sst xmlns="http://schemas.openxmlformats.org/spreadsheetml/2006/main" count="57" uniqueCount="57">
  <si>
    <t>日期</t>
  </si>
  <si>
    <t>收盤價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</si>
  <si>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</si>
  <si>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</si>
  <si>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</si>
  <si>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</si>
  <si>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</si>
  <si>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</si>
  <si>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</si>
  <si>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</si>
  <si>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</si>
  <si>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</si>
  <si>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</si>
  <si>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</si>
  <si>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</si>
  <si>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</si>
  <si>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</si>
  <si>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</si>
  <si>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</si>
  <si>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</si>
  <si>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</si>
  <si>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</si>
  <si>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</si>
  <si>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</si>
  <si>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</si>
  <si>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</si>
  <si>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</si>
  <si>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</si>
  <si>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</si>
  <si>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</si>
  <si>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</si>
  <si>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</si>
  <si>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</si>
  <si>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</si>
  <si>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</si>
  <si>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</si>
  <si>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</si>
  <si>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</si>
  <si>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</si>
  <si>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</si>
  <si>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</si>
  <si>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</si>
  <si>
    <t>權重</t>
    <phoneticPr fontId="1" type="noConversion"/>
  </si>
  <si>
    <t>起始資金</t>
    <phoneticPr fontId="1" type="noConversion"/>
  </si>
  <si>
    <t>交易股數</t>
    <phoneticPr fontId="1" type="noConversion"/>
  </si>
  <si>
    <t>10日移動平均</t>
    <phoneticPr fontId="1" type="noConversion"/>
  </si>
  <si>
    <t>買入股數</t>
    <phoneticPr fontId="1" type="noConversion"/>
  </si>
  <si>
    <t>賣出股數</t>
    <phoneticPr fontId="1" type="noConversion"/>
  </si>
  <si>
    <t>持有資金</t>
    <phoneticPr fontId="1" type="noConversion"/>
  </si>
  <si>
    <t>持有股數</t>
    <phoneticPr fontId="1" type="noConversion"/>
  </si>
  <si>
    <t>5日移動平均</t>
    <phoneticPr fontId="1" type="noConversion"/>
  </si>
  <si>
    <t>總收益</t>
    <phoneticPr fontId="1" type="noConversion"/>
  </si>
  <si>
    <t>總資產</t>
    <phoneticPr fontId="1" type="noConversion"/>
  </si>
  <si>
    <t>第一列自己打</t>
    <phoneticPr fontId="1" type="noConversion"/>
  </si>
  <si>
    <t>第二列開始if</t>
    <phoneticPr fontId="1" type="noConversion"/>
  </si>
  <si>
    <t>持有股數變負數</t>
    <phoneticPr fontId="1" type="noConversion"/>
  </si>
  <si>
    <t>資金變負數了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</si>
</sst>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14" fontId="4" fillId="0" borderId="0" xfId="0" applyNumberFormat="1" applyFont="1" applyFill="1" applyAlignment="1">
      <alignment horizontal="left" vertical="center"/>
    </xf>
    <xf numFmtId="44" fontId="4" fillId="0" borderId="0" xfId="1" applyFont="1" applyAlignment="1">
      <alignment horizontal="right" vertical="center"/>
    </xf>
    <xf numFmtId="44" fontId="4" fillId="0" borderId="0" xfId="1" applyFont="1" applyAlignment="1">
      <alignment vertical="center"/>
    </xf>
    <xf numFmtId="44" fontId="4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12</xdr:col>
      <xdr:colOff>266475</xdr:colOff>
      <xdr:row>8</xdr:row>
      <xdr:rowOff>161700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246E4C5-48C6-4B65-BA8C-A966A741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9038" y="0"/>
          <a:ext cx="180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X193"/>
  <sheetViews>
    <sheetView tabSelected="1" topLeftCell="D179" zoomScaleNormal="100" workbookViewId="0">
      <selection activeCell="J23" sqref="J23"/>
    </sheetView>
  </sheetViews>
  <sheetFormatPr defaultColWidth="8.7265625" defaultRowHeight="17" x14ac:dyDescent="0.4"/>
  <cols>
    <col min="1" max="1" width="13.6328125" style="8" customWidth="1"/>
    <col min="2" max="2" width="12.6328125" style="3" customWidth="1"/>
    <col min="3" max="3" width="19.36328125" style="7" customWidth="1"/>
    <col min="4" max="4" width="20.6328125" style="6" customWidth="1"/>
    <col min="5" max="5" width="21" style="6" customWidth="1"/>
    <col min="6" max="8" width="20.7265625" style="6" customWidth="1"/>
    <col min="9" max="10" width="21" style="6" customWidth="1"/>
    <col min="11" max="11" width="20.453125" style="2" customWidth="1"/>
    <col min="12" max="12" width="21.453125" style="3" customWidth="1"/>
    <col min="13" max="13" width="8.7265625" style="6"/>
    <col min="14" max="14" width="12.453125" style="6" customWidth="1"/>
    <col min="15" max="16384" width="8.7265625" style="6"/>
  </cols>
  <sheetData>
    <row r="1" spans="1:15" s="2" customFormat="1" x14ac:dyDescent="0.4">
      <c r="A1" s="1" t="s">
        <v>0</v>
      </c>
      <c r="B1" s="1" t="s">
        <v>1</v>
      </c>
      <c r="C1" s="1" t="s">
        <v>50</v>
      </c>
      <c r="D1" s="1" t="s">
        <v>45</v>
      </c>
      <c r="E1" s="1" t="s">
        <v>46</v>
      </c>
      <c r="F1" s="1" t="s">
        <v>47</v>
      </c>
      <c r="G1" s="1" t="s">
        <v>49</v>
      </c>
      <c r="H1" s="1" t="s">
        <v>48</v>
      </c>
      <c r="I1" s="1" t="s">
        <v>52</v>
      </c>
      <c r="K1" s="1" t="s">
        <v>42</v>
      </c>
      <c r="L1" s="3"/>
      <c r="N1" s="4"/>
      <c r="O1" s="3"/>
    </row>
    <row r="2" spans="1:15" x14ac:dyDescent="0.4">
      <c r="A2" s="5">
        <v>43013</v>
      </c>
      <c r="B2" s="3">
        <v>224.5</v>
      </c>
      <c r="C2" s="2"/>
      <c r="K2" s="2">
        <v>1</v>
      </c>
      <c r="N2" s="7"/>
      <c r="O2" s="7"/>
    </row>
    <row r="3" spans="1:15" x14ac:dyDescent="0.4">
      <c r="A3" s="5">
        <v>43014</v>
      </c>
      <c r="B3" s="3">
        <v>224.5</v>
      </c>
      <c r="C3" s="2"/>
      <c r="K3" s="2">
        <v>2</v>
      </c>
    </row>
    <row r="4" spans="1:15" x14ac:dyDescent="0.4">
      <c r="A4" s="5">
        <v>43019</v>
      </c>
      <c r="B4" s="3">
        <v>233</v>
      </c>
      <c r="C4" s="2"/>
      <c r="K4" s="2">
        <v>3</v>
      </c>
    </row>
    <row r="5" spans="1:15" x14ac:dyDescent="0.4">
      <c r="A5" s="8" t="s">
        <v>2</v>
      </c>
      <c r="B5" s="3">
        <v>237.5</v>
      </c>
      <c r="C5" s="2"/>
      <c r="K5" s="2">
        <v>4</v>
      </c>
    </row>
    <row r="6" spans="1:15" x14ac:dyDescent="0.4">
      <c r="A6" s="8" t="s">
        <v>3</v>
      </c>
      <c r="B6" s="3">
        <v>237.5</v>
      </c>
      <c r="C6" s="2">
        <f>SUMPRODUCT(B2:B6,weight5d)/SUM(weight5d)</f>
        <v>234</v>
      </c>
      <c r="K6" s="2">
        <v>5</v>
      </c>
    </row>
    <row r="7" spans="1:15" x14ac:dyDescent="0.4">
      <c r="A7" s="8" t="s">
        <v>4</v>
      </c>
      <c r="B7" s="3">
        <v>238</v>
      </c>
      <c r="C7" s="2">
        <f>SUMPRODUCT(B3:B7,weight5d)/SUM(weight5d)</f>
        <v>236.2</v>
      </c>
      <c r="K7" s="2">
        <v>6</v>
      </c>
    </row>
    <row r="8" spans="1:15" x14ac:dyDescent="0.4">
      <c r="A8" s="8" t="s">
        <v>5</v>
      </c>
      <c r="B8" s="3">
        <v>235.5</v>
      </c>
      <c r="C8" s="2">
        <f>SUMPRODUCT(B4:B8,weight5d)/SUM(weight5d)</f>
        <v>236.66666666666666</v>
      </c>
      <c r="K8" s="2">
        <v>7</v>
      </c>
    </row>
    <row r="9" spans="1:15" x14ac:dyDescent="0.4">
      <c r="A9" s="8" t="s">
        <v>6</v>
      </c>
      <c r="B9" s="3">
        <v>237.5</v>
      </c>
      <c r="C9" s="2">
        <f>SUMPRODUCT(B5:B9,weight5d)/SUM(weight5d)</f>
        <v>237.06666666666666</v>
      </c>
      <c r="K9" s="2">
        <v>8</v>
      </c>
    </row>
    <row r="10" spans="1:15" x14ac:dyDescent="0.4">
      <c r="A10" s="8" t="s">
        <v>7</v>
      </c>
      <c r="B10" s="3">
        <v>239</v>
      </c>
      <c r="C10" s="2">
        <f>SUMPRODUCT(B6:B10,weight5d)/SUM(weight5d)</f>
        <v>237.66666666666666</v>
      </c>
      <c r="K10" s="2">
        <v>9</v>
      </c>
    </row>
    <row r="11" spans="1:15" x14ac:dyDescent="0.4">
      <c r="A11" s="8" t="s">
        <v>8</v>
      </c>
      <c r="B11" s="3">
        <v>237.5</v>
      </c>
      <c r="C11" s="2">
        <f>SUMPRODUCT(B7:B11,weight5d)/SUM(weight5d)</f>
        <v>237.66666666666666</v>
      </c>
      <c r="D11" s="6">
        <f t="array" ref="D11">SUM(B2:B11*weight10d)/SUM(weight10d)</f>
        <v>236.59090909090909</v>
      </c>
      <c r="E11" s="6">
        <v>1000</v>
      </c>
      <c r="F11" s="6">
        <v>0</v>
      </c>
      <c r="G11" s="6">
        <v>1000</v>
      </c>
      <c r="H11" s="11">
        <f>L18-B11*E11</f>
        <v>762500</v>
      </c>
      <c r="I11" s="12">
        <f>H11+G11*B11</f>
        <v>1000000</v>
      </c>
      <c r="J11" s="13" t="s">
        <v>53</v>
      </c>
      <c r="K11" s="2">
        <v>10</v>
      </c>
    </row>
    <row r="12" spans="1:15" x14ac:dyDescent="0.4">
      <c r="A12" s="8" t="s">
        <v>9</v>
      </c>
      <c r="B12" s="3">
        <v>239</v>
      </c>
      <c r="C12" s="2">
        <f>SUMPRODUCT(B8:B12,weight5d)/SUM(weight5d)</f>
        <v>238.16666666666666</v>
      </c>
      <c r="D12" s="6">
        <f t="array" ref="D12">SUM(B3:B12*weight10d)/SUM(weight10d)</f>
        <v>237.41818181818181</v>
      </c>
      <c r="E12" s="6">
        <f>IF(C12&gt;D12, 1000, 0)</f>
        <v>1000</v>
      </c>
      <c r="F12" s="6">
        <f>IF(D12&gt;C12, 1000, 0)</f>
        <v>0</v>
      </c>
      <c r="G12" s="6">
        <f>E12-F12+G11</f>
        <v>2000</v>
      </c>
      <c r="H12" s="12">
        <f>H11-E12*B12+F12*C12</f>
        <v>523500</v>
      </c>
      <c r="I12" s="12">
        <f>H12+G12*B12</f>
        <v>1001500</v>
      </c>
      <c r="J12" s="13" t="s">
        <v>54</v>
      </c>
    </row>
    <row r="13" spans="1:15" x14ac:dyDescent="0.4">
      <c r="A13" s="8" t="s">
        <v>10</v>
      </c>
      <c r="B13" s="3">
        <v>238</v>
      </c>
      <c r="C13" s="2">
        <f>SUMPRODUCT(B9:B13,weight5d)/SUM(weight5d)</f>
        <v>238.26666666666668</v>
      </c>
      <c r="D13" s="6">
        <f t="array" ref="D13">SUM(B4:B13*weight10d)/SUM(weight10d)</f>
        <v>237.8</v>
      </c>
      <c r="E13" s="6">
        <f t="shared" ref="E13:E76" si="0">IF(C13&gt;D13, 1000, 0)</f>
        <v>1000</v>
      </c>
      <c r="F13" s="6">
        <f t="shared" ref="F13:F76" si="1">IF(D13&gt;C13, 1000, 0)</f>
        <v>0</v>
      </c>
      <c r="G13" s="6">
        <f t="shared" ref="G13:G76" si="2">E13-F13+G12</f>
        <v>3000</v>
      </c>
      <c r="H13" s="12">
        <f t="shared" ref="H13:H76" si="3">H12-E13*B13+F13*C13</f>
        <v>285500</v>
      </c>
      <c r="I13" s="12">
        <f t="shared" ref="I13:I76" si="4">H13+G13*B13</f>
        <v>999500</v>
      </c>
    </row>
    <row r="14" spans="1:15" x14ac:dyDescent="0.4">
      <c r="A14" s="8" t="s">
        <v>11</v>
      </c>
      <c r="B14" s="3">
        <v>238</v>
      </c>
      <c r="C14" s="2">
        <f>SUMPRODUCT(B10:B14,weight5d)/SUM(weight5d)</f>
        <v>238.2</v>
      </c>
      <c r="D14" s="6">
        <f t="array" ref="D14">SUM(B5:B14*weight10d)/SUM(weight10d)</f>
        <v>237.93636363636364</v>
      </c>
      <c r="E14" s="6">
        <f t="shared" si="0"/>
        <v>1000</v>
      </c>
      <c r="F14" s="6">
        <f t="shared" si="1"/>
        <v>0</v>
      </c>
      <c r="G14" s="6">
        <f t="shared" si="2"/>
        <v>4000</v>
      </c>
      <c r="H14" s="12">
        <f t="shared" si="3"/>
        <v>47500</v>
      </c>
      <c r="I14" s="12">
        <f t="shared" si="4"/>
        <v>999500</v>
      </c>
    </row>
    <row r="15" spans="1:15" x14ac:dyDescent="0.4">
      <c r="A15" s="8" t="s">
        <v>12</v>
      </c>
      <c r="B15" s="3">
        <v>236</v>
      </c>
      <c r="C15" s="2">
        <f>SUMPRODUCT(B11:B15,weight5d)/SUM(weight5d)</f>
        <v>237.43333333333334</v>
      </c>
      <c r="D15" s="6">
        <f t="array" ref="D15">SUM(B6:B15*weight10d)/SUM(weight10d)</f>
        <v>237.61818181818182</v>
      </c>
      <c r="E15" s="6">
        <f t="shared" si="0"/>
        <v>0</v>
      </c>
      <c r="F15" s="6">
        <f t="shared" si="1"/>
        <v>1000</v>
      </c>
      <c r="G15" s="6">
        <f t="shared" si="2"/>
        <v>3000</v>
      </c>
      <c r="H15" s="12">
        <f t="shared" si="3"/>
        <v>284933.33333333337</v>
      </c>
      <c r="I15" s="12">
        <f t="shared" si="4"/>
        <v>992933.33333333337</v>
      </c>
    </row>
    <row r="16" spans="1:15" x14ac:dyDescent="0.4">
      <c r="A16" s="8" t="s">
        <v>13</v>
      </c>
      <c r="B16" s="3">
        <v>239</v>
      </c>
      <c r="C16" s="2">
        <f>SUMPRODUCT(B12:B16,weight5d)/SUM(weight5d)</f>
        <v>237.86666666666667</v>
      </c>
      <c r="D16" s="6">
        <f t="array" ref="D16">SUM(B7:B16*weight10d)/SUM(weight10d)</f>
        <v>237.87272727272727</v>
      </c>
      <c r="E16" s="6">
        <f t="shared" si="0"/>
        <v>0</v>
      </c>
      <c r="F16" s="6">
        <f t="shared" si="1"/>
        <v>1000</v>
      </c>
      <c r="G16" s="6">
        <f t="shared" si="2"/>
        <v>2000</v>
      </c>
      <c r="H16" s="12">
        <f t="shared" si="3"/>
        <v>522800.00000000006</v>
      </c>
      <c r="I16" s="12">
        <f t="shared" si="4"/>
        <v>1000800</v>
      </c>
    </row>
    <row r="17" spans="1:24" x14ac:dyDescent="0.4">
      <c r="A17" s="8" t="s">
        <v>14</v>
      </c>
      <c r="B17" s="3">
        <v>243</v>
      </c>
      <c r="C17" s="2">
        <f>SUMPRODUCT(B13:B17,weight5d)/SUM(weight5d)</f>
        <v>239.53333333333333</v>
      </c>
      <c r="D17" s="6">
        <f t="array" ref="D17">SUM(B8:B17*weight10d)/SUM(weight10d)</f>
        <v>238.82727272727271</v>
      </c>
      <c r="E17" s="6">
        <f t="shared" si="0"/>
        <v>1000</v>
      </c>
      <c r="F17" s="6">
        <f t="shared" si="1"/>
        <v>0</v>
      </c>
      <c r="G17" s="6">
        <f t="shared" si="2"/>
        <v>3000</v>
      </c>
      <c r="H17" s="12">
        <f t="shared" si="3"/>
        <v>279800.00000000006</v>
      </c>
      <c r="I17" s="12">
        <f t="shared" si="4"/>
        <v>1008800</v>
      </c>
    </row>
    <row r="18" spans="1:24" x14ac:dyDescent="0.4">
      <c r="A18" s="8" t="s">
        <v>15</v>
      </c>
      <c r="B18" s="3">
        <v>243</v>
      </c>
      <c r="C18" s="2">
        <f>SUMPRODUCT(B14:B18,weight5d)/SUM(weight5d)</f>
        <v>240.93333333333334</v>
      </c>
      <c r="D18" s="6">
        <f t="array" ref="D18">SUM(B9:B18*weight10d)/SUM(weight10d)</f>
        <v>239.69090909090909</v>
      </c>
      <c r="E18" s="6">
        <f t="shared" si="0"/>
        <v>1000</v>
      </c>
      <c r="F18" s="6">
        <f t="shared" si="1"/>
        <v>0</v>
      </c>
      <c r="G18" s="6">
        <f t="shared" si="2"/>
        <v>4000</v>
      </c>
      <c r="H18" s="12">
        <f t="shared" si="3"/>
        <v>36800.000000000058</v>
      </c>
      <c r="I18" s="12">
        <f t="shared" si="4"/>
        <v>1008800</v>
      </c>
      <c r="K18" s="1" t="s">
        <v>43</v>
      </c>
      <c r="L18" s="10">
        <v>1000000</v>
      </c>
    </row>
    <row r="19" spans="1:24" x14ac:dyDescent="0.4">
      <c r="A19" s="8" t="s">
        <v>16</v>
      </c>
      <c r="B19" s="3">
        <v>242.5</v>
      </c>
      <c r="C19" s="2">
        <f>SUMPRODUCT(B15:B19,weight5d)/SUM(weight5d)</f>
        <v>241.83333333333334</v>
      </c>
      <c r="D19" s="6">
        <f t="array" ref="D19">SUM(B10:B19*weight10d)/SUM(weight10d)</f>
        <v>240.32727272727271</v>
      </c>
      <c r="E19" s="6">
        <f t="shared" si="0"/>
        <v>1000</v>
      </c>
      <c r="F19" s="6">
        <f t="shared" si="1"/>
        <v>0</v>
      </c>
      <c r="G19" s="6">
        <f t="shared" si="2"/>
        <v>5000</v>
      </c>
      <c r="H19" s="12">
        <f t="shared" si="3"/>
        <v>-205699.99999999994</v>
      </c>
      <c r="I19" s="12">
        <f t="shared" si="4"/>
        <v>1006800</v>
      </c>
      <c r="J19" s="13" t="s">
        <v>56</v>
      </c>
      <c r="K19" s="1" t="s">
        <v>44</v>
      </c>
      <c r="L19" s="10">
        <v>1000</v>
      </c>
    </row>
    <row r="20" spans="1:24" x14ac:dyDescent="0.4">
      <c r="A20" s="8" t="s">
        <v>17</v>
      </c>
      <c r="B20" s="3">
        <v>241</v>
      </c>
      <c r="C20" s="2">
        <f>SUMPRODUCT(B16:B20,weight5d)/SUM(weight5d)</f>
        <v>241.93333333333334</v>
      </c>
      <c r="D20" s="6">
        <f t="array" ref="D20">SUM(B11:B20*weight10d)/SUM(weight10d)</f>
        <v>240.6</v>
      </c>
      <c r="E20" s="6">
        <f t="shared" si="0"/>
        <v>1000</v>
      </c>
      <c r="F20" s="6">
        <f t="shared" si="1"/>
        <v>0</v>
      </c>
      <c r="G20" s="6">
        <f t="shared" si="2"/>
        <v>6000</v>
      </c>
      <c r="H20" s="12">
        <f t="shared" si="3"/>
        <v>-446699.99999999994</v>
      </c>
      <c r="I20" s="12">
        <f t="shared" si="4"/>
        <v>999300</v>
      </c>
      <c r="K20" s="1" t="s">
        <v>51</v>
      </c>
      <c r="L20" s="10"/>
      <c r="X20" s="2"/>
    </row>
    <row r="21" spans="1:24" x14ac:dyDescent="0.4">
      <c r="A21" s="8" t="s">
        <v>18</v>
      </c>
      <c r="B21" s="3">
        <v>239</v>
      </c>
      <c r="C21" s="2">
        <f>SUMPRODUCT(B17:B21,weight5d)/SUM(weight5d)</f>
        <v>241.03333333333333</v>
      </c>
      <c r="D21" s="6">
        <f t="array" ref="D21">SUM(B12:B21*weight10d)/SUM(weight10d)</f>
        <v>240.47272727272727</v>
      </c>
      <c r="E21" s="6">
        <f t="shared" si="0"/>
        <v>1000</v>
      </c>
      <c r="F21" s="6">
        <f t="shared" si="1"/>
        <v>0</v>
      </c>
      <c r="G21" s="6">
        <f t="shared" si="2"/>
        <v>7000</v>
      </c>
      <c r="H21" s="12">
        <f t="shared" si="3"/>
        <v>-685700</v>
      </c>
      <c r="I21" s="12">
        <f t="shared" si="4"/>
        <v>987300</v>
      </c>
    </row>
    <row r="22" spans="1:24" x14ac:dyDescent="0.4">
      <c r="A22" s="8" t="s">
        <v>19</v>
      </c>
      <c r="B22" s="3">
        <v>239.5</v>
      </c>
      <c r="C22" s="2">
        <f>SUMPRODUCT(B18:B22,weight5d)/SUM(weight5d)</f>
        <v>240.3</v>
      </c>
      <c r="D22" s="6">
        <f t="array" ref="D22">SUM(B13:B22*weight10d)/SUM(weight10d)</f>
        <v>240.40909090909091</v>
      </c>
      <c r="E22" s="6">
        <f t="shared" si="0"/>
        <v>0</v>
      </c>
      <c r="F22" s="6">
        <f t="shared" si="1"/>
        <v>1000</v>
      </c>
      <c r="G22" s="6">
        <f t="shared" si="2"/>
        <v>6000</v>
      </c>
      <c r="H22" s="12">
        <f t="shared" si="3"/>
        <v>-445400</v>
      </c>
      <c r="I22" s="12">
        <f t="shared" si="4"/>
        <v>991600</v>
      </c>
    </row>
    <row r="23" spans="1:24" x14ac:dyDescent="0.4">
      <c r="A23" s="8" t="s">
        <v>20</v>
      </c>
      <c r="B23" s="3">
        <v>244</v>
      </c>
      <c r="C23" s="2">
        <f>SUMPRODUCT(B19:B23,weight5d)/SUM(weight5d)</f>
        <v>241.3</v>
      </c>
      <c r="D23" s="6">
        <f t="array" ref="D23">SUM(B14:B23*weight10d)/SUM(weight10d)</f>
        <v>241.15454545454546</v>
      </c>
      <c r="E23" s="6">
        <f t="shared" si="0"/>
        <v>1000</v>
      </c>
      <c r="F23" s="6">
        <f t="shared" si="1"/>
        <v>0</v>
      </c>
      <c r="G23" s="6">
        <f t="shared" si="2"/>
        <v>7000</v>
      </c>
      <c r="H23" s="12">
        <f t="shared" si="3"/>
        <v>-689400</v>
      </c>
      <c r="I23" s="12">
        <f t="shared" si="4"/>
        <v>1018600</v>
      </c>
    </row>
    <row r="24" spans="1:24" x14ac:dyDescent="0.4">
      <c r="A24" s="8" t="s">
        <v>21</v>
      </c>
      <c r="B24" s="3">
        <v>242.5</v>
      </c>
      <c r="C24" s="2">
        <f>SUMPRODUCT(B20:B24,weight5d)/SUM(weight5d)</f>
        <v>241.73333333333332</v>
      </c>
      <c r="D24" s="6">
        <f t="array" ref="D24">SUM(B15:B24*weight10d)/SUM(weight10d)</f>
        <v>241.51818181818183</v>
      </c>
      <c r="E24" s="6">
        <f t="shared" si="0"/>
        <v>1000</v>
      </c>
      <c r="F24" s="6">
        <f t="shared" si="1"/>
        <v>0</v>
      </c>
      <c r="G24" s="6">
        <f t="shared" si="2"/>
        <v>8000</v>
      </c>
      <c r="H24" s="12">
        <f t="shared" si="3"/>
        <v>-931900</v>
      </c>
      <c r="I24" s="12">
        <f t="shared" si="4"/>
        <v>1008100</v>
      </c>
    </row>
    <row r="25" spans="1:24" x14ac:dyDescent="0.4">
      <c r="A25" s="8" t="s">
        <v>22</v>
      </c>
      <c r="B25" s="3">
        <v>241</v>
      </c>
      <c r="C25" s="2">
        <f>SUMPRODUCT(B21:B25,weight5d)/SUM(weight5d)</f>
        <v>241.66666666666666</v>
      </c>
      <c r="D25" s="6">
        <f t="array" ref="D25">SUM(B16:B25*weight10d)/SUM(weight10d)</f>
        <v>241.52727272727273</v>
      </c>
      <c r="E25" s="6">
        <f t="shared" si="0"/>
        <v>1000</v>
      </c>
      <c r="F25" s="6">
        <f t="shared" si="1"/>
        <v>0</v>
      </c>
      <c r="G25" s="6">
        <f t="shared" si="2"/>
        <v>9000</v>
      </c>
      <c r="H25" s="12">
        <f t="shared" si="3"/>
        <v>-1172900</v>
      </c>
      <c r="I25" s="12">
        <f t="shared" si="4"/>
        <v>996100</v>
      </c>
    </row>
    <row r="26" spans="1:24" x14ac:dyDescent="0.4">
      <c r="A26" s="8" t="s">
        <v>23</v>
      </c>
      <c r="B26" s="3">
        <v>240.5</v>
      </c>
      <c r="C26" s="2">
        <f>SUMPRODUCT(B22:B26,weight5d)/SUM(weight5d)</f>
        <v>241.43333333333334</v>
      </c>
      <c r="D26" s="6">
        <f t="array" ref="D26">SUM(B17:B26*weight10d)/SUM(weight10d)</f>
        <v>241.35454545454544</v>
      </c>
      <c r="E26" s="6">
        <f t="shared" si="0"/>
        <v>1000</v>
      </c>
      <c r="F26" s="6">
        <f t="shared" si="1"/>
        <v>0</v>
      </c>
      <c r="G26" s="6">
        <f t="shared" si="2"/>
        <v>10000</v>
      </c>
      <c r="H26" s="12">
        <f t="shared" si="3"/>
        <v>-1413400</v>
      </c>
      <c r="I26" s="12">
        <f t="shared" si="4"/>
        <v>991600</v>
      </c>
    </row>
    <row r="27" spans="1:24" x14ac:dyDescent="0.4">
      <c r="A27" s="8" t="s">
        <v>24</v>
      </c>
      <c r="B27" s="3">
        <v>239.5</v>
      </c>
      <c r="C27" s="2">
        <f>SUMPRODUCT(B23:B27,weight5d)/SUM(weight5d)</f>
        <v>240.76666666666668</v>
      </c>
      <c r="D27" s="6">
        <f t="array" ref="D27">SUM(B18:B27*weight10d)/SUM(weight10d)</f>
        <v>240.97272727272727</v>
      </c>
      <c r="E27" s="6">
        <f t="shared" si="0"/>
        <v>0</v>
      </c>
      <c r="F27" s="6">
        <f t="shared" si="1"/>
        <v>1000</v>
      </c>
      <c r="G27" s="6">
        <f t="shared" si="2"/>
        <v>9000</v>
      </c>
      <c r="H27" s="12">
        <f t="shared" si="3"/>
        <v>-1172633.3333333333</v>
      </c>
      <c r="I27" s="12">
        <f t="shared" si="4"/>
        <v>982866.66666666674</v>
      </c>
    </row>
    <row r="28" spans="1:24" x14ac:dyDescent="0.4">
      <c r="A28" s="8" t="s">
        <v>25</v>
      </c>
      <c r="B28" s="3">
        <v>240</v>
      </c>
      <c r="C28" s="2">
        <f>SUMPRODUCT(B24:B28,weight5d)/SUM(weight5d)</f>
        <v>240.26666666666668</v>
      </c>
      <c r="D28" s="6">
        <f t="array" ref="D28">SUM(B19:B28*weight10d)/SUM(weight10d)</f>
        <v>240.74545454545455</v>
      </c>
      <c r="E28" s="6">
        <f t="shared" si="0"/>
        <v>0</v>
      </c>
      <c r="F28" s="6">
        <f t="shared" si="1"/>
        <v>1000</v>
      </c>
      <c r="G28" s="6">
        <f t="shared" si="2"/>
        <v>8000</v>
      </c>
      <c r="H28" s="12">
        <f t="shared" si="3"/>
        <v>-932366.66666666651</v>
      </c>
      <c r="I28" s="12">
        <f t="shared" si="4"/>
        <v>987633.33333333349</v>
      </c>
    </row>
    <row r="29" spans="1:24" x14ac:dyDescent="0.4">
      <c r="A29" s="8" t="s">
        <v>26</v>
      </c>
      <c r="B29" s="3">
        <v>237.5</v>
      </c>
      <c r="C29" s="2">
        <f>SUMPRODUCT(B25:B29,weight5d)/SUM(weight5d)</f>
        <v>239.2</v>
      </c>
      <c r="D29" s="6">
        <f t="array" ref="D29">SUM(B20:B29*weight10d)/SUM(weight10d)</f>
        <v>240.11818181818182</v>
      </c>
      <c r="E29" s="6">
        <f t="shared" si="0"/>
        <v>0</v>
      </c>
      <c r="F29" s="6">
        <f t="shared" si="1"/>
        <v>1000</v>
      </c>
      <c r="G29" s="6">
        <f t="shared" si="2"/>
        <v>7000</v>
      </c>
      <c r="H29" s="12">
        <f t="shared" si="3"/>
        <v>-693166.66666666651</v>
      </c>
      <c r="I29" s="12">
        <f t="shared" si="4"/>
        <v>969333.33333333349</v>
      </c>
    </row>
    <row r="30" spans="1:24" x14ac:dyDescent="0.4">
      <c r="A30" s="8" t="s">
        <v>27</v>
      </c>
      <c r="B30" s="3">
        <v>238</v>
      </c>
      <c r="C30" s="2">
        <f>SUMPRODUCT(B26:B30,weight5d)/SUM(weight5d)</f>
        <v>238.63333333333333</v>
      </c>
      <c r="D30" s="6">
        <f t="array" ref="D30">SUM(B21:B30*weight10d)/SUM(weight10d)</f>
        <v>239.67272727272729</v>
      </c>
      <c r="E30" s="6">
        <f t="shared" si="0"/>
        <v>0</v>
      </c>
      <c r="F30" s="6">
        <f t="shared" si="1"/>
        <v>1000</v>
      </c>
      <c r="G30" s="6">
        <f t="shared" si="2"/>
        <v>6000</v>
      </c>
      <c r="H30" s="12">
        <f t="shared" si="3"/>
        <v>-454533.3333333332</v>
      </c>
      <c r="I30" s="12">
        <f t="shared" si="4"/>
        <v>973466.66666666674</v>
      </c>
    </row>
    <row r="31" spans="1:24" x14ac:dyDescent="0.4">
      <c r="A31" s="8" t="s">
        <v>28</v>
      </c>
      <c r="B31" s="3">
        <v>241.5</v>
      </c>
      <c r="C31" s="2">
        <f>SUMPRODUCT(B27:B31,weight5d)/SUM(weight5d)</f>
        <v>239.43333333333334</v>
      </c>
      <c r="D31" s="6">
        <f t="array" ref="D31">SUM(B22:B31*weight10d)/SUM(weight10d)</f>
        <v>239.91818181818181</v>
      </c>
      <c r="E31" s="6">
        <f t="shared" si="0"/>
        <v>0</v>
      </c>
      <c r="F31" s="6">
        <f t="shared" si="1"/>
        <v>1000</v>
      </c>
      <c r="G31" s="6">
        <f t="shared" si="2"/>
        <v>5000</v>
      </c>
      <c r="H31" s="12">
        <f t="shared" si="3"/>
        <v>-215099.99999999985</v>
      </c>
      <c r="I31" s="12">
        <f t="shared" si="4"/>
        <v>992400.00000000012</v>
      </c>
    </row>
    <row r="32" spans="1:24" x14ac:dyDescent="0.4">
      <c r="A32" s="8" t="s">
        <v>29</v>
      </c>
      <c r="B32" s="3">
        <v>238.5</v>
      </c>
      <c r="C32" s="2">
        <f>SUMPRODUCT(B28:B32,weight5d)/SUM(weight5d)</f>
        <v>239.16666666666666</v>
      </c>
      <c r="D32" s="6">
        <f t="array" ref="D32">SUM(B23:B32*weight10d)/SUM(weight10d)</f>
        <v>239.57272727272726</v>
      </c>
      <c r="E32" s="6">
        <f t="shared" si="0"/>
        <v>0</v>
      </c>
      <c r="F32" s="6">
        <f t="shared" si="1"/>
        <v>1000</v>
      </c>
      <c r="G32" s="6">
        <f t="shared" si="2"/>
        <v>4000</v>
      </c>
      <c r="H32" s="12">
        <f t="shared" si="3"/>
        <v>24066.666666666802</v>
      </c>
      <c r="I32" s="12">
        <f t="shared" si="4"/>
        <v>978066.66666666674</v>
      </c>
    </row>
    <row r="33" spans="1:10" x14ac:dyDescent="0.4">
      <c r="A33" s="8" t="s">
        <v>30</v>
      </c>
      <c r="B33" s="3">
        <v>243</v>
      </c>
      <c r="C33" s="2">
        <f>SUMPRODUCT(B29:B33,weight5d)/SUM(weight5d)</f>
        <v>240.46666666666667</v>
      </c>
      <c r="D33" s="6">
        <f t="array" ref="D33">SUM(B24:B33*weight10d)/SUM(weight10d)</f>
        <v>240.06363636363636</v>
      </c>
      <c r="E33" s="6">
        <f t="shared" si="0"/>
        <v>1000</v>
      </c>
      <c r="F33" s="6">
        <f t="shared" si="1"/>
        <v>0</v>
      </c>
      <c r="G33" s="6">
        <f t="shared" si="2"/>
        <v>5000</v>
      </c>
      <c r="H33" s="12">
        <f t="shared" si="3"/>
        <v>-218933.3333333332</v>
      </c>
      <c r="I33" s="12">
        <f t="shared" si="4"/>
        <v>996066.66666666674</v>
      </c>
    </row>
    <row r="34" spans="1:10" x14ac:dyDescent="0.4">
      <c r="A34" s="8" t="s">
        <v>31</v>
      </c>
      <c r="B34" s="3">
        <v>242</v>
      </c>
      <c r="C34" s="2">
        <f>SUMPRODUCT(B30:B34,weight5d)/SUM(weight5d)</f>
        <v>241.23333333333332</v>
      </c>
      <c r="D34" s="6">
        <f t="array" ref="D34">SUM(B25:B34*weight10d)/SUM(weight10d)</f>
        <v>240.3909090909091</v>
      </c>
      <c r="E34" s="6">
        <f t="shared" si="0"/>
        <v>1000</v>
      </c>
      <c r="F34" s="6">
        <f t="shared" si="1"/>
        <v>0</v>
      </c>
      <c r="G34" s="6">
        <f t="shared" si="2"/>
        <v>6000</v>
      </c>
      <c r="H34" s="12">
        <f t="shared" si="3"/>
        <v>-460933.3333333332</v>
      </c>
      <c r="I34" s="12">
        <f t="shared" si="4"/>
        <v>991066.66666666674</v>
      </c>
    </row>
    <row r="35" spans="1:10" x14ac:dyDescent="0.4">
      <c r="A35" s="8" t="s">
        <v>32</v>
      </c>
      <c r="B35" s="3">
        <v>242.5</v>
      </c>
      <c r="C35" s="2">
        <f>SUMPRODUCT(B31:B35,weight5d)/SUM(weight5d)</f>
        <v>241.86666666666667</v>
      </c>
      <c r="D35" s="6">
        <f t="array" ref="D35">SUM(B26:B35*weight10d)/SUM(weight10d)</f>
        <v>240.81818181818181</v>
      </c>
      <c r="E35" s="6">
        <f t="shared" si="0"/>
        <v>1000</v>
      </c>
      <c r="F35" s="6">
        <f t="shared" si="1"/>
        <v>0</v>
      </c>
      <c r="G35" s="6">
        <f t="shared" si="2"/>
        <v>7000</v>
      </c>
      <c r="H35" s="12">
        <f t="shared" si="3"/>
        <v>-703433.33333333326</v>
      </c>
      <c r="I35" s="12">
        <f t="shared" si="4"/>
        <v>994066.66666666674</v>
      </c>
    </row>
    <row r="36" spans="1:10" x14ac:dyDescent="0.4">
      <c r="A36" s="8" t="s">
        <v>33</v>
      </c>
      <c r="B36" s="3">
        <v>244</v>
      </c>
      <c r="C36" s="2">
        <f>SUMPRODUCT(B32:B36,weight5d)/SUM(weight5d)</f>
        <v>242.7</v>
      </c>
      <c r="D36" s="6">
        <f t="array" ref="D36">SUM(B27:B36*weight10d)/SUM(weight10d)</f>
        <v>241.4909090909091</v>
      </c>
      <c r="E36" s="6">
        <f t="shared" si="0"/>
        <v>1000</v>
      </c>
      <c r="F36" s="6">
        <f t="shared" si="1"/>
        <v>0</v>
      </c>
      <c r="G36" s="6">
        <f t="shared" si="2"/>
        <v>8000</v>
      </c>
      <c r="H36" s="12">
        <f t="shared" si="3"/>
        <v>-947433.33333333326</v>
      </c>
      <c r="I36" s="12">
        <f t="shared" si="4"/>
        <v>1004566.6666666667</v>
      </c>
    </row>
    <row r="37" spans="1:10" x14ac:dyDescent="0.4">
      <c r="A37" s="8" t="s">
        <v>34</v>
      </c>
      <c r="B37" s="3">
        <v>237</v>
      </c>
      <c r="C37" s="2">
        <f>SUMPRODUCT(B33:B37,weight5d)/SUM(weight5d)</f>
        <v>241.03333333333333</v>
      </c>
      <c r="D37" s="6">
        <f t="array" ref="D37">SUM(B28:B37*weight10d)/SUM(weight10d)</f>
        <v>240.82727272727271</v>
      </c>
      <c r="E37" s="6">
        <f t="shared" si="0"/>
        <v>1000</v>
      </c>
      <c r="F37" s="6">
        <f t="shared" si="1"/>
        <v>0</v>
      </c>
      <c r="G37" s="6">
        <f t="shared" si="2"/>
        <v>9000</v>
      </c>
      <c r="H37" s="12">
        <f t="shared" si="3"/>
        <v>-1184433.3333333333</v>
      </c>
      <c r="I37" s="12">
        <f t="shared" si="4"/>
        <v>948566.66666666674</v>
      </c>
    </row>
    <row r="38" spans="1:10" x14ac:dyDescent="0.4">
      <c r="A38" s="8" t="s">
        <v>35</v>
      </c>
      <c r="B38" s="3">
        <v>234</v>
      </c>
      <c r="C38" s="2">
        <f>SUMPRODUCT(B34:B38,weight5d)/SUM(weight5d)</f>
        <v>238.46666666666667</v>
      </c>
      <c r="D38" s="6">
        <f t="array" ref="D38">SUM(B29:B38*weight10d)/SUM(weight10d)</f>
        <v>239.66363636363636</v>
      </c>
      <c r="E38" s="6">
        <f t="shared" si="0"/>
        <v>0</v>
      </c>
      <c r="F38" s="6">
        <f t="shared" si="1"/>
        <v>1000</v>
      </c>
      <c r="G38" s="6">
        <f t="shared" si="2"/>
        <v>8000</v>
      </c>
      <c r="H38" s="12">
        <f t="shared" si="3"/>
        <v>-945966.66666666663</v>
      </c>
      <c r="I38" s="12">
        <f t="shared" si="4"/>
        <v>926033.33333333337</v>
      </c>
    </row>
    <row r="39" spans="1:10" x14ac:dyDescent="0.4">
      <c r="A39" s="8" t="s">
        <v>36</v>
      </c>
      <c r="B39" s="3">
        <v>234.5</v>
      </c>
      <c r="C39" s="2">
        <f>SUMPRODUCT(B35:B39,weight5d)/SUM(weight5d)</f>
        <v>236.66666666666666</v>
      </c>
      <c r="D39" s="6">
        <f t="array" ref="D39">SUM(B30:B39*weight10d)/SUM(weight10d)</f>
        <v>238.7</v>
      </c>
      <c r="E39" s="6">
        <f t="shared" si="0"/>
        <v>0</v>
      </c>
      <c r="F39" s="6">
        <f t="shared" si="1"/>
        <v>1000</v>
      </c>
      <c r="G39" s="6">
        <f t="shared" si="2"/>
        <v>7000</v>
      </c>
      <c r="H39" s="12">
        <f t="shared" si="3"/>
        <v>-709300</v>
      </c>
      <c r="I39" s="12">
        <f t="shared" si="4"/>
        <v>932200</v>
      </c>
    </row>
    <row r="40" spans="1:10" x14ac:dyDescent="0.4">
      <c r="A40" s="8" t="s">
        <v>37</v>
      </c>
      <c r="B40" s="3">
        <v>226</v>
      </c>
      <c r="C40" s="2">
        <f>SUMPRODUCT(B36:B40,weight5d)/SUM(weight5d)</f>
        <v>232.53333333333333</v>
      </c>
      <c r="D40" s="6">
        <f t="array" ref="D40">SUM(B31:B40*weight10d)/SUM(weight10d)</f>
        <v>236.24545454545455</v>
      </c>
      <c r="E40" s="6">
        <f t="shared" si="0"/>
        <v>0</v>
      </c>
      <c r="F40" s="6">
        <f t="shared" si="1"/>
        <v>1000</v>
      </c>
      <c r="G40" s="6">
        <f t="shared" si="2"/>
        <v>6000</v>
      </c>
      <c r="H40" s="12">
        <f t="shared" si="3"/>
        <v>-476766.66666666663</v>
      </c>
      <c r="I40" s="12">
        <f t="shared" si="4"/>
        <v>879233.33333333337</v>
      </c>
    </row>
    <row r="41" spans="1:10" x14ac:dyDescent="0.4">
      <c r="A41" s="5">
        <v>43070</v>
      </c>
      <c r="B41" s="3">
        <v>231</v>
      </c>
      <c r="C41" s="2">
        <f>SUMPRODUCT(B37:B41,weight5d)/SUM(weight5d)</f>
        <v>231.16666666666666</v>
      </c>
      <c r="D41" s="6">
        <f t="array" ref="D41">SUM(B32:B41*weight10d)/SUM(weight10d)</f>
        <v>234.91818181818181</v>
      </c>
      <c r="E41" s="6">
        <f t="shared" si="0"/>
        <v>0</v>
      </c>
      <c r="F41" s="6">
        <f t="shared" si="1"/>
        <v>1000</v>
      </c>
      <c r="G41" s="6">
        <f t="shared" si="2"/>
        <v>5000</v>
      </c>
      <c r="H41" s="12">
        <f t="shared" si="3"/>
        <v>-245599.99999999997</v>
      </c>
      <c r="I41" s="12">
        <f t="shared" si="4"/>
        <v>909400</v>
      </c>
    </row>
    <row r="42" spans="1:10" x14ac:dyDescent="0.4">
      <c r="A42" s="5">
        <v>43073</v>
      </c>
      <c r="B42" s="3">
        <v>234</v>
      </c>
      <c r="C42" s="2">
        <f>SUMPRODUCT(B38:B42,weight5d)/SUM(weight5d)</f>
        <v>231.66666666666666</v>
      </c>
      <c r="D42" s="6">
        <f t="array" ref="D42">SUM(B33:B42*weight10d)/SUM(weight10d)</f>
        <v>234.32727272727271</v>
      </c>
      <c r="E42" s="6">
        <f t="shared" si="0"/>
        <v>0</v>
      </c>
      <c r="F42" s="6">
        <f t="shared" si="1"/>
        <v>1000</v>
      </c>
      <c r="G42" s="6">
        <f t="shared" si="2"/>
        <v>4000</v>
      </c>
      <c r="H42" s="12">
        <f t="shared" si="3"/>
        <v>-13933.333333333314</v>
      </c>
      <c r="I42" s="12">
        <f t="shared" si="4"/>
        <v>922066.66666666674</v>
      </c>
    </row>
    <row r="43" spans="1:10" x14ac:dyDescent="0.4">
      <c r="A43" s="5">
        <v>43074</v>
      </c>
      <c r="B43" s="3">
        <v>232.5</v>
      </c>
      <c r="C43" s="2">
        <f>SUMPRODUCT(B39:B43,weight5d)/SUM(weight5d)</f>
        <v>231.86666666666667</v>
      </c>
      <c r="D43" s="6">
        <f t="array" ref="D43">SUM(B34:B43*weight10d)/SUM(weight10d)</f>
        <v>233.54545454545453</v>
      </c>
      <c r="E43" s="6">
        <f t="shared" si="0"/>
        <v>0</v>
      </c>
      <c r="F43" s="6">
        <f t="shared" si="1"/>
        <v>1000</v>
      </c>
      <c r="G43" s="6">
        <f t="shared" si="2"/>
        <v>3000</v>
      </c>
      <c r="H43" s="12">
        <f t="shared" si="3"/>
        <v>217933.33333333337</v>
      </c>
      <c r="I43" s="12">
        <f t="shared" si="4"/>
        <v>915433.33333333337</v>
      </c>
    </row>
    <row r="44" spans="1:10" x14ac:dyDescent="0.4">
      <c r="A44" s="5">
        <v>43075</v>
      </c>
      <c r="B44" s="6">
        <v>227</v>
      </c>
      <c r="C44" s="2">
        <f>SUMPRODUCT(B40:B44,weight5d)/SUM(weight5d)</f>
        <v>230.33333333333334</v>
      </c>
      <c r="D44" s="6">
        <f t="array" ref="D44">SUM(B35:B44*weight10d)/SUM(weight10d)</f>
        <v>231.95454545454547</v>
      </c>
      <c r="E44" s="6">
        <f t="shared" si="0"/>
        <v>0</v>
      </c>
      <c r="F44" s="6">
        <f t="shared" si="1"/>
        <v>1000</v>
      </c>
      <c r="G44" s="6">
        <f t="shared" si="2"/>
        <v>2000</v>
      </c>
      <c r="H44" s="12">
        <f t="shared" si="3"/>
        <v>448266.66666666674</v>
      </c>
      <c r="I44" s="12">
        <f t="shared" si="4"/>
        <v>902266.66666666674</v>
      </c>
    </row>
    <row r="45" spans="1:10" x14ac:dyDescent="0.4">
      <c r="A45" s="5">
        <v>43076</v>
      </c>
      <c r="B45" s="6">
        <v>226.5</v>
      </c>
      <c r="C45" s="2">
        <f>SUMPRODUCT(B41:B45,weight5d)/SUM(weight5d)</f>
        <v>229.13333333333333</v>
      </c>
      <c r="D45" s="6">
        <f t="array" ref="D45">SUM(B36:B45*weight10d)/SUM(weight10d)</f>
        <v>230.54545454545453</v>
      </c>
      <c r="E45" s="6">
        <f t="shared" si="0"/>
        <v>0</v>
      </c>
      <c r="F45" s="6">
        <f t="shared" si="1"/>
        <v>1000</v>
      </c>
      <c r="G45" s="6">
        <f t="shared" si="2"/>
        <v>1000</v>
      </c>
      <c r="H45" s="12">
        <f t="shared" si="3"/>
        <v>677400</v>
      </c>
      <c r="I45" s="12">
        <f t="shared" si="4"/>
        <v>903900</v>
      </c>
    </row>
    <row r="46" spans="1:10" x14ac:dyDescent="0.4">
      <c r="A46" s="5">
        <v>43077</v>
      </c>
      <c r="B46" s="6">
        <v>227</v>
      </c>
      <c r="C46" s="2">
        <f>SUMPRODUCT(B42:B46,weight5d)/SUM(weight5d)</f>
        <v>228.06666666666666</v>
      </c>
      <c r="D46" s="6">
        <f t="array" ref="D46">SUM(B37:B46*weight10d)/SUM(weight10d)</f>
        <v>229.51818181818183</v>
      </c>
      <c r="E46" s="6">
        <f t="shared" si="0"/>
        <v>0</v>
      </c>
      <c r="F46" s="6">
        <f t="shared" si="1"/>
        <v>1000</v>
      </c>
      <c r="G46" s="6">
        <f t="shared" si="2"/>
        <v>0</v>
      </c>
      <c r="H46" s="12">
        <f t="shared" si="3"/>
        <v>905466.66666666663</v>
      </c>
      <c r="I46" s="12">
        <f t="shared" si="4"/>
        <v>905466.66666666663</v>
      </c>
    </row>
    <row r="47" spans="1:10" x14ac:dyDescent="0.4">
      <c r="A47" s="8" t="s">
        <v>38</v>
      </c>
      <c r="B47" s="6">
        <v>231</v>
      </c>
      <c r="C47" s="2">
        <f>SUMPRODUCT(B43:B47,weight5d)/SUM(weight5d)</f>
        <v>228.6</v>
      </c>
      <c r="D47" s="6">
        <f t="array" ref="D47">SUM(B38:B47*weight10d)/SUM(weight10d)</f>
        <v>229.52727272727273</v>
      </c>
      <c r="E47" s="6">
        <f t="shared" si="0"/>
        <v>0</v>
      </c>
      <c r="F47" s="6">
        <f t="shared" si="1"/>
        <v>1000</v>
      </c>
      <c r="G47" s="6">
        <f t="shared" si="2"/>
        <v>-1000</v>
      </c>
      <c r="H47" s="12">
        <f t="shared" si="3"/>
        <v>1134066.6666666665</v>
      </c>
      <c r="I47" s="12">
        <f t="shared" si="4"/>
        <v>903066.66666666651</v>
      </c>
      <c r="J47" s="13" t="s">
        <v>55</v>
      </c>
    </row>
    <row r="48" spans="1:10" x14ac:dyDescent="0.4">
      <c r="A48" s="8" t="s">
        <v>39</v>
      </c>
      <c r="B48" s="6">
        <v>231</v>
      </c>
      <c r="C48" s="2">
        <f>SUMPRODUCT(B44:B48,weight5d)/SUM(weight5d)</f>
        <v>229.33333333333334</v>
      </c>
      <c r="D48" s="6">
        <f t="array" ref="D48">SUM(B39:B48*weight10d)/SUM(weight10d)</f>
        <v>229.64545454545456</v>
      </c>
      <c r="E48" s="6">
        <f t="shared" si="0"/>
        <v>0</v>
      </c>
      <c r="F48" s="6">
        <f t="shared" si="1"/>
        <v>1000</v>
      </c>
      <c r="G48" s="6">
        <f t="shared" si="2"/>
        <v>-2000</v>
      </c>
      <c r="H48" s="12">
        <f t="shared" si="3"/>
        <v>1363399.9999999998</v>
      </c>
      <c r="I48" s="12">
        <f t="shared" si="4"/>
        <v>901399.99999999977</v>
      </c>
    </row>
    <row r="49" spans="1:9" x14ac:dyDescent="0.4">
      <c r="A49" s="8" t="s">
        <v>40</v>
      </c>
      <c r="B49" s="3">
        <v>227.5</v>
      </c>
      <c r="C49" s="2">
        <f>SUMPRODUCT(B45:B49,weight5d)/SUM(weight5d)</f>
        <v>229</v>
      </c>
      <c r="D49" s="6">
        <f t="array" ref="D49">SUM(B40:B49*weight10d)/SUM(weight10d)</f>
        <v>229.18181818181819</v>
      </c>
      <c r="E49" s="6">
        <f t="shared" si="0"/>
        <v>0</v>
      </c>
      <c r="F49" s="6">
        <f t="shared" si="1"/>
        <v>1000</v>
      </c>
      <c r="G49" s="6">
        <f t="shared" si="2"/>
        <v>-3000</v>
      </c>
      <c r="H49" s="12">
        <f t="shared" si="3"/>
        <v>1592399.9999999998</v>
      </c>
      <c r="I49" s="12">
        <f t="shared" si="4"/>
        <v>909899.99999999977</v>
      </c>
    </row>
    <row r="50" spans="1:9" x14ac:dyDescent="0.4">
      <c r="A50" s="8" t="s">
        <v>41</v>
      </c>
      <c r="B50" s="6">
        <v>227.5</v>
      </c>
      <c r="C50" s="2">
        <f>SUMPRODUCT(B46:B50,weight5d)/SUM(weight5d)</f>
        <v>228.63333333333333</v>
      </c>
      <c r="D50" s="6">
        <f t="array" ref="D50">SUM(B41:B50*weight10d)/SUM(weight10d)</f>
        <v>228.84545454545454</v>
      </c>
      <c r="E50" s="6">
        <f t="shared" si="0"/>
        <v>0</v>
      </c>
      <c r="F50" s="6">
        <f t="shared" si="1"/>
        <v>1000</v>
      </c>
      <c r="G50" s="6">
        <f t="shared" si="2"/>
        <v>-4000</v>
      </c>
      <c r="H50" s="12">
        <f t="shared" si="3"/>
        <v>1821033.333333333</v>
      </c>
      <c r="I50" s="12">
        <f t="shared" si="4"/>
        <v>911033.33333333302</v>
      </c>
    </row>
    <row r="51" spans="1:9" x14ac:dyDescent="0.4">
      <c r="A51" s="5">
        <v>43082</v>
      </c>
      <c r="B51" s="6">
        <v>227.5</v>
      </c>
      <c r="C51" s="2">
        <f>SUMPRODUCT(B47:B51,weight5d)/SUM(weight5d)</f>
        <v>228.2</v>
      </c>
      <c r="D51" s="6">
        <f t="array" ref="D51">SUM(B42:B51*weight10d)/SUM(weight10d)</f>
        <v>228.48181818181817</v>
      </c>
      <c r="E51" s="6">
        <f t="shared" si="0"/>
        <v>0</v>
      </c>
      <c r="F51" s="6">
        <f t="shared" si="1"/>
        <v>1000</v>
      </c>
      <c r="G51" s="6">
        <f t="shared" si="2"/>
        <v>-5000</v>
      </c>
      <c r="H51" s="12">
        <f t="shared" si="3"/>
        <v>2049233.333333333</v>
      </c>
      <c r="I51" s="12">
        <f t="shared" si="4"/>
        <v>911733.33333333302</v>
      </c>
    </row>
    <row r="52" spans="1:9" x14ac:dyDescent="0.4">
      <c r="A52" s="5">
        <v>43083</v>
      </c>
      <c r="B52" s="6">
        <v>227.5</v>
      </c>
      <c r="C52" s="2">
        <f>SUMPRODUCT(B48:B52,weight5d)/SUM(weight5d)</f>
        <v>227.73333333333332</v>
      </c>
      <c r="D52" s="6">
        <f t="array" ref="D52">SUM(B43:B52*weight10d)/SUM(weight10d)</f>
        <v>228.18181818181819</v>
      </c>
      <c r="E52" s="6">
        <f t="shared" si="0"/>
        <v>0</v>
      </c>
      <c r="F52" s="6">
        <f t="shared" si="1"/>
        <v>1000</v>
      </c>
      <c r="G52" s="6">
        <f t="shared" si="2"/>
        <v>-6000</v>
      </c>
      <c r="H52" s="12">
        <f t="shared" si="3"/>
        <v>2276966.6666666665</v>
      </c>
      <c r="I52" s="12">
        <f t="shared" si="4"/>
        <v>911966.66666666651</v>
      </c>
    </row>
    <row r="53" spans="1:9" x14ac:dyDescent="0.4">
      <c r="A53" s="5">
        <v>43084</v>
      </c>
      <c r="B53" s="6">
        <v>227.5</v>
      </c>
      <c r="C53" s="2">
        <f>SUMPRODUCT(B49:B53,weight5d)/SUM(weight5d)</f>
        <v>227.5</v>
      </c>
      <c r="D53" s="6">
        <f t="array" ref="D53">SUM(B44:B53*weight10d)/SUM(weight10d)</f>
        <v>228</v>
      </c>
      <c r="E53" s="6">
        <f t="shared" si="0"/>
        <v>0</v>
      </c>
      <c r="F53" s="6">
        <f t="shared" si="1"/>
        <v>1000</v>
      </c>
      <c r="G53" s="6">
        <f t="shared" si="2"/>
        <v>-7000</v>
      </c>
      <c r="H53" s="12">
        <f t="shared" si="3"/>
        <v>2504466.6666666665</v>
      </c>
      <c r="I53" s="12">
        <f t="shared" si="4"/>
        <v>911966.66666666651</v>
      </c>
    </row>
    <row r="54" spans="1:9" x14ac:dyDescent="0.4">
      <c r="A54" s="5">
        <v>43087</v>
      </c>
      <c r="B54" s="6">
        <v>230.5</v>
      </c>
      <c r="C54" s="2">
        <f>SUMPRODUCT(B50:B54,weight5d)/SUM(weight5d)</f>
        <v>228.5</v>
      </c>
      <c r="D54" s="6">
        <f t="array" ref="D54">SUM(B45:B54*weight10d)/SUM(weight10d)</f>
        <v>228.45454545454547</v>
      </c>
      <c r="E54" s="6">
        <f t="shared" si="0"/>
        <v>1000</v>
      </c>
      <c r="F54" s="6">
        <f t="shared" si="1"/>
        <v>0</v>
      </c>
      <c r="G54" s="6">
        <f t="shared" si="2"/>
        <v>-6000</v>
      </c>
      <c r="H54" s="12">
        <f t="shared" si="3"/>
        <v>2273966.6666666665</v>
      </c>
      <c r="I54" s="12">
        <f t="shared" si="4"/>
        <v>890966.66666666651</v>
      </c>
    </row>
    <row r="55" spans="1:9" x14ac:dyDescent="0.4">
      <c r="A55" s="5">
        <v>43088</v>
      </c>
      <c r="B55" s="6">
        <v>224.5</v>
      </c>
      <c r="C55" s="2">
        <f>SUMPRODUCT(B51:B55,weight5d)/SUM(weight5d)</f>
        <v>227.3</v>
      </c>
      <c r="D55" s="6">
        <f t="array" ref="D55">SUM(B46:B55*weight10d)/SUM(weight10d)</f>
        <v>227.75454545454545</v>
      </c>
      <c r="E55" s="6">
        <f t="shared" si="0"/>
        <v>0</v>
      </c>
      <c r="F55" s="6">
        <f t="shared" si="1"/>
        <v>1000</v>
      </c>
      <c r="G55" s="6">
        <f t="shared" si="2"/>
        <v>-7000</v>
      </c>
      <c r="H55" s="12">
        <f t="shared" si="3"/>
        <v>2501266.6666666665</v>
      </c>
      <c r="I55" s="12">
        <f t="shared" si="4"/>
        <v>929766.66666666651</v>
      </c>
    </row>
    <row r="56" spans="1:9" x14ac:dyDescent="0.4">
      <c r="A56" s="5">
        <v>43089</v>
      </c>
      <c r="B56" s="6">
        <v>225</v>
      </c>
      <c r="C56" s="2">
        <f>SUMPRODUCT(B52:B56,weight5d)/SUM(weight5d)</f>
        <v>226.46666666666667</v>
      </c>
      <c r="D56" s="6">
        <f t="array" ref="D56">SUM(B47:B56*weight10d)/SUM(weight10d)</f>
        <v>227.18181818181819</v>
      </c>
      <c r="E56" s="6">
        <f t="shared" si="0"/>
        <v>0</v>
      </c>
      <c r="F56" s="6">
        <f t="shared" si="1"/>
        <v>1000</v>
      </c>
      <c r="G56" s="6">
        <f t="shared" si="2"/>
        <v>-8000</v>
      </c>
      <c r="H56" s="12">
        <f t="shared" si="3"/>
        <v>2727733.333333333</v>
      </c>
      <c r="I56" s="12">
        <f t="shared" si="4"/>
        <v>927733.33333333302</v>
      </c>
    </row>
    <row r="57" spans="1:9" x14ac:dyDescent="0.4">
      <c r="A57" s="5">
        <v>43090</v>
      </c>
      <c r="B57" s="6">
        <v>225</v>
      </c>
      <c r="C57" s="2">
        <f>SUMPRODUCT(B53:B57,weight5d)/SUM(weight5d)</f>
        <v>225.8</v>
      </c>
      <c r="D57" s="6">
        <f t="array" ref="D57">SUM(B48:B57*weight10d)/SUM(weight10d)</f>
        <v>226.64545454545456</v>
      </c>
      <c r="E57" s="6">
        <f t="shared" si="0"/>
        <v>0</v>
      </c>
      <c r="F57" s="6">
        <f t="shared" si="1"/>
        <v>1000</v>
      </c>
      <c r="G57" s="6">
        <f t="shared" si="2"/>
        <v>-9000</v>
      </c>
      <c r="H57" s="12">
        <f t="shared" si="3"/>
        <v>2953533.333333333</v>
      </c>
      <c r="I57" s="12">
        <f t="shared" si="4"/>
        <v>928533.33333333302</v>
      </c>
    </row>
    <row r="58" spans="1:9" x14ac:dyDescent="0.4">
      <c r="A58" s="5">
        <v>43091</v>
      </c>
      <c r="B58" s="6">
        <v>227.5</v>
      </c>
      <c r="C58" s="2">
        <f>SUMPRODUCT(B54:B58,weight5d)/SUM(weight5d)</f>
        <v>226.13333333333333</v>
      </c>
      <c r="D58" s="6">
        <f t="array" ref="D58">SUM(B49:B58*weight10d)/SUM(weight10d)</f>
        <v>226.67272727272729</v>
      </c>
      <c r="E58" s="6">
        <f t="shared" si="0"/>
        <v>0</v>
      </c>
      <c r="F58" s="6">
        <f t="shared" si="1"/>
        <v>1000</v>
      </c>
      <c r="G58" s="6">
        <f t="shared" si="2"/>
        <v>-10000</v>
      </c>
      <c r="H58" s="12">
        <f t="shared" si="3"/>
        <v>3179666.6666666665</v>
      </c>
      <c r="I58" s="12">
        <f t="shared" si="4"/>
        <v>904666.66666666651</v>
      </c>
    </row>
    <row r="59" spans="1:9" x14ac:dyDescent="0.4">
      <c r="A59" s="5">
        <v>43094</v>
      </c>
      <c r="B59" s="6">
        <v>228.5</v>
      </c>
      <c r="C59" s="2">
        <f>SUMPRODUCT(B55:B59,weight5d)/SUM(weight5d)</f>
        <v>226.8</v>
      </c>
      <c r="D59" s="6">
        <f t="array" ref="D59">SUM(B50:B59*weight10d)/SUM(weight10d)</f>
        <v>226.94545454545454</v>
      </c>
      <c r="E59" s="6">
        <f t="shared" si="0"/>
        <v>0</v>
      </c>
      <c r="F59" s="6">
        <f t="shared" si="1"/>
        <v>1000</v>
      </c>
      <c r="G59" s="6">
        <f t="shared" si="2"/>
        <v>-11000</v>
      </c>
      <c r="H59" s="12">
        <f t="shared" si="3"/>
        <v>3406466.6666666665</v>
      </c>
      <c r="I59" s="12">
        <f t="shared" si="4"/>
        <v>892966.66666666651</v>
      </c>
    </row>
    <row r="60" spans="1:9" x14ac:dyDescent="0.4">
      <c r="A60" s="5">
        <v>43095</v>
      </c>
      <c r="B60" s="6">
        <v>226</v>
      </c>
      <c r="C60" s="2">
        <f>SUMPRODUCT(B56:B60,weight5d)/SUM(weight5d)</f>
        <v>226.76666666666668</v>
      </c>
      <c r="D60" s="6">
        <f t="array" ref="D60">SUM(B51:B60*weight10d)/SUM(weight10d)</f>
        <v>226.74545454545455</v>
      </c>
      <c r="E60" s="6">
        <f t="shared" si="0"/>
        <v>1000</v>
      </c>
      <c r="F60" s="6">
        <f t="shared" si="1"/>
        <v>0</v>
      </c>
      <c r="G60" s="6">
        <f t="shared" si="2"/>
        <v>-10000</v>
      </c>
      <c r="H60" s="12">
        <f t="shared" si="3"/>
        <v>3180466.6666666665</v>
      </c>
      <c r="I60" s="12">
        <f t="shared" si="4"/>
        <v>920466.66666666651</v>
      </c>
    </row>
    <row r="61" spans="1:9" x14ac:dyDescent="0.4">
      <c r="A61" s="5">
        <v>43096</v>
      </c>
      <c r="B61" s="6">
        <v>225</v>
      </c>
      <c r="C61" s="2">
        <f>SUMPRODUCT(B57:B61,weight5d)/SUM(weight5d)</f>
        <v>226.3</v>
      </c>
      <c r="D61" s="6">
        <f t="array" ref="D61">SUM(B52:B61*weight10d)/SUM(weight10d)</f>
        <v>226.3909090909091</v>
      </c>
      <c r="E61" s="6">
        <f t="shared" si="0"/>
        <v>0</v>
      </c>
      <c r="F61" s="6">
        <f t="shared" si="1"/>
        <v>1000</v>
      </c>
      <c r="G61" s="6">
        <f t="shared" si="2"/>
        <v>-11000</v>
      </c>
      <c r="H61" s="12">
        <f t="shared" si="3"/>
        <v>3406766.6666666665</v>
      </c>
      <c r="I61" s="12">
        <f t="shared" si="4"/>
        <v>931766.66666666651</v>
      </c>
    </row>
    <row r="62" spans="1:9" x14ac:dyDescent="0.4">
      <c r="A62" s="5">
        <v>43097</v>
      </c>
      <c r="B62" s="6">
        <v>226</v>
      </c>
      <c r="C62" s="2">
        <f>SUMPRODUCT(B58:B62,weight5d)/SUM(weight5d)</f>
        <v>226.16666666666666</v>
      </c>
      <c r="D62" s="6">
        <f t="array" ref="D62">SUM(B53:B62*weight10d)/SUM(weight10d)</f>
        <v>226.26363636363635</v>
      </c>
      <c r="E62" s="6">
        <f t="shared" si="0"/>
        <v>0</v>
      </c>
      <c r="F62" s="6">
        <f t="shared" si="1"/>
        <v>1000</v>
      </c>
      <c r="G62" s="6">
        <f t="shared" si="2"/>
        <v>-12000</v>
      </c>
      <c r="H62" s="12">
        <f t="shared" si="3"/>
        <v>3632933.333333333</v>
      </c>
      <c r="I62" s="12">
        <f t="shared" si="4"/>
        <v>920933.33333333302</v>
      </c>
    </row>
    <row r="63" spans="1:9" x14ac:dyDescent="0.4">
      <c r="A63" s="5">
        <v>43098</v>
      </c>
      <c r="B63" s="6">
        <v>229.5</v>
      </c>
      <c r="C63" s="2">
        <f>SUMPRODUCT(B59:B63,weight5d)/SUM(weight5d)</f>
        <v>227.13333333333333</v>
      </c>
      <c r="D63" s="6">
        <f t="array" ref="D63">SUM(B54:B63*weight10d)/SUM(weight10d)</f>
        <v>226.8</v>
      </c>
      <c r="E63" s="6">
        <f t="shared" si="0"/>
        <v>1000</v>
      </c>
      <c r="F63" s="6">
        <f t="shared" si="1"/>
        <v>0</v>
      </c>
      <c r="G63" s="6">
        <f t="shared" si="2"/>
        <v>-11000</v>
      </c>
      <c r="H63" s="12">
        <f t="shared" si="3"/>
        <v>3403433.333333333</v>
      </c>
      <c r="I63" s="12">
        <f t="shared" si="4"/>
        <v>878933.33333333302</v>
      </c>
    </row>
    <row r="64" spans="1:9" x14ac:dyDescent="0.4">
      <c r="A64" s="5">
        <v>43102</v>
      </c>
      <c r="B64" s="6">
        <v>232.5</v>
      </c>
      <c r="C64" s="2">
        <f>SUMPRODUCT(B60:B64,weight5d)/SUM(weight5d)</f>
        <v>228.96666666666667</v>
      </c>
      <c r="D64" s="6">
        <f t="array" ref="D64">SUM(B55:B64*weight10d)/SUM(weight10d)</f>
        <v>227.84545454545454</v>
      </c>
      <c r="E64" s="6">
        <f t="shared" si="0"/>
        <v>1000</v>
      </c>
      <c r="F64" s="6">
        <f t="shared" si="1"/>
        <v>0</v>
      </c>
      <c r="G64" s="6">
        <f t="shared" si="2"/>
        <v>-10000</v>
      </c>
      <c r="H64" s="12">
        <f t="shared" si="3"/>
        <v>3170933.333333333</v>
      </c>
      <c r="I64" s="12">
        <f t="shared" si="4"/>
        <v>845933.33333333302</v>
      </c>
    </row>
    <row r="65" spans="1:9" x14ac:dyDescent="0.4">
      <c r="A65" s="5">
        <v>43104</v>
      </c>
      <c r="B65" s="6">
        <v>239.5</v>
      </c>
      <c r="C65" s="2">
        <f>SUMPRODUCT(B61:B65,weight5d)/SUM(weight5d)</f>
        <v>232.86666666666667</v>
      </c>
      <c r="D65" s="6">
        <f t="array" ref="D65">SUM(B56:B65*weight10d)/SUM(weight10d)</f>
        <v>230.12727272727273</v>
      </c>
      <c r="E65" s="6">
        <f t="shared" si="0"/>
        <v>1000</v>
      </c>
      <c r="F65" s="6">
        <f t="shared" si="1"/>
        <v>0</v>
      </c>
      <c r="G65" s="6">
        <f t="shared" si="2"/>
        <v>-9000</v>
      </c>
      <c r="H65" s="12">
        <f t="shared" si="3"/>
        <v>2931433.333333333</v>
      </c>
      <c r="I65" s="12">
        <f t="shared" si="4"/>
        <v>775933.33333333302</v>
      </c>
    </row>
    <row r="66" spans="1:9" x14ac:dyDescent="0.4">
      <c r="A66" s="5">
        <v>43105</v>
      </c>
      <c r="B66" s="6">
        <v>240</v>
      </c>
      <c r="C66" s="2">
        <f>SUMPRODUCT(B62:B66,weight5d)/SUM(weight5d)</f>
        <v>236.03333333333333</v>
      </c>
      <c r="D66" s="6">
        <f t="array" ref="D66">SUM(B57:B66*weight10d)/SUM(weight10d)</f>
        <v>232.22727272727272</v>
      </c>
      <c r="E66" s="6">
        <f t="shared" si="0"/>
        <v>1000</v>
      </c>
      <c r="F66" s="6">
        <f t="shared" si="1"/>
        <v>0</v>
      </c>
      <c r="G66" s="6">
        <f t="shared" si="2"/>
        <v>-8000</v>
      </c>
      <c r="H66" s="12">
        <f t="shared" si="3"/>
        <v>2691433.333333333</v>
      </c>
      <c r="I66" s="12">
        <f t="shared" si="4"/>
        <v>771433.33333333302</v>
      </c>
    </row>
    <row r="67" spans="1:9" x14ac:dyDescent="0.4">
      <c r="A67" s="5">
        <v>43108</v>
      </c>
      <c r="B67" s="3">
        <v>242</v>
      </c>
      <c r="C67" s="2">
        <f>SUMPRODUCT(B63:B67,weight5d)/SUM(weight5d)</f>
        <v>238.86666666666667</v>
      </c>
      <c r="D67" s="6">
        <f t="array" ref="D67">SUM(B58:B67*weight10d)/SUM(weight10d)</f>
        <v>234.41818181818181</v>
      </c>
      <c r="E67" s="6">
        <f t="shared" si="0"/>
        <v>1000</v>
      </c>
      <c r="F67" s="6">
        <f t="shared" si="1"/>
        <v>0</v>
      </c>
      <c r="G67" s="6">
        <f t="shared" si="2"/>
        <v>-7000</v>
      </c>
      <c r="H67" s="12">
        <f t="shared" si="3"/>
        <v>2449433.333333333</v>
      </c>
      <c r="I67" s="12">
        <f t="shared" si="4"/>
        <v>755433.33333333302</v>
      </c>
    </row>
    <row r="68" spans="1:9" x14ac:dyDescent="0.4">
      <c r="A68" s="5">
        <v>43109</v>
      </c>
      <c r="B68" s="3">
        <v>242</v>
      </c>
      <c r="C68" s="2">
        <f>SUMPRODUCT(B64:B68,weight5d)/SUM(weight5d)</f>
        <v>240.63333333333333</v>
      </c>
      <c r="D68" s="6">
        <f t="array" ref="D68">SUM(B59:B68*weight10d)/SUM(weight10d)</f>
        <v>236.3</v>
      </c>
      <c r="E68" s="6">
        <f t="shared" si="0"/>
        <v>1000</v>
      </c>
      <c r="F68" s="6">
        <f t="shared" si="1"/>
        <v>0</v>
      </c>
      <c r="G68" s="6">
        <f t="shared" si="2"/>
        <v>-6000</v>
      </c>
      <c r="H68" s="12">
        <f t="shared" si="3"/>
        <v>2207433.333333333</v>
      </c>
      <c r="I68" s="12">
        <f t="shared" si="4"/>
        <v>755433.33333333302</v>
      </c>
    </row>
    <row r="69" spans="1:9" x14ac:dyDescent="0.4">
      <c r="A69" s="5">
        <v>43110</v>
      </c>
      <c r="B69" s="3">
        <v>236.5</v>
      </c>
      <c r="C69" s="2">
        <f>SUMPRODUCT(B65:B69,weight5d)/SUM(weight5d)</f>
        <v>239.73333333333332</v>
      </c>
      <c r="D69" s="6">
        <f t="array" ref="D69">SUM(B60:B69*weight10d)/SUM(weight10d)</f>
        <v>236.91818181818181</v>
      </c>
      <c r="E69" s="6">
        <f t="shared" si="0"/>
        <v>1000</v>
      </c>
      <c r="F69" s="6">
        <f t="shared" si="1"/>
        <v>0</v>
      </c>
      <c r="G69" s="6">
        <f t="shared" si="2"/>
        <v>-5000</v>
      </c>
      <c r="H69" s="12">
        <f t="shared" si="3"/>
        <v>1970933.333333333</v>
      </c>
      <c r="I69" s="12">
        <f t="shared" si="4"/>
        <v>788433.33333333302</v>
      </c>
    </row>
    <row r="70" spans="1:9" x14ac:dyDescent="0.4">
      <c r="A70" s="5">
        <v>43111</v>
      </c>
      <c r="B70" s="3">
        <v>235</v>
      </c>
      <c r="C70" s="2">
        <f>SUMPRODUCT(B66:B70,weight5d)/SUM(weight5d)</f>
        <v>238.06666666666666</v>
      </c>
      <c r="D70" s="6">
        <f t="array" ref="D70">SUM(B61:B70*weight10d)/SUM(weight10d)</f>
        <v>237.11818181818182</v>
      </c>
      <c r="E70" s="6">
        <f t="shared" si="0"/>
        <v>1000</v>
      </c>
      <c r="F70" s="6">
        <f t="shared" si="1"/>
        <v>0</v>
      </c>
      <c r="G70" s="6">
        <f t="shared" si="2"/>
        <v>-4000</v>
      </c>
      <c r="H70" s="12">
        <f t="shared" si="3"/>
        <v>1735933.333333333</v>
      </c>
      <c r="I70" s="12">
        <f t="shared" si="4"/>
        <v>795933.33333333302</v>
      </c>
    </row>
    <row r="71" spans="1:9" x14ac:dyDescent="0.4">
      <c r="A71" s="5">
        <v>43112</v>
      </c>
      <c r="B71" s="3">
        <v>237</v>
      </c>
      <c r="C71" s="2">
        <f>SUMPRODUCT(B67:B71,weight5d)/SUM(weight5d)</f>
        <v>237.36666666666667</v>
      </c>
      <c r="D71" s="6">
        <f t="array" ref="D71">SUM(B62:B71*weight10d)/SUM(weight10d)</f>
        <v>237.51818181818183</v>
      </c>
      <c r="E71" s="6">
        <f t="shared" si="0"/>
        <v>0</v>
      </c>
      <c r="F71" s="6">
        <f t="shared" si="1"/>
        <v>1000</v>
      </c>
      <c r="G71" s="6">
        <f t="shared" si="2"/>
        <v>-5000</v>
      </c>
      <c r="H71" s="12">
        <f t="shared" si="3"/>
        <v>1973299.9999999998</v>
      </c>
      <c r="I71" s="12">
        <f t="shared" si="4"/>
        <v>788299.99999999977</v>
      </c>
    </row>
    <row r="72" spans="1:9" x14ac:dyDescent="0.4">
      <c r="A72" s="5">
        <v>43115</v>
      </c>
      <c r="B72" s="3">
        <v>240</v>
      </c>
      <c r="C72" s="2">
        <f>SUMPRODUCT(B68:B72,weight5d)/SUM(weight5d)</f>
        <v>237.86666666666667</v>
      </c>
      <c r="D72" s="6">
        <f t="array" ref="D72">SUM(B63:B72*weight10d)/SUM(weight10d)</f>
        <v>238.24545454545455</v>
      </c>
      <c r="E72" s="6">
        <f t="shared" si="0"/>
        <v>0</v>
      </c>
      <c r="F72" s="6">
        <f t="shared" si="1"/>
        <v>1000</v>
      </c>
      <c r="G72" s="6">
        <f t="shared" si="2"/>
        <v>-6000</v>
      </c>
      <c r="H72" s="12">
        <f t="shared" si="3"/>
        <v>2211166.6666666665</v>
      </c>
      <c r="I72" s="12">
        <f t="shared" si="4"/>
        <v>771166.66666666651</v>
      </c>
    </row>
    <row r="73" spans="1:9" x14ac:dyDescent="0.4">
      <c r="A73" s="5">
        <v>43116</v>
      </c>
      <c r="B73" s="3">
        <v>240.5</v>
      </c>
      <c r="C73" s="2">
        <f>SUMPRODUCT(B69:B73,weight5d)/SUM(weight5d)</f>
        <v>238.66666666666666</v>
      </c>
      <c r="D73" s="6">
        <f t="array" ref="D73">SUM(B64:B73*weight10d)/SUM(weight10d)</f>
        <v>238.80909090909091</v>
      </c>
      <c r="E73" s="6">
        <f t="shared" si="0"/>
        <v>0</v>
      </c>
      <c r="F73" s="6">
        <f t="shared" si="1"/>
        <v>1000</v>
      </c>
      <c r="G73" s="6">
        <f t="shared" si="2"/>
        <v>-7000</v>
      </c>
      <c r="H73" s="12">
        <f t="shared" si="3"/>
        <v>2449833.333333333</v>
      </c>
      <c r="I73" s="12">
        <f t="shared" si="4"/>
        <v>766333.33333333302</v>
      </c>
    </row>
    <row r="74" spans="1:9" x14ac:dyDescent="0.4">
      <c r="A74" s="5">
        <v>43117</v>
      </c>
      <c r="B74" s="3">
        <v>242</v>
      </c>
      <c r="C74" s="2">
        <f>SUMPRODUCT(B70:B74,weight5d)/SUM(weight5d)</f>
        <v>240.06666666666666</v>
      </c>
      <c r="D74" s="6">
        <f t="array" ref="D74">SUM(B65:B74*weight10d)/SUM(weight10d)</f>
        <v>239.44545454545454</v>
      </c>
      <c r="E74" s="6">
        <f t="shared" si="0"/>
        <v>1000</v>
      </c>
      <c r="F74" s="6">
        <f t="shared" si="1"/>
        <v>0</v>
      </c>
      <c r="G74" s="6">
        <f t="shared" si="2"/>
        <v>-6000</v>
      </c>
      <c r="H74" s="12">
        <f t="shared" si="3"/>
        <v>2207833.333333333</v>
      </c>
      <c r="I74" s="12">
        <f t="shared" si="4"/>
        <v>755833.33333333302</v>
      </c>
    </row>
    <row r="75" spans="1:9" x14ac:dyDescent="0.4">
      <c r="A75" s="5">
        <v>43118</v>
      </c>
      <c r="B75" s="3">
        <v>248.5</v>
      </c>
      <c r="C75" s="2">
        <f>SUMPRODUCT(B71:B75,weight5d)/SUM(weight5d)</f>
        <v>243.26666666666668</v>
      </c>
      <c r="D75" s="6">
        <f t="array" ref="D75">SUM(B66:B75*weight10d)/SUM(weight10d)</f>
        <v>241.09090909090909</v>
      </c>
      <c r="E75" s="6">
        <f t="shared" si="0"/>
        <v>1000</v>
      </c>
      <c r="F75" s="6">
        <f t="shared" si="1"/>
        <v>0</v>
      </c>
      <c r="G75" s="6">
        <f t="shared" si="2"/>
        <v>-5000</v>
      </c>
      <c r="H75" s="12">
        <f t="shared" si="3"/>
        <v>1959333.333333333</v>
      </c>
      <c r="I75" s="12">
        <f t="shared" si="4"/>
        <v>716833.33333333302</v>
      </c>
    </row>
    <row r="76" spans="1:9" x14ac:dyDescent="0.4">
      <c r="A76" s="5">
        <v>43119</v>
      </c>
      <c r="B76" s="3">
        <v>255.5</v>
      </c>
      <c r="C76" s="2">
        <f>SUMPRODUCT(B72:B76,weight5d)/SUM(weight5d)</f>
        <v>247.9</v>
      </c>
      <c r="D76" s="6">
        <f t="array" ref="D76">SUM(B67:B76*weight10d)/SUM(weight10d)</f>
        <v>243.84545454545454</v>
      </c>
      <c r="E76" s="6">
        <f t="shared" si="0"/>
        <v>1000</v>
      </c>
      <c r="F76" s="6">
        <f t="shared" si="1"/>
        <v>0</v>
      </c>
      <c r="G76" s="6">
        <f t="shared" si="2"/>
        <v>-4000</v>
      </c>
      <c r="H76" s="12">
        <f t="shared" si="3"/>
        <v>1703833.333333333</v>
      </c>
      <c r="I76" s="12">
        <f t="shared" si="4"/>
        <v>681833.33333333302</v>
      </c>
    </row>
    <row r="77" spans="1:9" x14ac:dyDescent="0.4">
      <c r="A77" s="5">
        <v>43122</v>
      </c>
      <c r="B77" s="3">
        <v>261.5</v>
      </c>
      <c r="C77" s="2">
        <f>SUMPRODUCT(B73:B77,weight5d)/SUM(weight5d)</f>
        <v>253.3</v>
      </c>
      <c r="D77" s="6">
        <f t="array" ref="D77">SUM(B68:B77*weight10d)/SUM(weight10d)</f>
        <v>247.40909090909091</v>
      </c>
      <c r="E77" s="6">
        <f t="shared" ref="E77:E140" si="5">IF(C77&gt;D77, 1000, 0)</f>
        <v>1000</v>
      </c>
      <c r="F77" s="6">
        <f t="shared" ref="F77:F140" si="6">IF(D77&gt;C77, 1000, 0)</f>
        <v>0</v>
      </c>
      <c r="G77" s="6">
        <f t="shared" ref="G77:G140" si="7">E77-F77+G76</f>
        <v>-3000</v>
      </c>
      <c r="H77" s="12">
        <f t="shared" ref="H77:H140" si="8">H76-E77*B77+F77*C77</f>
        <v>1442333.333333333</v>
      </c>
      <c r="I77" s="12">
        <f t="shared" ref="I77:I140" si="9">H77+G77*B77</f>
        <v>657833.33333333302</v>
      </c>
    </row>
    <row r="78" spans="1:9" x14ac:dyDescent="0.4">
      <c r="A78" s="5">
        <v>43123</v>
      </c>
      <c r="B78" s="3">
        <v>266</v>
      </c>
      <c r="C78" s="2">
        <f>SUMPRODUCT(B74:B78,weight5d)/SUM(weight5d)</f>
        <v>258.76666666666665</v>
      </c>
      <c r="D78" s="6">
        <f t="array" ref="D78">SUM(B69:B78*weight10d)/SUM(weight10d)</f>
        <v>251.43636363636364</v>
      </c>
      <c r="E78" s="6">
        <f t="shared" si="5"/>
        <v>1000</v>
      </c>
      <c r="F78" s="6">
        <f t="shared" si="6"/>
        <v>0</v>
      </c>
      <c r="G78" s="6">
        <f t="shared" si="7"/>
        <v>-2000</v>
      </c>
      <c r="H78" s="12">
        <f t="shared" si="8"/>
        <v>1176333.333333333</v>
      </c>
      <c r="I78" s="12">
        <f t="shared" si="9"/>
        <v>644333.33333333302</v>
      </c>
    </row>
    <row r="79" spans="1:9" x14ac:dyDescent="0.4">
      <c r="A79" s="5">
        <v>43124</v>
      </c>
      <c r="B79" s="3">
        <v>258</v>
      </c>
      <c r="C79" s="2">
        <f>SUMPRODUCT(B75:B79,weight5d)/SUM(weight5d)</f>
        <v>259.86666666666667</v>
      </c>
      <c r="D79" s="6">
        <f t="array" ref="D79">SUM(B70:B79*weight10d)/SUM(weight10d)</f>
        <v>253.57272727272726</v>
      </c>
      <c r="E79" s="6">
        <f t="shared" si="5"/>
        <v>1000</v>
      </c>
      <c r="F79" s="6">
        <f t="shared" si="6"/>
        <v>0</v>
      </c>
      <c r="G79" s="6">
        <f t="shared" si="7"/>
        <v>-1000</v>
      </c>
      <c r="H79" s="12">
        <f t="shared" si="8"/>
        <v>918333.33333333302</v>
      </c>
      <c r="I79" s="12">
        <f t="shared" si="9"/>
        <v>660333.33333333302</v>
      </c>
    </row>
    <row r="80" spans="1:9" x14ac:dyDescent="0.4">
      <c r="A80" s="5">
        <v>43125</v>
      </c>
      <c r="B80" s="3">
        <v>258</v>
      </c>
      <c r="C80" s="2">
        <f>SUMPRODUCT(B76:B80,weight5d)/SUM(weight5d)</f>
        <v>259.89999999999998</v>
      </c>
      <c r="D80" s="6">
        <f t="array" ref="D80">SUM(B71:B80*weight10d)/SUM(weight10d)</f>
        <v>255.31818181818181</v>
      </c>
      <c r="E80" s="6">
        <f t="shared" si="5"/>
        <v>1000</v>
      </c>
      <c r="F80" s="6">
        <f t="shared" si="6"/>
        <v>0</v>
      </c>
      <c r="G80" s="6">
        <f t="shared" si="7"/>
        <v>0</v>
      </c>
      <c r="H80" s="12">
        <f t="shared" si="8"/>
        <v>660333.33333333302</v>
      </c>
      <c r="I80" s="12">
        <f t="shared" si="9"/>
        <v>660333.33333333302</v>
      </c>
    </row>
    <row r="81" spans="1:9" x14ac:dyDescent="0.4">
      <c r="A81" s="5">
        <v>43126</v>
      </c>
      <c r="B81" s="3">
        <v>255</v>
      </c>
      <c r="C81" s="2">
        <f>SUMPRODUCT(B77:B81,weight5d)/SUM(weight5d)</f>
        <v>258.3</v>
      </c>
      <c r="D81" s="6">
        <f t="array" ref="D81">SUM(B72:B81*weight10d)/SUM(weight10d)</f>
        <v>256.10000000000002</v>
      </c>
      <c r="E81" s="6">
        <f t="shared" si="5"/>
        <v>1000</v>
      </c>
      <c r="F81" s="6">
        <f t="shared" si="6"/>
        <v>0</v>
      </c>
      <c r="G81" s="6">
        <f t="shared" si="7"/>
        <v>1000</v>
      </c>
      <c r="H81" s="12">
        <f t="shared" si="8"/>
        <v>405333.33333333302</v>
      </c>
      <c r="I81" s="12">
        <f t="shared" si="9"/>
        <v>660333.33333333302</v>
      </c>
    </row>
    <row r="82" spans="1:9" x14ac:dyDescent="0.4">
      <c r="A82" s="5">
        <v>43129</v>
      </c>
      <c r="B82" s="3">
        <v>258.5</v>
      </c>
      <c r="C82" s="2">
        <f>SUMPRODUCT(B78:B82,weight5d)/SUM(weight5d)</f>
        <v>257.89999999999998</v>
      </c>
      <c r="D82" s="6">
        <f t="array" ref="D82">SUM(B73:B82*weight10d)/SUM(weight10d)</f>
        <v>257.19090909090909</v>
      </c>
      <c r="E82" s="6">
        <f t="shared" si="5"/>
        <v>1000</v>
      </c>
      <c r="F82" s="6">
        <f t="shared" si="6"/>
        <v>0</v>
      </c>
      <c r="G82" s="6">
        <f t="shared" si="7"/>
        <v>2000</v>
      </c>
      <c r="H82" s="12">
        <f t="shared" si="8"/>
        <v>146833.33333333302</v>
      </c>
      <c r="I82" s="12">
        <f t="shared" si="9"/>
        <v>663833.33333333302</v>
      </c>
    </row>
    <row r="83" spans="1:9" x14ac:dyDescent="0.4">
      <c r="A83" s="5">
        <v>43130</v>
      </c>
      <c r="B83" s="3">
        <v>253</v>
      </c>
      <c r="C83" s="2">
        <f>SUMPRODUCT(B79:B83,weight5d)/SUM(weight5d)</f>
        <v>255.86666666666667</v>
      </c>
      <c r="D83" s="6">
        <f t="array" ref="D83">SUM(B74:B83*weight10d)/SUM(weight10d)</f>
        <v>256.94545454545454</v>
      </c>
      <c r="E83" s="6">
        <f t="shared" si="5"/>
        <v>0</v>
      </c>
      <c r="F83" s="6">
        <f t="shared" si="6"/>
        <v>1000</v>
      </c>
      <c r="G83" s="6">
        <f t="shared" si="7"/>
        <v>1000</v>
      </c>
      <c r="H83" s="12">
        <f t="shared" si="8"/>
        <v>402699.99999999971</v>
      </c>
      <c r="I83" s="12">
        <f t="shared" si="9"/>
        <v>655699.99999999977</v>
      </c>
    </row>
    <row r="84" spans="1:9" x14ac:dyDescent="0.4">
      <c r="A84" s="5">
        <v>43131</v>
      </c>
      <c r="B84" s="3">
        <v>255</v>
      </c>
      <c r="C84" s="2">
        <f>SUMPRODUCT(B80:B84,weight5d)/SUM(weight5d)</f>
        <v>255.36666666666667</v>
      </c>
      <c r="D84" s="6">
        <f t="array" ref="D84">SUM(B75:B84*weight10d)/SUM(weight10d)</f>
        <v>256.83636363636361</v>
      </c>
      <c r="E84" s="6">
        <f t="shared" si="5"/>
        <v>0</v>
      </c>
      <c r="F84" s="6">
        <f t="shared" si="6"/>
        <v>1000</v>
      </c>
      <c r="G84" s="6">
        <f t="shared" si="7"/>
        <v>0</v>
      </c>
      <c r="H84" s="12">
        <f t="shared" si="8"/>
        <v>658066.6666666664</v>
      </c>
      <c r="I84" s="12">
        <f t="shared" si="9"/>
        <v>658066.6666666664</v>
      </c>
    </row>
    <row r="85" spans="1:9" x14ac:dyDescent="0.4">
      <c r="A85" s="5">
        <v>43132</v>
      </c>
      <c r="B85" s="3">
        <v>259.5</v>
      </c>
      <c r="C85" s="2">
        <f>SUMPRODUCT(B81:B85,weight5d)/SUM(weight5d)</f>
        <v>256.56666666666666</v>
      </c>
      <c r="D85" s="6">
        <f t="array" ref="D85">SUM(B76:B85*weight10d)/SUM(weight10d)</f>
        <v>257.30909090909091</v>
      </c>
      <c r="E85" s="6">
        <f t="shared" si="5"/>
        <v>0</v>
      </c>
      <c r="F85" s="6">
        <f t="shared" si="6"/>
        <v>1000</v>
      </c>
      <c r="G85" s="6">
        <f t="shared" si="7"/>
        <v>-1000</v>
      </c>
      <c r="H85" s="12">
        <f t="shared" si="8"/>
        <v>914633.33333333302</v>
      </c>
      <c r="I85" s="12">
        <f t="shared" si="9"/>
        <v>655133.33333333302</v>
      </c>
    </row>
    <row r="86" spans="1:9" x14ac:dyDescent="0.4">
      <c r="A86" s="5">
        <v>43133</v>
      </c>
      <c r="B86" s="3">
        <v>259.5</v>
      </c>
      <c r="C86" s="2">
        <f>SUMPRODUCT(B82:B86,weight5d)/SUM(weight5d)</f>
        <v>257.66666666666669</v>
      </c>
      <c r="D86" s="6">
        <f t="array" ref="D86">SUM(B77:B86*weight10d)/SUM(weight10d)</f>
        <v>257.58181818181816</v>
      </c>
      <c r="E86" s="6">
        <f t="shared" si="5"/>
        <v>1000</v>
      </c>
      <c r="F86" s="6">
        <f t="shared" si="6"/>
        <v>0</v>
      </c>
      <c r="G86" s="6">
        <f t="shared" si="7"/>
        <v>0</v>
      </c>
      <c r="H86" s="12">
        <f t="shared" si="8"/>
        <v>655133.33333333302</v>
      </c>
      <c r="I86" s="12">
        <f t="shared" si="9"/>
        <v>655133.33333333302</v>
      </c>
    </row>
    <row r="87" spans="1:9" x14ac:dyDescent="0.4">
      <c r="A87" s="5">
        <v>43136</v>
      </c>
      <c r="B87" s="3">
        <v>253</v>
      </c>
      <c r="C87" s="2">
        <f>SUMPRODUCT(B83:B87,weight5d)/SUM(weight5d)</f>
        <v>256.3</v>
      </c>
      <c r="D87" s="6">
        <f t="array" ref="D87">SUM(B78:B87*weight10d)/SUM(weight10d)</f>
        <v>256.60000000000002</v>
      </c>
      <c r="E87" s="6">
        <f t="shared" si="5"/>
        <v>0</v>
      </c>
      <c r="F87" s="6">
        <f t="shared" si="6"/>
        <v>1000</v>
      </c>
      <c r="G87" s="6">
        <f t="shared" si="7"/>
        <v>-1000</v>
      </c>
      <c r="H87" s="12">
        <f t="shared" si="8"/>
        <v>911433.33333333302</v>
      </c>
      <c r="I87" s="12">
        <f t="shared" si="9"/>
        <v>658433.33333333302</v>
      </c>
    </row>
    <row r="88" spans="1:9" x14ac:dyDescent="0.4">
      <c r="A88" s="5">
        <v>43137</v>
      </c>
      <c r="B88" s="3">
        <v>239</v>
      </c>
      <c r="C88" s="2">
        <f>SUMPRODUCT(B84:B88,weight5d)/SUM(weight5d)</f>
        <v>250.63333333333333</v>
      </c>
      <c r="D88" s="6">
        <f t="array" ref="D88">SUM(B79:B88*weight10d)/SUM(weight10d)</f>
        <v>253.22727272727272</v>
      </c>
      <c r="E88" s="6">
        <f t="shared" si="5"/>
        <v>0</v>
      </c>
      <c r="F88" s="6">
        <f t="shared" si="6"/>
        <v>1000</v>
      </c>
      <c r="G88" s="6">
        <f t="shared" si="7"/>
        <v>-2000</v>
      </c>
      <c r="H88" s="12">
        <f t="shared" si="8"/>
        <v>1162066.6666666663</v>
      </c>
      <c r="I88" s="12">
        <f t="shared" si="9"/>
        <v>684066.66666666628</v>
      </c>
    </row>
    <row r="89" spans="1:9" x14ac:dyDescent="0.4">
      <c r="A89" s="5">
        <v>43138</v>
      </c>
      <c r="B89" s="3">
        <v>240</v>
      </c>
      <c r="C89" s="2">
        <f>SUMPRODUCT(B85:B89,weight5d)/SUM(weight5d)</f>
        <v>246.23333333333332</v>
      </c>
      <c r="D89" s="6">
        <f t="array" ref="D89">SUM(B80:B89*weight10d)/SUM(weight10d)</f>
        <v>250.52727272727273</v>
      </c>
      <c r="E89" s="6">
        <f t="shared" si="5"/>
        <v>0</v>
      </c>
      <c r="F89" s="6">
        <f t="shared" si="6"/>
        <v>1000</v>
      </c>
      <c r="G89" s="6">
        <f t="shared" si="7"/>
        <v>-3000</v>
      </c>
      <c r="H89" s="12">
        <f t="shared" si="8"/>
        <v>1408299.9999999995</v>
      </c>
      <c r="I89" s="12">
        <f t="shared" si="9"/>
        <v>688299.99999999953</v>
      </c>
    </row>
    <row r="90" spans="1:9" x14ac:dyDescent="0.4">
      <c r="A90" s="5">
        <v>43139</v>
      </c>
      <c r="B90" s="3">
        <v>238.5</v>
      </c>
      <c r="C90" s="2">
        <f>SUMPRODUCT(B86:B90,weight5d)/SUM(weight5d)</f>
        <v>242.33333333333334</v>
      </c>
      <c r="D90" s="6">
        <f t="array" ref="D90">SUM(B81:B90*weight10d)/SUM(weight10d)</f>
        <v>247.88181818181818</v>
      </c>
      <c r="E90" s="6">
        <f t="shared" si="5"/>
        <v>0</v>
      </c>
      <c r="F90" s="6">
        <f t="shared" si="6"/>
        <v>1000</v>
      </c>
      <c r="G90" s="6">
        <f t="shared" si="7"/>
        <v>-4000</v>
      </c>
      <c r="H90" s="12">
        <f t="shared" si="8"/>
        <v>1650633.3333333328</v>
      </c>
      <c r="I90" s="12">
        <f t="shared" si="9"/>
        <v>696633.33333333279</v>
      </c>
    </row>
    <row r="91" spans="1:9" x14ac:dyDescent="0.4">
      <c r="A91" s="5">
        <v>43140</v>
      </c>
      <c r="B91" s="3">
        <v>232.5</v>
      </c>
      <c r="C91" s="2">
        <f>SUMPRODUCT(B87:B91,weight5d)/SUM(weight5d)</f>
        <v>237.83333333333334</v>
      </c>
      <c r="D91" s="6">
        <f t="array" ref="D91">SUM(B82:B91*weight10d)/SUM(weight10d)</f>
        <v>244.5</v>
      </c>
      <c r="E91" s="6">
        <f t="shared" si="5"/>
        <v>0</v>
      </c>
      <c r="F91" s="6">
        <f t="shared" si="6"/>
        <v>1000</v>
      </c>
      <c r="G91" s="6">
        <f t="shared" si="7"/>
        <v>-5000</v>
      </c>
      <c r="H91" s="12">
        <f t="shared" si="8"/>
        <v>1888466.666666666</v>
      </c>
      <c r="I91" s="12">
        <f t="shared" si="9"/>
        <v>725966.66666666605</v>
      </c>
    </row>
    <row r="92" spans="1:9" x14ac:dyDescent="0.4">
      <c r="A92" s="5">
        <v>43143</v>
      </c>
      <c r="B92" s="3">
        <v>236.5</v>
      </c>
      <c r="C92" s="2">
        <f>SUMPRODUCT(B88:B92,weight5d)/SUM(weight5d)</f>
        <v>236.46666666666667</v>
      </c>
      <c r="D92" s="6">
        <f t="array" ref="D92">SUM(B83:B92*weight10d)/SUM(weight10d)</f>
        <v>242.25454545454545</v>
      </c>
      <c r="E92" s="6">
        <f t="shared" si="5"/>
        <v>0</v>
      </c>
      <c r="F92" s="6">
        <f t="shared" si="6"/>
        <v>1000</v>
      </c>
      <c r="G92" s="6">
        <f t="shared" si="7"/>
        <v>-6000</v>
      </c>
      <c r="H92" s="12">
        <f t="shared" si="8"/>
        <v>2124933.3333333326</v>
      </c>
      <c r="I92" s="12">
        <f t="shared" si="9"/>
        <v>705933.33333333256</v>
      </c>
    </row>
    <row r="93" spans="1:9" x14ac:dyDescent="0.4">
      <c r="A93" s="5">
        <v>43152</v>
      </c>
      <c r="B93" s="3">
        <v>242.5</v>
      </c>
      <c r="C93" s="2">
        <f>SUMPRODUCT(B89:B93,weight5d)/SUM(weight5d)</f>
        <v>238.2</v>
      </c>
      <c r="D93" s="6">
        <f t="array" ref="D93">SUM(B84:B93*weight10d)/SUM(weight10d)</f>
        <v>241.5</v>
      </c>
      <c r="E93" s="6">
        <f t="shared" si="5"/>
        <v>0</v>
      </c>
      <c r="F93" s="6">
        <f t="shared" si="6"/>
        <v>1000</v>
      </c>
      <c r="G93" s="6">
        <f t="shared" si="7"/>
        <v>-7000</v>
      </c>
      <c r="H93" s="12">
        <f t="shared" si="8"/>
        <v>2363133.3333333326</v>
      </c>
      <c r="I93" s="12">
        <f t="shared" si="9"/>
        <v>665633.33333333256</v>
      </c>
    </row>
    <row r="94" spans="1:9" x14ac:dyDescent="0.4">
      <c r="A94" s="5">
        <v>43153</v>
      </c>
      <c r="B94" s="3">
        <v>239.5</v>
      </c>
      <c r="C94" s="2">
        <f>SUMPRODUCT(B90:B94,weight5d)/SUM(weight5d)</f>
        <v>238.7</v>
      </c>
      <c r="D94" s="6">
        <f t="array" ref="D94">SUM(B85:B94*weight10d)/SUM(weight10d)</f>
        <v>240.3909090909091</v>
      </c>
      <c r="E94" s="6">
        <f t="shared" si="5"/>
        <v>0</v>
      </c>
      <c r="F94" s="6">
        <f t="shared" si="6"/>
        <v>1000</v>
      </c>
      <c r="G94" s="6">
        <f t="shared" si="7"/>
        <v>-8000</v>
      </c>
      <c r="H94" s="12">
        <f t="shared" si="8"/>
        <v>2601833.3333333326</v>
      </c>
      <c r="I94" s="12">
        <f t="shared" si="9"/>
        <v>685833.33333333256</v>
      </c>
    </row>
    <row r="95" spans="1:9" x14ac:dyDescent="0.4">
      <c r="A95" s="5">
        <v>43154</v>
      </c>
      <c r="B95" s="3">
        <v>245</v>
      </c>
      <c r="C95" s="2">
        <f>SUMPRODUCT(B91:B95,weight5d)/SUM(weight5d)</f>
        <v>241.06666666666666</v>
      </c>
      <c r="D95" s="6">
        <f t="array" ref="D95">SUM(B86:B95*weight10d)/SUM(weight10d)</f>
        <v>240.56363636363636</v>
      </c>
      <c r="E95" s="6">
        <f t="shared" si="5"/>
        <v>1000</v>
      </c>
      <c r="F95" s="6">
        <f t="shared" si="6"/>
        <v>0</v>
      </c>
      <c r="G95" s="6">
        <f t="shared" si="7"/>
        <v>-7000</v>
      </c>
      <c r="H95" s="12">
        <f t="shared" si="8"/>
        <v>2356833.3333333326</v>
      </c>
      <c r="I95" s="12">
        <f t="shared" si="9"/>
        <v>641833.33333333256</v>
      </c>
    </row>
    <row r="96" spans="1:9" x14ac:dyDescent="0.4">
      <c r="A96" s="5">
        <v>43157</v>
      </c>
      <c r="B96" s="3">
        <v>246.5</v>
      </c>
      <c r="C96" s="2">
        <f>SUMPRODUCT(B92:B96,weight5d)/SUM(weight5d)</f>
        <v>243.5</v>
      </c>
      <c r="D96" s="6">
        <f t="array" ref="D96">SUM(B87:B96*weight10d)/SUM(weight10d)</f>
        <v>241.27272727272728</v>
      </c>
      <c r="E96" s="6">
        <f t="shared" si="5"/>
        <v>1000</v>
      </c>
      <c r="F96" s="6">
        <f t="shared" si="6"/>
        <v>0</v>
      </c>
      <c r="G96" s="6">
        <f t="shared" si="7"/>
        <v>-6000</v>
      </c>
      <c r="H96" s="12">
        <f t="shared" si="8"/>
        <v>2110333.3333333326</v>
      </c>
      <c r="I96" s="12">
        <f t="shared" si="9"/>
        <v>631333.33333333256</v>
      </c>
    </row>
    <row r="97" spans="1:9" x14ac:dyDescent="0.4">
      <c r="A97" s="5">
        <v>43158</v>
      </c>
      <c r="B97" s="3">
        <v>246</v>
      </c>
      <c r="C97" s="2">
        <f>SUMPRODUCT(B93:B97,weight5d)/SUM(weight5d)</f>
        <v>244.83333333333334</v>
      </c>
      <c r="D97" s="6">
        <f t="array" ref="D97">SUM(B88:B97*weight10d)/SUM(weight10d)</f>
        <v>242.12727272727273</v>
      </c>
      <c r="E97" s="6">
        <f t="shared" si="5"/>
        <v>1000</v>
      </c>
      <c r="F97" s="6">
        <f t="shared" si="6"/>
        <v>0</v>
      </c>
      <c r="G97" s="6">
        <f t="shared" si="7"/>
        <v>-5000</v>
      </c>
      <c r="H97" s="12">
        <f t="shared" si="8"/>
        <v>1864333.3333333326</v>
      </c>
      <c r="I97" s="12">
        <f t="shared" si="9"/>
        <v>634333.33333333256</v>
      </c>
    </row>
    <row r="98" spans="1:9" x14ac:dyDescent="0.4">
      <c r="A98" s="5">
        <v>43160</v>
      </c>
      <c r="B98" s="3">
        <v>243</v>
      </c>
      <c r="C98" s="2">
        <f>SUMPRODUCT(B94:B98,weight5d)/SUM(weight5d)</f>
        <v>244.53333333333333</v>
      </c>
      <c r="D98" s="6">
        <f t="array" ref="D98">SUM(B89:B98*weight10d)/SUM(weight10d)</f>
        <v>242.56363636363636</v>
      </c>
      <c r="E98" s="6">
        <f t="shared" si="5"/>
        <v>1000</v>
      </c>
      <c r="F98" s="6">
        <f t="shared" si="6"/>
        <v>0</v>
      </c>
      <c r="G98" s="6">
        <f t="shared" si="7"/>
        <v>-4000</v>
      </c>
      <c r="H98" s="12">
        <f t="shared" si="8"/>
        <v>1621333.3333333326</v>
      </c>
      <c r="I98" s="12">
        <f t="shared" si="9"/>
        <v>649333.33333333256</v>
      </c>
    </row>
    <row r="99" spans="1:9" x14ac:dyDescent="0.4">
      <c r="A99" s="5">
        <v>43161</v>
      </c>
      <c r="B99" s="3">
        <v>240</v>
      </c>
      <c r="C99" s="2">
        <f>SUMPRODUCT(B95:B99,weight5d)/SUM(weight5d)</f>
        <v>243.2</v>
      </c>
      <c r="D99" s="6">
        <f t="array" ref="D99">SUM(B90:B99*weight10d)/SUM(weight10d)</f>
        <v>242.38181818181818</v>
      </c>
      <c r="E99" s="6">
        <f t="shared" si="5"/>
        <v>1000</v>
      </c>
      <c r="F99" s="6">
        <f t="shared" si="6"/>
        <v>0</v>
      </c>
      <c r="G99" s="6">
        <f t="shared" si="7"/>
        <v>-3000</v>
      </c>
      <c r="H99" s="12">
        <f t="shared" si="8"/>
        <v>1381333.3333333326</v>
      </c>
      <c r="I99" s="12">
        <f t="shared" si="9"/>
        <v>661333.33333333256</v>
      </c>
    </row>
    <row r="100" spans="1:9" x14ac:dyDescent="0.4">
      <c r="A100" s="5">
        <v>43164</v>
      </c>
      <c r="B100" s="3">
        <v>241.5</v>
      </c>
      <c r="C100" s="2">
        <f>SUMPRODUCT(B96:B100,weight5d)/SUM(weight5d)</f>
        <v>242.33333333333334</v>
      </c>
      <c r="D100" s="6">
        <f t="array" ref="D100">SUM(B91:B100*weight10d)/SUM(weight10d)</f>
        <v>242.47272727272727</v>
      </c>
      <c r="E100" s="6">
        <f t="shared" si="5"/>
        <v>0</v>
      </c>
      <c r="F100" s="6">
        <f t="shared" si="6"/>
        <v>1000</v>
      </c>
      <c r="G100" s="6">
        <f t="shared" si="7"/>
        <v>-4000</v>
      </c>
      <c r="H100" s="12">
        <f t="shared" si="8"/>
        <v>1623666.6666666658</v>
      </c>
      <c r="I100" s="12">
        <f t="shared" si="9"/>
        <v>657666.66666666581</v>
      </c>
    </row>
    <row r="101" spans="1:9" x14ac:dyDescent="0.4">
      <c r="A101" s="5">
        <v>43165</v>
      </c>
      <c r="B101" s="3">
        <v>250</v>
      </c>
      <c r="C101" s="2">
        <f>SUMPRODUCT(B97:B101,weight5d)/SUM(weight5d)</f>
        <v>244.53333333333333</v>
      </c>
      <c r="D101" s="6">
        <f t="array" ref="D101">SUM(B92:B101*weight10d)/SUM(weight10d)</f>
        <v>244.05454545454546</v>
      </c>
      <c r="E101" s="6">
        <f t="shared" si="5"/>
        <v>1000</v>
      </c>
      <c r="F101" s="6">
        <f t="shared" si="6"/>
        <v>0</v>
      </c>
      <c r="G101" s="6">
        <f t="shared" si="7"/>
        <v>-3000</v>
      </c>
      <c r="H101" s="12">
        <f t="shared" si="8"/>
        <v>1373666.6666666658</v>
      </c>
      <c r="I101" s="12">
        <f t="shared" si="9"/>
        <v>623666.66666666581</v>
      </c>
    </row>
    <row r="102" spans="1:9" x14ac:dyDescent="0.4">
      <c r="A102" s="5">
        <v>43166</v>
      </c>
      <c r="B102" s="3">
        <v>247</v>
      </c>
      <c r="C102" s="2">
        <f>SUMPRODUCT(B98:B102,weight5d)/SUM(weight5d)</f>
        <v>245.5</v>
      </c>
      <c r="D102" s="6">
        <f t="array" ref="D102">SUM(B93:B102*weight10d)/SUM(weight10d)</f>
        <v>244.77272727272728</v>
      </c>
      <c r="E102" s="6">
        <f t="shared" si="5"/>
        <v>1000</v>
      </c>
      <c r="F102" s="6">
        <f t="shared" si="6"/>
        <v>0</v>
      </c>
      <c r="G102" s="6">
        <f t="shared" si="7"/>
        <v>-2000</v>
      </c>
      <c r="H102" s="12">
        <f t="shared" si="8"/>
        <v>1126666.6666666658</v>
      </c>
      <c r="I102" s="12">
        <f t="shared" si="9"/>
        <v>632666.66666666581</v>
      </c>
    </row>
    <row r="103" spans="1:9" x14ac:dyDescent="0.4">
      <c r="A103" s="5">
        <v>43167</v>
      </c>
      <c r="B103" s="3">
        <v>249.5</v>
      </c>
      <c r="C103" s="2">
        <f>SUMPRODUCT(B99:B103,weight5d)/SUM(weight5d)</f>
        <v>247.23333333333332</v>
      </c>
      <c r="D103" s="6">
        <f t="array" ref="D103">SUM(B94:B103*weight10d)/SUM(weight10d)</f>
        <v>245.75454545454545</v>
      </c>
      <c r="E103" s="6">
        <f t="shared" si="5"/>
        <v>1000</v>
      </c>
      <c r="F103" s="6">
        <f t="shared" si="6"/>
        <v>0</v>
      </c>
      <c r="G103" s="6">
        <f t="shared" si="7"/>
        <v>-1000</v>
      </c>
      <c r="H103" s="12">
        <f t="shared" si="8"/>
        <v>877166.66666666581</v>
      </c>
      <c r="I103" s="12">
        <f t="shared" si="9"/>
        <v>627666.66666666581</v>
      </c>
    </row>
    <row r="104" spans="1:9" x14ac:dyDescent="0.4">
      <c r="A104" s="5">
        <v>43168</v>
      </c>
      <c r="B104" s="3">
        <v>250.5</v>
      </c>
      <c r="C104" s="2">
        <f>SUMPRODUCT(B100:B104,weight5d)/SUM(weight5d)</f>
        <v>248.86666666666667</v>
      </c>
      <c r="D104" s="6">
        <f t="array" ref="D104">SUM(B95:B104*weight10d)/SUM(weight10d)</f>
        <v>246.79090909090908</v>
      </c>
      <c r="E104" s="6">
        <f t="shared" si="5"/>
        <v>1000</v>
      </c>
      <c r="F104" s="6">
        <f t="shared" si="6"/>
        <v>0</v>
      </c>
      <c r="G104" s="6">
        <f t="shared" si="7"/>
        <v>0</v>
      </c>
      <c r="H104" s="12">
        <f t="shared" si="8"/>
        <v>626666.66666666581</v>
      </c>
      <c r="I104" s="12">
        <f t="shared" si="9"/>
        <v>626666.66666666581</v>
      </c>
    </row>
    <row r="105" spans="1:9" x14ac:dyDescent="0.4">
      <c r="A105" s="5">
        <v>43171</v>
      </c>
      <c r="B105" s="3">
        <v>254</v>
      </c>
      <c r="C105" s="2">
        <f>SUMPRODUCT(B101:B105,weight5d)/SUM(weight5d)</f>
        <v>250.96666666666667</v>
      </c>
      <c r="D105" s="6">
        <f t="array" ref="D105">SUM(B96:B105*weight10d)/SUM(weight10d)</f>
        <v>248.26363636363635</v>
      </c>
      <c r="E105" s="6">
        <f t="shared" si="5"/>
        <v>1000</v>
      </c>
      <c r="F105" s="6">
        <f t="shared" si="6"/>
        <v>0</v>
      </c>
      <c r="G105" s="6">
        <f t="shared" si="7"/>
        <v>1000</v>
      </c>
      <c r="H105" s="12">
        <f t="shared" si="8"/>
        <v>372666.66666666581</v>
      </c>
      <c r="I105" s="12">
        <f t="shared" si="9"/>
        <v>626666.66666666581</v>
      </c>
    </row>
    <row r="106" spans="1:9" x14ac:dyDescent="0.4">
      <c r="A106" s="5">
        <v>43172</v>
      </c>
      <c r="B106" s="3">
        <v>259</v>
      </c>
      <c r="C106" s="2">
        <f>SUMPRODUCT(B102:B106,weight5d)/SUM(weight5d)</f>
        <v>253.9</v>
      </c>
      <c r="D106" s="6">
        <f t="array" ref="D106">SUM(B97:B106*weight10d)/SUM(weight10d)</f>
        <v>250.48181818181817</v>
      </c>
      <c r="E106" s="6">
        <f t="shared" si="5"/>
        <v>1000</v>
      </c>
      <c r="F106" s="6">
        <f t="shared" si="6"/>
        <v>0</v>
      </c>
      <c r="G106" s="6">
        <f t="shared" si="7"/>
        <v>2000</v>
      </c>
      <c r="H106" s="12">
        <f t="shared" si="8"/>
        <v>113666.66666666581</v>
      </c>
      <c r="I106" s="12">
        <f t="shared" si="9"/>
        <v>631666.66666666581</v>
      </c>
    </row>
    <row r="107" spans="1:9" x14ac:dyDescent="0.4">
      <c r="A107" s="5">
        <v>43173</v>
      </c>
      <c r="B107" s="3">
        <v>257</v>
      </c>
      <c r="C107" s="2">
        <f>SUMPRODUCT(B103:B107,weight5d)/SUM(weight5d)</f>
        <v>255.56666666666666</v>
      </c>
      <c r="D107" s="6">
        <f t="array" ref="D107">SUM(B98:B107*weight10d)/SUM(weight10d)</f>
        <v>252.1090909090909</v>
      </c>
      <c r="E107" s="6">
        <f t="shared" si="5"/>
        <v>1000</v>
      </c>
      <c r="F107" s="6">
        <f t="shared" si="6"/>
        <v>0</v>
      </c>
      <c r="G107" s="6">
        <f t="shared" si="7"/>
        <v>3000</v>
      </c>
      <c r="H107" s="12">
        <f t="shared" si="8"/>
        <v>-143333.33333333419</v>
      </c>
      <c r="I107" s="12">
        <f t="shared" si="9"/>
        <v>627666.66666666581</v>
      </c>
    </row>
    <row r="108" spans="1:9" x14ac:dyDescent="0.4">
      <c r="A108" s="5">
        <v>43174</v>
      </c>
      <c r="B108" s="3">
        <v>255</v>
      </c>
      <c r="C108" s="2">
        <f>SUMPRODUCT(B104:B108,weight5d)/SUM(weight5d)</f>
        <v>255.9</v>
      </c>
      <c r="D108" s="6">
        <f t="array" ref="D108">SUM(B99:B108*weight10d)/SUM(weight10d)</f>
        <v>253.17272727272729</v>
      </c>
      <c r="E108" s="6">
        <f t="shared" si="5"/>
        <v>1000</v>
      </c>
      <c r="F108" s="6">
        <f t="shared" si="6"/>
        <v>0</v>
      </c>
      <c r="G108" s="6">
        <f t="shared" si="7"/>
        <v>4000</v>
      </c>
      <c r="H108" s="12">
        <f t="shared" si="8"/>
        <v>-398333.33333333419</v>
      </c>
      <c r="I108" s="12">
        <f t="shared" si="9"/>
        <v>621666.66666666581</v>
      </c>
    </row>
    <row r="109" spans="1:9" x14ac:dyDescent="0.4">
      <c r="A109" s="5">
        <v>43175</v>
      </c>
      <c r="B109" s="3">
        <v>255</v>
      </c>
      <c r="C109" s="2">
        <f>SUMPRODUCT(B105:B109,weight5d)/SUM(weight5d)</f>
        <v>255.86666666666667</v>
      </c>
      <c r="D109" s="6">
        <f t="array" ref="D109">SUM(B100:B109*weight10d)/SUM(weight10d)</f>
        <v>254.01818181818183</v>
      </c>
      <c r="E109" s="6">
        <f t="shared" si="5"/>
        <v>1000</v>
      </c>
      <c r="F109" s="6">
        <f t="shared" si="6"/>
        <v>0</v>
      </c>
      <c r="G109" s="6">
        <f t="shared" si="7"/>
        <v>5000</v>
      </c>
      <c r="H109" s="12">
        <f t="shared" si="8"/>
        <v>-653333.33333333419</v>
      </c>
      <c r="I109" s="12">
        <f t="shared" si="9"/>
        <v>621666.66666666581</v>
      </c>
    </row>
    <row r="110" spans="1:9" x14ac:dyDescent="0.4">
      <c r="A110" s="5">
        <v>43178</v>
      </c>
      <c r="B110" s="3">
        <v>255</v>
      </c>
      <c r="C110" s="2">
        <f>SUMPRODUCT(B106:B110,weight5d)/SUM(weight5d)</f>
        <v>255.53333333333333</v>
      </c>
      <c r="D110" s="6">
        <f t="array" ref="D110">SUM(B101:B110*weight10d)/SUM(weight10d)</f>
        <v>254.59090909090909</v>
      </c>
      <c r="E110" s="6">
        <f t="shared" si="5"/>
        <v>1000</v>
      </c>
      <c r="F110" s="6">
        <f t="shared" si="6"/>
        <v>0</v>
      </c>
      <c r="G110" s="6">
        <f t="shared" si="7"/>
        <v>6000</v>
      </c>
      <c r="H110" s="12">
        <f t="shared" si="8"/>
        <v>-908333.33333333419</v>
      </c>
      <c r="I110" s="12">
        <f t="shared" si="9"/>
        <v>621666.66666666581</v>
      </c>
    </row>
    <row r="111" spans="1:9" x14ac:dyDescent="0.4">
      <c r="A111" s="5">
        <v>43179</v>
      </c>
      <c r="B111" s="3">
        <v>253</v>
      </c>
      <c r="C111" s="2">
        <f>SUMPRODUCT(B107:B111,weight5d)/SUM(weight5d)</f>
        <v>254.46666666666667</v>
      </c>
      <c r="D111" s="6">
        <f t="array" ref="D111">SUM(B102:B111*weight10d)/SUM(weight10d)</f>
        <v>254.55454545454546</v>
      </c>
      <c r="E111" s="6">
        <f t="shared" si="5"/>
        <v>0</v>
      </c>
      <c r="F111" s="6">
        <f t="shared" si="6"/>
        <v>1000</v>
      </c>
      <c r="G111" s="6">
        <f t="shared" si="7"/>
        <v>5000</v>
      </c>
      <c r="H111" s="12">
        <f t="shared" si="8"/>
        <v>-653866.66666666756</v>
      </c>
      <c r="I111" s="12">
        <f t="shared" si="9"/>
        <v>611133.33333333244</v>
      </c>
    </row>
    <row r="112" spans="1:9" x14ac:dyDescent="0.4">
      <c r="A112" s="5">
        <v>43180</v>
      </c>
      <c r="B112" s="3">
        <v>252</v>
      </c>
      <c r="C112" s="2">
        <f>SUMPRODUCT(B108:B112,weight5d)/SUM(weight5d)</f>
        <v>253.46666666666667</v>
      </c>
      <c r="D112" s="6">
        <f t="array" ref="D112">SUM(B103:B112*weight10d)/SUM(weight10d)</f>
        <v>254.28181818181818</v>
      </c>
      <c r="E112" s="6">
        <f t="shared" si="5"/>
        <v>0</v>
      </c>
      <c r="F112" s="6">
        <f t="shared" si="6"/>
        <v>1000</v>
      </c>
      <c r="G112" s="6">
        <f t="shared" si="7"/>
        <v>4000</v>
      </c>
      <c r="H112" s="12">
        <f t="shared" si="8"/>
        <v>-400400.00000000093</v>
      </c>
      <c r="I112" s="12">
        <f t="shared" si="9"/>
        <v>607599.99999999907</v>
      </c>
    </row>
    <row r="113" spans="1:9" x14ac:dyDescent="0.4">
      <c r="A113" s="5">
        <v>43181</v>
      </c>
      <c r="B113" s="3">
        <v>251</v>
      </c>
      <c r="C113" s="2">
        <f>SUMPRODUCT(B109:B113,weight5d)/SUM(weight5d)</f>
        <v>252.46666666666667</v>
      </c>
      <c r="D113" s="6">
        <f t="array" ref="D113">SUM(B104:B113*weight10d)/SUM(weight10d)</f>
        <v>253.73636363636365</v>
      </c>
      <c r="E113" s="6">
        <f t="shared" si="5"/>
        <v>0</v>
      </c>
      <c r="F113" s="6">
        <f t="shared" si="6"/>
        <v>1000</v>
      </c>
      <c r="G113" s="6">
        <f t="shared" si="7"/>
        <v>3000</v>
      </c>
      <c r="H113" s="12">
        <f t="shared" si="8"/>
        <v>-147933.33333333427</v>
      </c>
      <c r="I113" s="12">
        <f t="shared" si="9"/>
        <v>605066.6666666657</v>
      </c>
    </row>
    <row r="114" spans="1:9" x14ac:dyDescent="0.4">
      <c r="A114" s="5">
        <v>43182</v>
      </c>
      <c r="B114" s="3">
        <v>245</v>
      </c>
      <c r="C114" s="2">
        <f>SUMPRODUCT(B110:B114,weight5d)/SUM(weight5d)</f>
        <v>249.73333333333332</v>
      </c>
      <c r="D114" s="6">
        <f t="array" ref="D114">SUM(B105:B114*weight10d)/SUM(weight10d)</f>
        <v>252.07272727272726</v>
      </c>
      <c r="E114" s="6">
        <f t="shared" si="5"/>
        <v>0</v>
      </c>
      <c r="F114" s="6">
        <f t="shared" si="6"/>
        <v>1000</v>
      </c>
      <c r="G114" s="6">
        <f t="shared" si="7"/>
        <v>2000</v>
      </c>
      <c r="H114" s="12">
        <f t="shared" si="8"/>
        <v>101799.99999999904</v>
      </c>
      <c r="I114" s="12">
        <f t="shared" si="9"/>
        <v>591799.99999999907</v>
      </c>
    </row>
    <row r="115" spans="1:9" x14ac:dyDescent="0.4">
      <c r="A115" s="5">
        <v>43185</v>
      </c>
      <c r="B115" s="3">
        <v>243.5</v>
      </c>
      <c r="C115" s="2">
        <f>SUMPRODUCT(B111:B115,weight5d)/SUM(weight5d)</f>
        <v>247.16666666666666</v>
      </c>
      <c r="D115" s="6">
        <f t="array" ref="D115">SUM(B106:B115*weight10d)/SUM(weight10d)</f>
        <v>250.23636363636365</v>
      </c>
      <c r="E115" s="6">
        <f t="shared" si="5"/>
        <v>0</v>
      </c>
      <c r="F115" s="6">
        <f t="shared" si="6"/>
        <v>1000</v>
      </c>
      <c r="G115" s="6">
        <f t="shared" si="7"/>
        <v>1000</v>
      </c>
      <c r="H115" s="12">
        <f t="shared" si="8"/>
        <v>348966.6666666657</v>
      </c>
      <c r="I115" s="12">
        <f t="shared" si="9"/>
        <v>592466.6666666657</v>
      </c>
    </row>
    <row r="116" spans="1:9" x14ac:dyDescent="0.4">
      <c r="A116" s="5">
        <v>43186</v>
      </c>
      <c r="B116" s="3">
        <v>251</v>
      </c>
      <c r="C116" s="2">
        <f>SUMPRODUCT(B112:B116,weight5d)/SUM(weight5d)</f>
        <v>247.86666666666667</v>
      </c>
      <c r="D116" s="6">
        <f t="array" ref="D116">SUM(B107:B116*weight10d)/SUM(weight10d)</f>
        <v>249.95454545454547</v>
      </c>
      <c r="E116" s="6">
        <f t="shared" si="5"/>
        <v>0</v>
      </c>
      <c r="F116" s="6">
        <f t="shared" si="6"/>
        <v>1000</v>
      </c>
      <c r="G116" s="6">
        <f t="shared" si="7"/>
        <v>0</v>
      </c>
      <c r="H116" s="12">
        <f t="shared" si="8"/>
        <v>596833.33333333232</v>
      </c>
      <c r="I116" s="12">
        <f t="shared" si="9"/>
        <v>596833.33333333232</v>
      </c>
    </row>
    <row r="117" spans="1:9" x14ac:dyDescent="0.4">
      <c r="A117" s="5">
        <v>43187</v>
      </c>
      <c r="B117" s="3">
        <v>245</v>
      </c>
      <c r="C117" s="2">
        <f>SUMPRODUCT(B113:B117,weight5d)/SUM(weight5d)</f>
        <v>246.7</v>
      </c>
      <c r="D117" s="6">
        <f t="array" ref="D117">SUM(B108:B117*weight10d)/SUM(weight10d)</f>
        <v>248.72727272727272</v>
      </c>
      <c r="E117" s="6">
        <f t="shared" si="5"/>
        <v>0</v>
      </c>
      <c r="F117" s="6">
        <f t="shared" si="6"/>
        <v>1000</v>
      </c>
      <c r="G117" s="6">
        <f t="shared" si="7"/>
        <v>-1000</v>
      </c>
      <c r="H117" s="12">
        <f t="shared" si="8"/>
        <v>843533.33333333232</v>
      </c>
      <c r="I117" s="12">
        <f t="shared" si="9"/>
        <v>598533.33333333232</v>
      </c>
    </row>
    <row r="118" spans="1:9" x14ac:dyDescent="0.4">
      <c r="A118" s="5">
        <v>43188</v>
      </c>
      <c r="B118" s="3">
        <v>244</v>
      </c>
      <c r="C118" s="2">
        <f>SUMPRODUCT(B114:B118,weight5d)/SUM(weight5d)</f>
        <v>245.66666666666666</v>
      </c>
      <c r="D118" s="6">
        <f t="array" ref="D118">SUM(B109:B118*weight10d)/SUM(weight10d)</f>
        <v>247.53636363636363</v>
      </c>
      <c r="E118" s="6">
        <f t="shared" si="5"/>
        <v>0</v>
      </c>
      <c r="F118" s="6">
        <f t="shared" si="6"/>
        <v>1000</v>
      </c>
      <c r="G118" s="6">
        <f t="shared" si="7"/>
        <v>-2000</v>
      </c>
      <c r="H118" s="12">
        <f t="shared" si="8"/>
        <v>1089199.9999999991</v>
      </c>
      <c r="I118" s="12">
        <f t="shared" si="9"/>
        <v>601199.99999999907</v>
      </c>
    </row>
    <row r="119" spans="1:9" x14ac:dyDescent="0.4">
      <c r="A119" s="5">
        <v>43189</v>
      </c>
      <c r="B119" s="3">
        <v>246</v>
      </c>
      <c r="C119" s="2">
        <f>SUMPRODUCT(B115:B119,weight5d)/SUM(weight5d)</f>
        <v>245.76666666666668</v>
      </c>
      <c r="D119" s="6">
        <f t="array" ref="D119">SUM(B110:B119*weight10d)/SUM(weight10d)</f>
        <v>246.90909090909091</v>
      </c>
      <c r="E119" s="6">
        <f t="shared" si="5"/>
        <v>0</v>
      </c>
      <c r="F119" s="6">
        <f t="shared" si="6"/>
        <v>1000</v>
      </c>
      <c r="G119" s="6">
        <f t="shared" si="7"/>
        <v>-3000</v>
      </c>
      <c r="H119" s="12">
        <f t="shared" si="8"/>
        <v>1334966.6666666658</v>
      </c>
      <c r="I119" s="12">
        <f t="shared" si="9"/>
        <v>596966.66666666581</v>
      </c>
    </row>
    <row r="120" spans="1:9" x14ac:dyDescent="0.4">
      <c r="A120" s="5">
        <v>43190</v>
      </c>
      <c r="B120" s="3">
        <v>247</v>
      </c>
      <c r="C120" s="2">
        <f>SUMPRODUCT(B116:B120,weight5d)/SUM(weight5d)</f>
        <v>246.13333333333333</v>
      </c>
      <c r="D120" s="6">
        <f t="array" ref="D120">SUM(B111:B120*weight10d)/SUM(weight10d)</f>
        <v>246.62727272727273</v>
      </c>
      <c r="E120" s="6">
        <f t="shared" si="5"/>
        <v>0</v>
      </c>
      <c r="F120" s="6">
        <f t="shared" si="6"/>
        <v>1000</v>
      </c>
      <c r="G120" s="6">
        <f t="shared" si="7"/>
        <v>-4000</v>
      </c>
      <c r="H120" s="12">
        <f t="shared" si="8"/>
        <v>1581099.9999999991</v>
      </c>
      <c r="I120" s="12">
        <f t="shared" si="9"/>
        <v>593099.99999999907</v>
      </c>
    </row>
    <row r="121" spans="1:9" x14ac:dyDescent="0.4">
      <c r="A121" s="5">
        <v>43192</v>
      </c>
      <c r="B121" s="3">
        <v>246</v>
      </c>
      <c r="C121" s="2">
        <f>SUMPRODUCT(B117:B121,weight5d)/SUM(weight5d)</f>
        <v>245.93333333333334</v>
      </c>
      <c r="D121" s="6">
        <f t="array" ref="D121">SUM(B112:B121*weight10d)/SUM(weight10d)</f>
        <v>246.30909090909091</v>
      </c>
      <c r="E121" s="6">
        <f t="shared" si="5"/>
        <v>0</v>
      </c>
      <c r="F121" s="6">
        <f t="shared" si="6"/>
        <v>1000</v>
      </c>
      <c r="G121" s="6">
        <f t="shared" si="7"/>
        <v>-5000</v>
      </c>
      <c r="H121" s="12">
        <f t="shared" si="8"/>
        <v>1827033.3333333323</v>
      </c>
      <c r="I121" s="12">
        <f t="shared" si="9"/>
        <v>597033.33333333232</v>
      </c>
    </row>
    <row r="122" spans="1:9" x14ac:dyDescent="0.4">
      <c r="A122" s="5">
        <v>43193</v>
      </c>
      <c r="B122" s="3">
        <v>244</v>
      </c>
      <c r="C122" s="2">
        <f>SUMPRODUCT(B118:B122,weight5d)/SUM(weight5d)</f>
        <v>245.4</v>
      </c>
      <c r="D122" s="6">
        <f t="array" ref="D122">SUM(B113:B122*weight10d)/SUM(weight10d)</f>
        <v>245.75454545454545</v>
      </c>
      <c r="E122" s="6">
        <f t="shared" si="5"/>
        <v>0</v>
      </c>
      <c r="F122" s="6">
        <f t="shared" si="6"/>
        <v>1000</v>
      </c>
      <c r="G122" s="6">
        <f t="shared" si="7"/>
        <v>-6000</v>
      </c>
      <c r="H122" s="12">
        <f t="shared" si="8"/>
        <v>2072433.3333333323</v>
      </c>
      <c r="I122" s="12">
        <f t="shared" si="9"/>
        <v>608433.33333333232</v>
      </c>
    </row>
    <row r="123" spans="1:9" x14ac:dyDescent="0.4">
      <c r="A123" s="5">
        <v>43199</v>
      </c>
      <c r="B123" s="3">
        <v>245</v>
      </c>
      <c r="C123" s="2">
        <f>SUMPRODUCT(B119:B123,weight5d)/SUM(weight5d)</f>
        <v>245.26666666666668</v>
      </c>
      <c r="D123" s="6">
        <f t="array" ref="D123">SUM(B114:B123*weight10d)/SUM(weight10d)</f>
        <v>245.52727272727273</v>
      </c>
      <c r="E123" s="6">
        <f t="shared" si="5"/>
        <v>0</v>
      </c>
      <c r="F123" s="6">
        <f t="shared" si="6"/>
        <v>1000</v>
      </c>
      <c r="G123" s="6">
        <f t="shared" si="7"/>
        <v>-7000</v>
      </c>
      <c r="H123" s="12">
        <f t="shared" si="8"/>
        <v>2317699.9999999991</v>
      </c>
      <c r="I123" s="12">
        <f t="shared" si="9"/>
        <v>602699.99999999907</v>
      </c>
    </row>
    <row r="124" spans="1:9" x14ac:dyDescent="0.4">
      <c r="A124" s="5">
        <v>43200</v>
      </c>
      <c r="B124" s="3">
        <v>245.5</v>
      </c>
      <c r="C124" s="2">
        <f>SUMPRODUCT(B120:B124,weight5d)/SUM(weight5d)</f>
        <v>245.23333333333332</v>
      </c>
      <c r="D124" s="6">
        <f t="array" ref="D124">SUM(B115:B124*weight10d)/SUM(weight10d)</f>
        <v>245.5</v>
      </c>
      <c r="E124" s="6">
        <f t="shared" si="5"/>
        <v>0</v>
      </c>
      <c r="F124" s="6">
        <f t="shared" si="6"/>
        <v>1000</v>
      </c>
      <c r="G124" s="6">
        <f t="shared" si="7"/>
        <v>-8000</v>
      </c>
      <c r="H124" s="12">
        <f t="shared" si="8"/>
        <v>2562933.3333333326</v>
      </c>
      <c r="I124" s="12">
        <f t="shared" si="9"/>
        <v>598933.33333333256</v>
      </c>
    </row>
    <row r="125" spans="1:9" x14ac:dyDescent="0.4">
      <c r="A125" s="5">
        <v>43201</v>
      </c>
      <c r="B125" s="3">
        <v>248</v>
      </c>
      <c r="C125" s="2">
        <f>SUMPRODUCT(B121:B125,weight5d)/SUM(weight5d)</f>
        <v>246.06666666666666</v>
      </c>
      <c r="D125" s="6">
        <f t="array" ref="D125">SUM(B116:B125*weight10d)/SUM(weight10d)</f>
        <v>245.91818181818181</v>
      </c>
      <c r="E125" s="6">
        <f t="shared" si="5"/>
        <v>1000</v>
      </c>
      <c r="F125" s="6">
        <f t="shared" si="6"/>
        <v>0</v>
      </c>
      <c r="G125" s="6">
        <f t="shared" si="7"/>
        <v>-7000</v>
      </c>
      <c r="H125" s="12">
        <f t="shared" si="8"/>
        <v>2314933.3333333326</v>
      </c>
      <c r="I125" s="12">
        <f t="shared" si="9"/>
        <v>578933.33333333256</v>
      </c>
    </row>
    <row r="126" spans="1:9" x14ac:dyDescent="0.4">
      <c r="A126" s="5">
        <v>43202</v>
      </c>
      <c r="B126" s="3">
        <v>245</v>
      </c>
      <c r="C126" s="2">
        <f>SUMPRODUCT(B122:B126,weight5d)/SUM(weight5d)</f>
        <v>245.83333333333334</v>
      </c>
      <c r="D126" s="6">
        <f t="array" ref="D126">SUM(B117:B126*weight10d)/SUM(weight10d)</f>
        <v>245.70909090909092</v>
      </c>
      <c r="E126" s="6">
        <f t="shared" si="5"/>
        <v>1000</v>
      </c>
      <c r="F126" s="6">
        <f t="shared" si="6"/>
        <v>0</v>
      </c>
      <c r="G126" s="6">
        <f t="shared" si="7"/>
        <v>-6000</v>
      </c>
      <c r="H126" s="12">
        <f t="shared" si="8"/>
        <v>2069933.3333333326</v>
      </c>
      <c r="I126" s="12">
        <f t="shared" si="9"/>
        <v>599933.33333333256</v>
      </c>
    </row>
    <row r="127" spans="1:9" x14ac:dyDescent="0.4">
      <c r="A127" s="5">
        <v>43203</v>
      </c>
      <c r="B127" s="3">
        <v>244.5</v>
      </c>
      <c r="C127" s="2">
        <f>SUMPRODUCT(B123:B127,weight5d)/SUM(weight5d)</f>
        <v>245.5</v>
      </c>
      <c r="D127" s="6">
        <f t="array" ref="D127">SUM(B118:B127*weight10d)/SUM(weight10d)</f>
        <v>245.51818181818183</v>
      </c>
      <c r="E127" s="6">
        <f t="shared" si="5"/>
        <v>0</v>
      </c>
      <c r="F127" s="6">
        <f t="shared" si="6"/>
        <v>1000</v>
      </c>
      <c r="G127" s="6">
        <f t="shared" si="7"/>
        <v>-7000</v>
      </c>
      <c r="H127" s="12">
        <f t="shared" si="8"/>
        <v>2315433.3333333326</v>
      </c>
      <c r="I127" s="12">
        <f t="shared" si="9"/>
        <v>603933.33333333256</v>
      </c>
    </row>
    <row r="128" spans="1:9" x14ac:dyDescent="0.4">
      <c r="A128" s="5">
        <v>43204</v>
      </c>
      <c r="B128" s="3">
        <v>245</v>
      </c>
      <c r="C128" s="2">
        <f>SUMPRODUCT(B124:B128,weight5d)/SUM(weight5d)</f>
        <v>245.3</v>
      </c>
      <c r="D128" s="6">
        <f t="array" ref="D128">SUM(B119:B128*weight10d)/SUM(weight10d)</f>
        <v>245.42727272727274</v>
      </c>
      <c r="E128" s="6">
        <f t="shared" si="5"/>
        <v>0</v>
      </c>
      <c r="F128" s="6">
        <f t="shared" si="6"/>
        <v>1000</v>
      </c>
      <c r="G128" s="6">
        <f t="shared" si="7"/>
        <v>-8000</v>
      </c>
      <c r="H128" s="12">
        <f t="shared" si="8"/>
        <v>2560733.3333333326</v>
      </c>
      <c r="I128" s="12">
        <f t="shared" si="9"/>
        <v>600733.33333333256</v>
      </c>
    </row>
    <row r="129" spans="1:9" x14ac:dyDescent="0.4">
      <c r="A129" s="5">
        <v>43207</v>
      </c>
      <c r="B129" s="3">
        <v>243.5</v>
      </c>
      <c r="C129" s="2">
        <f>SUMPRODUCT(B125:B129,weight5d)/SUM(weight5d)</f>
        <v>244.6</v>
      </c>
      <c r="D129" s="6">
        <f t="array" ref="D129">SUM(B120:B129*weight10d)/SUM(weight10d)</f>
        <v>245.04545454545453</v>
      </c>
      <c r="E129" s="6">
        <f t="shared" si="5"/>
        <v>0</v>
      </c>
      <c r="F129" s="6">
        <f t="shared" si="6"/>
        <v>1000</v>
      </c>
      <c r="G129" s="6">
        <f t="shared" si="7"/>
        <v>-9000</v>
      </c>
      <c r="H129" s="12">
        <f t="shared" si="8"/>
        <v>2805333.3333333326</v>
      </c>
      <c r="I129" s="12">
        <f t="shared" si="9"/>
        <v>613833.33333333256</v>
      </c>
    </row>
    <row r="130" spans="1:9" x14ac:dyDescent="0.4">
      <c r="A130" s="5">
        <v>43208</v>
      </c>
      <c r="B130" s="3">
        <v>238</v>
      </c>
      <c r="C130" s="2">
        <f>SUMPRODUCT(B126:B130,weight5d)/SUM(weight5d)</f>
        <v>242.2</v>
      </c>
      <c r="D130" s="6">
        <f t="array" ref="D130">SUM(B121:B130*weight10d)/SUM(weight10d)</f>
        <v>243.70909090909092</v>
      </c>
      <c r="E130" s="6">
        <f t="shared" si="5"/>
        <v>0</v>
      </c>
      <c r="F130" s="6">
        <f t="shared" si="6"/>
        <v>1000</v>
      </c>
      <c r="G130" s="6">
        <f t="shared" si="7"/>
        <v>-10000</v>
      </c>
      <c r="H130" s="12">
        <f t="shared" si="8"/>
        <v>3047533.3333333326</v>
      </c>
      <c r="I130" s="12">
        <f t="shared" si="9"/>
        <v>667533.33333333256</v>
      </c>
    </row>
    <row r="131" spans="1:9" x14ac:dyDescent="0.4">
      <c r="A131" s="5">
        <v>43209</v>
      </c>
      <c r="B131" s="3">
        <v>244.5</v>
      </c>
      <c r="C131" s="2">
        <f>SUMPRODUCT(B127:B131,weight5d)/SUM(weight5d)</f>
        <v>242.63333333333333</v>
      </c>
      <c r="D131" s="6">
        <f t="array" ref="D131">SUM(B122:B131*weight10d)/SUM(weight10d)</f>
        <v>243.71818181818182</v>
      </c>
      <c r="E131" s="6">
        <f t="shared" si="5"/>
        <v>0</v>
      </c>
      <c r="F131" s="6">
        <f t="shared" si="6"/>
        <v>1000</v>
      </c>
      <c r="G131" s="6">
        <f t="shared" si="7"/>
        <v>-11000</v>
      </c>
      <c r="H131" s="12">
        <f t="shared" si="8"/>
        <v>3290166.666666666</v>
      </c>
      <c r="I131" s="12">
        <f t="shared" si="9"/>
        <v>600666.66666666605</v>
      </c>
    </row>
    <row r="132" spans="1:9" x14ac:dyDescent="0.4">
      <c r="A132" s="5">
        <v>43210</v>
      </c>
      <c r="B132" s="3">
        <v>229</v>
      </c>
      <c r="C132" s="2">
        <f>SUMPRODUCT(B128:B132,weight5d)/SUM(weight5d)</f>
        <v>237.93333333333334</v>
      </c>
      <c r="D132" s="6">
        <f t="array" ref="D132">SUM(B123:B132*weight10d)/SUM(weight10d)</f>
        <v>240.93636363636364</v>
      </c>
      <c r="E132" s="6">
        <f t="shared" si="5"/>
        <v>0</v>
      </c>
      <c r="F132" s="6">
        <f t="shared" si="6"/>
        <v>1000</v>
      </c>
      <c r="G132" s="6">
        <f t="shared" si="7"/>
        <v>-12000</v>
      </c>
      <c r="H132" s="12">
        <f t="shared" si="8"/>
        <v>3528099.9999999995</v>
      </c>
      <c r="I132" s="12">
        <f t="shared" si="9"/>
        <v>780099.99999999953</v>
      </c>
    </row>
    <row r="133" spans="1:9" x14ac:dyDescent="0.4">
      <c r="A133" s="5">
        <v>43213</v>
      </c>
      <c r="B133" s="3">
        <v>226.5</v>
      </c>
      <c r="C133" s="2">
        <f>SUMPRODUCT(B129:B133,weight5d)/SUM(weight5d)</f>
        <v>233.43333333333334</v>
      </c>
      <c r="D133" s="6">
        <f t="array" ref="D133">SUM(B124:B133*weight10d)/SUM(weight10d)</f>
        <v>237.97272727272727</v>
      </c>
      <c r="E133" s="6">
        <f t="shared" si="5"/>
        <v>0</v>
      </c>
      <c r="F133" s="6">
        <f t="shared" si="6"/>
        <v>1000</v>
      </c>
      <c r="G133" s="6">
        <f t="shared" si="7"/>
        <v>-13000</v>
      </c>
      <c r="H133" s="12">
        <f t="shared" si="8"/>
        <v>3761533.333333333</v>
      </c>
      <c r="I133" s="12">
        <f t="shared" si="9"/>
        <v>817033.33333333302</v>
      </c>
    </row>
    <row r="134" spans="1:9" x14ac:dyDescent="0.4">
      <c r="A134" s="5">
        <v>43214</v>
      </c>
      <c r="B134" s="3">
        <v>227</v>
      </c>
      <c r="C134" s="2">
        <f>SUMPRODUCT(B130:B134,weight5d)/SUM(weight5d)</f>
        <v>230.33333333333334</v>
      </c>
      <c r="D134" s="6">
        <f t="array" ref="D134">SUM(B125:B134*weight10d)/SUM(weight10d)</f>
        <v>235.43636363636364</v>
      </c>
      <c r="E134" s="6">
        <f t="shared" si="5"/>
        <v>0</v>
      </c>
      <c r="F134" s="6">
        <f t="shared" si="6"/>
        <v>1000</v>
      </c>
      <c r="G134" s="6">
        <f t="shared" si="7"/>
        <v>-14000</v>
      </c>
      <c r="H134" s="12">
        <f t="shared" si="8"/>
        <v>3991866.6666666665</v>
      </c>
      <c r="I134" s="12">
        <f t="shared" si="9"/>
        <v>813866.66666666651</v>
      </c>
    </row>
    <row r="135" spans="1:9" x14ac:dyDescent="0.4">
      <c r="A135" s="5">
        <v>43215</v>
      </c>
      <c r="B135" s="3">
        <v>225</v>
      </c>
      <c r="C135" s="2">
        <f>SUMPRODUCT(B131:B135,weight5d)/SUM(weight5d)</f>
        <v>227.66666666666666</v>
      </c>
      <c r="D135" s="6">
        <f t="array" ref="D135">SUM(B126:B135*weight10d)/SUM(weight10d)</f>
        <v>232.87272727272727</v>
      </c>
      <c r="E135" s="6">
        <f t="shared" si="5"/>
        <v>0</v>
      </c>
      <c r="F135" s="6">
        <f t="shared" si="6"/>
        <v>1000</v>
      </c>
      <c r="G135" s="6">
        <f t="shared" si="7"/>
        <v>-15000</v>
      </c>
      <c r="H135" s="12">
        <f t="shared" si="8"/>
        <v>4219533.333333333</v>
      </c>
      <c r="I135" s="12">
        <f t="shared" si="9"/>
        <v>844533.33333333302</v>
      </c>
    </row>
    <row r="136" spans="1:9" x14ac:dyDescent="0.4">
      <c r="A136" s="5">
        <v>43216</v>
      </c>
      <c r="B136" s="3">
        <v>222</v>
      </c>
      <c r="C136" s="2">
        <f>SUMPRODUCT(B132:B136,weight5d)/SUM(weight5d)</f>
        <v>224.86666666666667</v>
      </c>
      <c r="D136" s="6">
        <f t="array" ref="D136">SUM(B127:B136*weight10d)/SUM(weight10d)</f>
        <v>230.18181818181819</v>
      </c>
      <c r="E136" s="6">
        <f t="shared" si="5"/>
        <v>0</v>
      </c>
      <c r="F136" s="6">
        <f t="shared" si="6"/>
        <v>1000</v>
      </c>
      <c r="G136" s="6">
        <f t="shared" si="7"/>
        <v>-16000</v>
      </c>
      <c r="H136" s="12">
        <f t="shared" si="8"/>
        <v>4444400</v>
      </c>
      <c r="I136" s="12">
        <f t="shared" si="9"/>
        <v>892400</v>
      </c>
    </row>
    <row r="137" spans="1:9" x14ac:dyDescent="0.4">
      <c r="A137" s="5">
        <v>43217</v>
      </c>
      <c r="B137" s="3">
        <v>223.5</v>
      </c>
      <c r="C137" s="2">
        <f>SUMPRODUCT(B133:B137,weight5d)/SUM(weight5d)</f>
        <v>224.06666666666666</v>
      </c>
      <c r="D137" s="6">
        <f t="array" ref="D137">SUM(B128:B137*weight10d)/SUM(weight10d)</f>
        <v>228.18181818181819</v>
      </c>
      <c r="E137" s="6">
        <f t="shared" si="5"/>
        <v>0</v>
      </c>
      <c r="F137" s="6">
        <f t="shared" si="6"/>
        <v>1000</v>
      </c>
      <c r="G137" s="6">
        <f t="shared" si="7"/>
        <v>-17000</v>
      </c>
      <c r="H137" s="12">
        <f t="shared" si="8"/>
        <v>4668466.666666667</v>
      </c>
      <c r="I137" s="12">
        <f t="shared" si="9"/>
        <v>868966.66666666698</v>
      </c>
    </row>
    <row r="138" spans="1:9" x14ac:dyDescent="0.4">
      <c r="A138" s="5">
        <v>43220</v>
      </c>
      <c r="B138" s="3">
        <v>227</v>
      </c>
      <c r="C138" s="2">
        <f>SUMPRODUCT(B134:B138,weight5d)/SUM(weight5d)</f>
        <v>224.8</v>
      </c>
      <c r="D138" s="6">
        <f t="array" ref="D138">SUM(B129:B138*weight10d)/SUM(weight10d)</f>
        <v>227.2</v>
      </c>
      <c r="E138" s="6">
        <f t="shared" si="5"/>
        <v>0</v>
      </c>
      <c r="F138" s="6">
        <f t="shared" si="6"/>
        <v>1000</v>
      </c>
      <c r="G138" s="6">
        <f t="shared" si="7"/>
        <v>-18000</v>
      </c>
      <c r="H138" s="12">
        <f t="shared" si="8"/>
        <v>4893266.666666667</v>
      </c>
      <c r="I138" s="12">
        <f t="shared" si="9"/>
        <v>807266.66666666698</v>
      </c>
    </row>
    <row r="139" spans="1:9" x14ac:dyDescent="0.4">
      <c r="A139" s="5">
        <v>43222</v>
      </c>
      <c r="B139" s="3">
        <v>223</v>
      </c>
      <c r="C139" s="2">
        <f>SUMPRODUCT(B135:B139,weight5d)/SUM(weight5d)</f>
        <v>224.16666666666666</v>
      </c>
      <c r="D139" s="6">
        <f t="array" ref="D139">SUM(B130:B139*weight10d)/SUM(weight10d)</f>
        <v>225.81818181818181</v>
      </c>
      <c r="E139" s="6">
        <f t="shared" si="5"/>
        <v>0</v>
      </c>
      <c r="F139" s="6">
        <f t="shared" si="6"/>
        <v>1000</v>
      </c>
      <c r="G139" s="6">
        <f t="shared" si="7"/>
        <v>-19000</v>
      </c>
      <c r="H139" s="12">
        <f t="shared" si="8"/>
        <v>5117433.333333334</v>
      </c>
      <c r="I139" s="12">
        <f t="shared" si="9"/>
        <v>880433.33333333395</v>
      </c>
    </row>
    <row r="140" spans="1:9" x14ac:dyDescent="0.4">
      <c r="A140" s="5">
        <v>43223</v>
      </c>
      <c r="B140" s="3">
        <v>220.5</v>
      </c>
      <c r="C140" s="2">
        <f>SUMPRODUCT(B136:B140,weight5d)/SUM(weight5d)</f>
        <v>222.96666666666667</v>
      </c>
      <c r="D140" s="6">
        <f t="array" ref="D140">SUM(B131:B140*weight10d)/SUM(weight10d)</f>
        <v>224.35454545454544</v>
      </c>
      <c r="E140" s="6">
        <f t="shared" si="5"/>
        <v>0</v>
      </c>
      <c r="F140" s="6">
        <f t="shared" si="6"/>
        <v>1000</v>
      </c>
      <c r="G140" s="6">
        <f t="shared" si="7"/>
        <v>-20000</v>
      </c>
      <c r="H140" s="12">
        <f t="shared" si="8"/>
        <v>5340400.0000000009</v>
      </c>
      <c r="I140" s="12">
        <f t="shared" si="9"/>
        <v>930400.00000000093</v>
      </c>
    </row>
    <row r="141" spans="1:9" x14ac:dyDescent="0.4">
      <c r="A141" s="5">
        <v>43224</v>
      </c>
      <c r="B141" s="3">
        <v>223</v>
      </c>
      <c r="C141" s="2">
        <f>SUMPRODUCT(B137:B141,weight5d)/SUM(weight5d)</f>
        <v>222.9</v>
      </c>
      <c r="D141" s="6">
        <f t="array" ref="D141">SUM(B132:B141*weight10d)/SUM(weight10d)</f>
        <v>223.66363636363636</v>
      </c>
      <c r="E141" s="6">
        <f t="shared" ref="E141:E193" si="10">IF(C141&gt;D141, 1000, 0)</f>
        <v>0</v>
      </c>
      <c r="F141" s="6">
        <f t="shared" ref="F141:F193" si="11">IF(D141&gt;C141, 1000, 0)</f>
        <v>1000</v>
      </c>
      <c r="G141" s="6">
        <f t="shared" ref="G141:G193" si="12">E141-F141+G140</f>
        <v>-21000</v>
      </c>
      <c r="H141" s="12">
        <f t="shared" ref="H141:H193" si="13">H140-E141*B141+F141*C141</f>
        <v>5563300.0000000009</v>
      </c>
      <c r="I141" s="12">
        <f t="shared" ref="I141:I193" si="14">H141+G141*B141</f>
        <v>880300.00000000093</v>
      </c>
    </row>
    <row r="142" spans="1:9" x14ac:dyDescent="0.4">
      <c r="A142" s="5">
        <v>43227</v>
      </c>
      <c r="B142" s="3">
        <v>223.5</v>
      </c>
      <c r="C142" s="2">
        <f>SUMPRODUCT(B138:B142,weight5d)/SUM(weight5d)</f>
        <v>222.93333333333334</v>
      </c>
      <c r="D142" s="6">
        <f t="array" ref="D142">SUM(B133:B142*weight10d)/SUM(weight10d)</f>
        <v>223.45454545454547</v>
      </c>
      <c r="E142" s="6">
        <f t="shared" si="10"/>
        <v>0</v>
      </c>
      <c r="F142" s="6">
        <f t="shared" si="11"/>
        <v>1000</v>
      </c>
      <c r="G142" s="6">
        <f t="shared" si="12"/>
        <v>-22000</v>
      </c>
      <c r="H142" s="12">
        <f t="shared" si="13"/>
        <v>5786233.333333334</v>
      </c>
      <c r="I142" s="12">
        <f t="shared" si="14"/>
        <v>869233.33333333395</v>
      </c>
    </row>
    <row r="143" spans="1:9" x14ac:dyDescent="0.4">
      <c r="A143" s="5">
        <v>43228</v>
      </c>
      <c r="B143" s="3">
        <v>228</v>
      </c>
      <c r="C143" s="2">
        <f>SUMPRODUCT(B139:B143,weight5d)/SUM(weight5d)</f>
        <v>224.46666666666667</v>
      </c>
      <c r="D143" s="6">
        <f t="array" ref="D143">SUM(B134:B143*weight10d)/SUM(weight10d)</f>
        <v>224.16363636363636</v>
      </c>
      <c r="E143" s="6">
        <f t="shared" si="10"/>
        <v>1000</v>
      </c>
      <c r="F143" s="6">
        <f t="shared" si="11"/>
        <v>0</v>
      </c>
      <c r="G143" s="6">
        <f t="shared" si="12"/>
        <v>-21000</v>
      </c>
      <c r="H143" s="12">
        <f t="shared" si="13"/>
        <v>5558233.333333334</v>
      </c>
      <c r="I143" s="12">
        <f t="shared" si="14"/>
        <v>770233.33333333395</v>
      </c>
    </row>
    <row r="144" spans="1:9" x14ac:dyDescent="0.4">
      <c r="A144" s="5">
        <v>43229</v>
      </c>
      <c r="B144" s="3">
        <v>229.5</v>
      </c>
      <c r="C144" s="2">
        <f>SUMPRODUCT(B140:B144,weight5d)/SUM(weight5d)</f>
        <v>226.43333333333334</v>
      </c>
      <c r="D144" s="6">
        <f t="array" ref="D144">SUM(B135:B144*weight10d)/SUM(weight10d)</f>
        <v>225.11818181818182</v>
      </c>
      <c r="E144" s="6">
        <f t="shared" si="10"/>
        <v>1000</v>
      </c>
      <c r="F144" s="6">
        <f t="shared" si="11"/>
        <v>0</v>
      </c>
      <c r="G144" s="6">
        <f t="shared" si="12"/>
        <v>-20000</v>
      </c>
      <c r="H144" s="12">
        <f t="shared" si="13"/>
        <v>5328733.333333334</v>
      </c>
      <c r="I144" s="12">
        <f t="shared" si="14"/>
        <v>738733.33333333395</v>
      </c>
    </row>
    <row r="145" spans="1:9" x14ac:dyDescent="0.4">
      <c r="A145" s="5">
        <v>43230</v>
      </c>
      <c r="B145" s="3">
        <v>229.5</v>
      </c>
      <c r="C145" s="2">
        <f>SUMPRODUCT(B141:B145,weight5d)/SUM(weight5d)</f>
        <v>227.96666666666667</v>
      </c>
      <c r="D145" s="6">
        <f t="array" ref="D145">SUM(B136:B145*weight10d)/SUM(weight10d)</f>
        <v>226.02727272727273</v>
      </c>
      <c r="E145" s="6">
        <f t="shared" si="10"/>
        <v>1000</v>
      </c>
      <c r="F145" s="6">
        <f t="shared" si="11"/>
        <v>0</v>
      </c>
      <c r="G145" s="6">
        <f t="shared" si="12"/>
        <v>-19000</v>
      </c>
      <c r="H145" s="12">
        <f t="shared" si="13"/>
        <v>5099233.333333334</v>
      </c>
      <c r="I145" s="12">
        <f t="shared" si="14"/>
        <v>738733.33333333395</v>
      </c>
    </row>
    <row r="146" spans="1:9" x14ac:dyDescent="0.4">
      <c r="A146" s="5">
        <v>43231</v>
      </c>
      <c r="B146" s="3">
        <v>233</v>
      </c>
      <c r="C146" s="2">
        <f>SUMPRODUCT(B142:B146,weight5d)/SUM(weight5d)</f>
        <v>230.06666666666666</v>
      </c>
      <c r="D146" s="6">
        <f t="array" ref="D146">SUM(B137:B146*weight10d)/SUM(weight10d)</f>
        <v>227.4909090909091</v>
      </c>
      <c r="E146" s="6">
        <f t="shared" si="10"/>
        <v>1000</v>
      </c>
      <c r="F146" s="6">
        <f t="shared" si="11"/>
        <v>0</v>
      </c>
      <c r="G146" s="6">
        <f t="shared" si="12"/>
        <v>-18000</v>
      </c>
      <c r="H146" s="12">
        <f t="shared" si="13"/>
        <v>4866233.333333334</v>
      </c>
      <c r="I146" s="12">
        <f t="shared" si="14"/>
        <v>672233.33333333395</v>
      </c>
    </row>
    <row r="147" spans="1:9" x14ac:dyDescent="0.4">
      <c r="A147" s="5">
        <v>43234</v>
      </c>
      <c r="B147" s="3">
        <v>233</v>
      </c>
      <c r="C147" s="2">
        <f>SUMPRODUCT(B143:B147,weight5d)/SUM(weight5d)</f>
        <v>231.5</v>
      </c>
      <c r="D147" s="6">
        <f t="array" ref="D147">SUM(B138:B147*weight10d)/SUM(weight10d)</f>
        <v>228.75454545454545</v>
      </c>
      <c r="E147" s="6">
        <f t="shared" si="10"/>
        <v>1000</v>
      </c>
      <c r="F147" s="6">
        <f t="shared" si="11"/>
        <v>0</v>
      </c>
      <c r="G147" s="6">
        <f t="shared" si="12"/>
        <v>-17000</v>
      </c>
      <c r="H147" s="12">
        <f t="shared" si="13"/>
        <v>4633233.333333334</v>
      </c>
      <c r="I147" s="12">
        <f t="shared" si="14"/>
        <v>672233.33333333395</v>
      </c>
    </row>
    <row r="148" spans="1:9" x14ac:dyDescent="0.4">
      <c r="A148" s="5">
        <v>43235</v>
      </c>
      <c r="B148" s="3">
        <v>230.5</v>
      </c>
      <c r="C148" s="2">
        <f>SUMPRODUCT(B144:B148,weight5d)/SUM(weight5d)</f>
        <v>231.46666666666667</v>
      </c>
      <c r="D148" s="6">
        <f t="array" ref="D148">SUM(B139:B148*weight10d)/SUM(weight10d)</f>
        <v>229.3909090909091</v>
      </c>
      <c r="E148" s="6">
        <f t="shared" si="10"/>
        <v>1000</v>
      </c>
      <c r="F148" s="6">
        <f t="shared" si="11"/>
        <v>0</v>
      </c>
      <c r="G148" s="6">
        <f t="shared" si="12"/>
        <v>-16000</v>
      </c>
      <c r="H148" s="12">
        <f t="shared" si="13"/>
        <v>4402733.333333334</v>
      </c>
      <c r="I148" s="12">
        <f t="shared" si="14"/>
        <v>714733.33333333395</v>
      </c>
    </row>
    <row r="149" spans="1:9" x14ac:dyDescent="0.4">
      <c r="A149" s="5">
        <v>43236</v>
      </c>
      <c r="B149" s="3">
        <v>230.5</v>
      </c>
      <c r="C149" s="2">
        <f>SUMPRODUCT(B145:B149,weight5d)/SUM(weight5d)</f>
        <v>231.26666666666668</v>
      </c>
      <c r="D149" s="6">
        <f t="array" ref="D149">SUM(B140:B149*weight10d)/SUM(weight10d)</f>
        <v>229.96363636363637</v>
      </c>
      <c r="E149" s="6">
        <f t="shared" si="10"/>
        <v>1000</v>
      </c>
      <c r="F149" s="6">
        <f t="shared" si="11"/>
        <v>0</v>
      </c>
      <c r="G149" s="6">
        <f t="shared" si="12"/>
        <v>-15000</v>
      </c>
      <c r="H149" s="12">
        <f t="shared" si="13"/>
        <v>4172233.333333334</v>
      </c>
      <c r="I149" s="12">
        <f t="shared" si="14"/>
        <v>714733.33333333395</v>
      </c>
    </row>
    <row r="150" spans="1:9" x14ac:dyDescent="0.4">
      <c r="A150" s="5">
        <v>43237</v>
      </c>
      <c r="B150" s="3">
        <v>226.5</v>
      </c>
      <c r="C150" s="2">
        <f>SUMPRODUCT(B146:B150,weight5d)/SUM(weight5d)</f>
        <v>229.66666666666666</v>
      </c>
      <c r="D150" s="6">
        <f t="array" ref="D150">SUM(B141:B150*weight10d)/SUM(weight10d)</f>
        <v>229.67272727272729</v>
      </c>
      <c r="E150" s="6">
        <f t="shared" si="10"/>
        <v>0</v>
      </c>
      <c r="F150" s="6">
        <f t="shared" si="11"/>
        <v>1000</v>
      </c>
      <c r="G150" s="6">
        <f t="shared" si="12"/>
        <v>-16000</v>
      </c>
      <c r="H150" s="12">
        <f t="shared" si="13"/>
        <v>4401900.0000000009</v>
      </c>
      <c r="I150" s="12">
        <f t="shared" si="14"/>
        <v>777900.00000000093</v>
      </c>
    </row>
    <row r="151" spans="1:9" x14ac:dyDescent="0.4">
      <c r="A151" s="5">
        <v>43238</v>
      </c>
      <c r="B151" s="3">
        <v>223.5</v>
      </c>
      <c r="C151" s="2">
        <f>SUMPRODUCT(B147:B151,weight5d)/SUM(weight5d)</f>
        <v>227.26666666666668</v>
      </c>
      <c r="D151" s="6">
        <f t="array" ref="D151">SUM(B142:B151*weight10d)/SUM(weight10d)</f>
        <v>228.72727272727272</v>
      </c>
      <c r="E151" s="6">
        <f t="shared" si="10"/>
        <v>0</v>
      </c>
      <c r="F151" s="6">
        <f t="shared" si="11"/>
        <v>1000</v>
      </c>
      <c r="G151" s="6">
        <f t="shared" si="12"/>
        <v>-17000</v>
      </c>
      <c r="H151" s="12">
        <f t="shared" si="13"/>
        <v>4629166.6666666679</v>
      </c>
      <c r="I151" s="12">
        <f t="shared" si="14"/>
        <v>829666.66666666791</v>
      </c>
    </row>
    <row r="152" spans="1:9" x14ac:dyDescent="0.4">
      <c r="A152" s="5">
        <v>43241</v>
      </c>
      <c r="B152" s="3">
        <v>229</v>
      </c>
      <c r="C152" s="2">
        <f>SUMPRODUCT(B148:B152,weight5d)/SUM(weight5d)</f>
        <v>227.33333333333334</v>
      </c>
      <c r="D152" s="6">
        <f t="array" ref="D152">SUM(B143:B152*weight10d)/SUM(weight10d)</f>
        <v>228.77272727272728</v>
      </c>
      <c r="E152" s="6">
        <f t="shared" si="10"/>
        <v>0</v>
      </c>
      <c r="F152" s="6">
        <f t="shared" si="11"/>
        <v>1000</v>
      </c>
      <c r="G152" s="6">
        <f t="shared" si="12"/>
        <v>-18000</v>
      </c>
      <c r="H152" s="12">
        <f t="shared" si="13"/>
        <v>4856500.0000000009</v>
      </c>
      <c r="I152" s="12">
        <f t="shared" si="14"/>
        <v>734500.00000000093</v>
      </c>
    </row>
    <row r="153" spans="1:9" x14ac:dyDescent="0.4">
      <c r="A153" s="5">
        <v>43242</v>
      </c>
      <c r="B153" s="3">
        <v>229</v>
      </c>
      <c r="C153" s="2">
        <f>SUMPRODUCT(B149:B153,weight5d)/SUM(weight5d)</f>
        <v>227.66666666666666</v>
      </c>
      <c r="D153" s="6">
        <f t="array" ref="D153">SUM(B144:B153*weight10d)/SUM(weight10d)</f>
        <v>228.71818181818182</v>
      </c>
      <c r="E153" s="6">
        <f t="shared" si="10"/>
        <v>0</v>
      </c>
      <c r="F153" s="6">
        <f t="shared" si="11"/>
        <v>1000</v>
      </c>
      <c r="G153" s="6">
        <f t="shared" si="12"/>
        <v>-19000</v>
      </c>
      <c r="H153" s="12">
        <f t="shared" si="13"/>
        <v>5084166.6666666679</v>
      </c>
      <c r="I153" s="12">
        <f t="shared" si="14"/>
        <v>733166.66666666791</v>
      </c>
    </row>
    <row r="154" spans="1:9" x14ac:dyDescent="0.4">
      <c r="A154" s="5">
        <v>43243</v>
      </c>
      <c r="B154" s="3">
        <v>228.5</v>
      </c>
      <c r="C154" s="2">
        <f>SUMPRODUCT(B150:B154,weight5d)/SUM(weight5d)</f>
        <v>227.93333333333334</v>
      </c>
      <c r="D154" s="6">
        <f t="array" ref="D154">SUM(B145:B154*weight10d)/SUM(weight10d)</f>
        <v>228.55454545454546</v>
      </c>
      <c r="E154" s="6">
        <f t="shared" si="10"/>
        <v>0</v>
      </c>
      <c r="F154" s="6">
        <f t="shared" si="11"/>
        <v>1000</v>
      </c>
      <c r="G154" s="6">
        <f t="shared" si="12"/>
        <v>-20000</v>
      </c>
      <c r="H154" s="12">
        <f t="shared" si="13"/>
        <v>5312100.0000000009</v>
      </c>
      <c r="I154" s="12">
        <f t="shared" si="14"/>
        <v>742100.00000000093</v>
      </c>
    </row>
    <row r="155" spans="1:9" x14ac:dyDescent="0.4">
      <c r="A155" s="5">
        <v>43244</v>
      </c>
      <c r="B155" s="3">
        <v>229</v>
      </c>
      <c r="C155" s="2">
        <f>SUMPRODUCT(B151:B155,weight5d)/SUM(weight5d)</f>
        <v>228.5</v>
      </c>
      <c r="D155" s="6">
        <f t="array" ref="D155">SUM(B146:B155*weight10d)/SUM(weight10d)</f>
        <v>228.5</v>
      </c>
      <c r="E155" s="6">
        <f t="shared" si="10"/>
        <v>0</v>
      </c>
      <c r="F155" s="6">
        <f t="shared" si="11"/>
        <v>0</v>
      </c>
      <c r="G155" s="6">
        <f t="shared" si="12"/>
        <v>-20000</v>
      </c>
      <c r="H155" s="12">
        <f t="shared" si="13"/>
        <v>5312100.0000000009</v>
      </c>
      <c r="I155" s="12">
        <f t="shared" si="14"/>
        <v>732100.00000000093</v>
      </c>
    </row>
    <row r="156" spans="1:9" x14ac:dyDescent="0.4">
      <c r="A156" s="5">
        <v>43245</v>
      </c>
      <c r="B156" s="3">
        <v>228.5</v>
      </c>
      <c r="C156" s="2">
        <f>SUMPRODUCT(B152:B156,weight5d)/SUM(weight5d)</f>
        <v>228.73333333333332</v>
      </c>
      <c r="D156" s="6">
        <f t="array" ref="D156">SUM(B147:B156*weight10d)/SUM(weight10d)</f>
        <v>228.36363636363637</v>
      </c>
      <c r="E156" s="6">
        <f t="shared" si="10"/>
        <v>1000</v>
      </c>
      <c r="F156" s="6">
        <f t="shared" si="11"/>
        <v>0</v>
      </c>
      <c r="G156" s="6">
        <f t="shared" si="12"/>
        <v>-19000</v>
      </c>
      <c r="H156" s="12">
        <f t="shared" si="13"/>
        <v>5083600.0000000009</v>
      </c>
      <c r="I156" s="12">
        <f t="shared" si="14"/>
        <v>742100.00000000093</v>
      </c>
    </row>
    <row r="157" spans="1:9" x14ac:dyDescent="0.4">
      <c r="A157" s="5">
        <v>43248</v>
      </c>
      <c r="B157" s="3">
        <v>227</v>
      </c>
      <c r="C157" s="2">
        <f>SUMPRODUCT(B153:B157,weight5d)/SUM(weight5d)</f>
        <v>228.13333333333333</v>
      </c>
      <c r="D157" s="6">
        <f t="array" ref="D157">SUM(B148:B157*weight10d)/SUM(weight10d)</f>
        <v>228.03636363636363</v>
      </c>
      <c r="E157" s="6">
        <f t="shared" si="10"/>
        <v>1000</v>
      </c>
      <c r="F157" s="6">
        <f t="shared" si="11"/>
        <v>0</v>
      </c>
      <c r="G157" s="6">
        <f t="shared" si="12"/>
        <v>-18000</v>
      </c>
      <c r="H157" s="12">
        <f t="shared" si="13"/>
        <v>4856600.0000000009</v>
      </c>
      <c r="I157" s="12">
        <f t="shared" si="14"/>
        <v>770600.00000000093</v>
      </c>
    </row>
    <row r="158" spans="1:9" x14ac:dyDescent="0.4">
      <c r="A158" s="5">
        <v>43249</v>
      </c>
      <c r="B158" s="3">
        <v>225</v>
      </c>
      <c r="C158" s="2">
        <f>SUMPRODUCT(B154:B158,weight5d)/SUM(weight5d)</f>
        <v>227</v>
      </c>
      <c r="D158" s="6">
        <f t="array" ref="D158">SUM(B149:B158*weight10d)/SUM(weight10d)</f>
        <v>227.45454545454547</v>
      </c>
      <c r="E158" s="6">
        <f t="shared" si="10"/>
        <v>0</v>
      </c>
      <c r="F158" s="6">
        <f t="shared" si="11"/>
        <v>1000</v>
      </c>
      <c r="G158" s="6">
        <f t="shared" si="12"/>
        <v>-19000</v>
      </c>
      <c r="H158" s="12">
        <f t="shared" si="13"/>
        <v>5083600.0000000009</v>
      </c>
      <c r="I158" s="12">
        <f t="shared" si="14"/>
        <v>808600.00000000093</v>
      </c>
    </row>
    <row r="159" spans="1:9" x14ac:dyDescent="0.4">
      <c r="A159" s="5">
        <v>43250</v>
      </c>
      <c r="B159" s="3">
        <v>221</v>
      </c>
      <c r="C159" s="2">
        <f>SUMPRODUCT(B155:B159,weight5d)/SUM(weight5d)</f>
        <v>224.8</v>
      </c>
      <c r="D159" s="6">
        <f t="array" ref="D159">SUM(B150:B159*weight10d)/SUM(weight10d)</f>
        <v>226.24545454545455</v>
      </c>
      <c r="E159" s="6">
        <f t="shared" si="10"/>
        <v>0</v>
      </c>
      <c r="F159" s="6">
        <f t="shared" si="11"/>
        <v>1000</v>
      </c>
      <c r="G159" s="6">
        <f t="shared" si="12"/>
        <v>-20000</v>
      </c>
      <c r="H159" s="12">
        <f t="shared" si="13"/>
        <v>5308400.0000000009</v>
      </c>
      <c r="I159" s="12">
        <f t="shared" si="14"/>
        <v>888400.00000000093</v>
      </c>
    </row>
    <row r="160" spans="1:9" x14ac:dyDescent="0.4">
      <c r="A160" s="5">
        <v>43251</v>
      </c>
      <c r="B160" s="3">
        <v>224</v>
      </c>
      <c r="C160" s="2">
        <f>SUMPRODUCT(B156:B160,weight5d)/SUM(weight5d)</f>
        <v>224.1</v>
      </c>
      <c r="D160" s="6">
        <f t="array" ref="D160">SUM(B151:B160*weight10d)/SUM(weight10d)</f>
        <v>225.75454545454545</v>
      </c>
      <c r="E160" s="6">
        <f t="shared" si="10"/>
        <v>0</v>
      </c>
      <c r="F160" s="6">
        <f t="shared" si="11"/>
        <v>1000</v>
      </c>
      <c r="G160" s="6">
        <f t="shared" si="12"/>
        <v>-21000</v>
      </c>
      <c r="H160" s="12">
        <f t="shared" si="13"/>
        <v>5532500.0000000009</v>
      </c>
      <c r="I160" s="12">
        <f t="shared" si="14"/>
        <v>828500.00000000093</v>
      </c>
    </row>
    <row r="161" spans="1:9" x14ac:dyDescent="0.4">
      <c r="A161" s="5">
        <v>43252</v>
      </c>
      <c r="B161" s="3">
        <v>224</v>
      </c>
      <c r="C161" s="2">
        <f>SUMPRODUCT(B157:B161,weight5d)/SUM(weight5d)</f>
        <v>223.73333333333332</v>
      </c>
      <c r="D161" s="6">
        <f t="array" ref="D161">SUM(B152:B161*weight10d)/SUM(weight10d)</f>
        <v>225.30909090909091</v>
      </c>
      <c r="E161" s="6">
        <f t="shared" si="10"/>
        <v>0</v>
      </c>
      <c r="F161" s="6">
        <f t="shared" si="11"/>
        <v>1000</v>
      </c>
      <c r="G161" s="6">
        <f t="shared" si="12"/>
        <v>-22000</v>
      </c>
      <c r="H161" s="12">
        <f t="shared" si="13"/>
        <v>5756233.333333334</v>
      </c>
      <c r="I161" s="12">
        <f t="shared" si="14"/>
        <v>828233.33333333395</v>
      </c>
    </row>
    <row r="162" spans="1:9" x14ac:dyDescent="0.4">
      <c r="A162" s="5">
        <v>43255</v>
      </c>
      <c r="B162" s="3">
        <v>229</v>
      </c>
      <c r="C162" s="2">
        <f>SUMPRODUCT(B158:B162,weight5d)/SUM(weight5d)</f>
        <v>225.33333333333334</v>
      </c>
      <c r="D162" s="6">
        <f t="array" ref="D162">SUM(B153:B162*weight10d)/SUM(weight10d)</f>
        <v>225.76363636363635</v>
      </c>
      <c r="E162" s="6">
        <f t="shared" si="10"/>
        <v>0</v>
      </c>
      <c r="F162" s="6">
        <f t="shared" si="11"/>
        <v>1000</v>
      </c>
      <c r="G162" s="6">
        <f t="shared" si="12"/>
        <v>-23000</v>
      </c>
      <c r="H162" s="12">
        <f t="shared" si="13"/>
        <v>5981566.666666667</v>
      </c>
      <c r="I162" s="12">
        <f t="shared" si="14"/>
        <v>714566.66666666698</v>
      </c>
    </row>
    <row r="163" spans="1:9" x14ac:dyDescent="0.4">
      <c r="A163" s="5">
        <v>43256</v>
      </c>
      <c r="B163" s="3">
        <v>229</v>
      </c>
      <c r="C163" s="2">
        <f>SUMPRODUCT(B159:B163,weight5d)/SUM(weight5d)</f>
        <v>226.8</v>
      </c>
      <c r="D163" s="6">
        <f t="array" ref="D163">SUM(B154:B163*weight10d)/SUM(weight10d)</f>
        <v>226.21818181818182</v>
      </c>
      <c r="E163" s="6">
        <f t="shared" si="10"/>
        <v>1000</v>
      </c>
      <c r="F163" s="6">
        <f t="shared" si="11"/>
        <v>0</v>
      </c>
      <c r="G163" s="6">
        <f t="shared" si="12"/>
        <v>-22000</v>
      </c>
      <c r="H163" s="12">
        <f t="shared" si="13"/>
        <v>5752566.666666667</v>
      </c>
      <c r="I163" s="12">
        <f t="shared" si="14"/>
        <v>714566.66666666698</v>
      </c>
    </row>
    <row r="164" spans="1:9" x14ac:dyDescent="0.4">
      <c r="A164" s="5">
        <v>43257</v>
      </c>
      <c r="B164" s="3">
        <v>230</v>
      </c>
      <c r="C164" s="2">
        <f>SUMPRODUCT(B160:B164,weight5d)/SUM(weight5d)</f>
        <v>228.33333333333334</v>
      </c>
      <c r="D164" s="6">
        <f t="array" ref="D164">SUM(B155:B164*weight10d)/SUM(weight10d)</f>
        <v>226.85454545454544</v>
      </c>
      <c r="E164" s="6">
        <f t="shared" si="10"/>
        <v>1000</v>
      </c>
      <c r="F164" s="6">
        <f t="shared" si="11"/>
        <v>0</v>
      </c>
      <c r="G164" s="6">
        <f t="shared" si="12"/>
        <v>-21000</v>
      </c>
      <c r="H164" s="12">
        <f t="shared" si="13"/>
        <v>5522566.666666667</v>
      </c>
      <c r="I164" s="12">
        <f t="shared" si="14"/>
        <v>692566.66666666698</v>
      </c>
    </row>
    <row r="165" spans="1:9" x14ac:dyDescent="0.4">
      <c r="A165" s="5">
        <v>43258</v>
      </c>
      <c r="B165" s="3">
        <v>230</v>
      </c>
      <c r="C165" s="2">
        <f>SUMPRODUCT(B161:B165,weight5d)/SUM(weight5d)</f>
        <v>229.26666666666668</v>
      </c>
      <c r="D165" s="6">
        <f t="array" ref="D165">SUM(B156:B165*weight10d)/SUM(weight10d)</f>
        <v>227.46363636363637</v>
      </c>
      <c r="E165" s="6">
        <f t="shared" si="10"/>
        <v>1000</v>
      </c>
      <c r="F165" s="6">
        <f t="shared" si="11"/>
        <v>0</v>
      </c>
      <c r="G165" s="6">
        <f t="shared" si="12"/>
        <v>-20000</v>
      </c>
      <c r="H165" s="12">
        <f t="shared" si="13"/>
        <v>5292566.666666667</v>
      </c>
      <c r="I165" s="12">
        <f t="shared" si="14"/>
        <v>692566.66666666698</v>
      </c>
    </row>
    <row r="166" spans="1:9" x14ac:dyDescent="0.4">
      <c r="A166" s="5">
        <v>43259</v>
      </c>
      <c r="B166" s="3">
        <v>227</v>
      </c>
      <c r="C166" s="2">
        <f>SUMPRODUCT(B162:B166,weight5d)/SUM(weight5d)</f>
        <v>228.8</v>
      </c>
      <c r="D166" s="6">
        <f t="array" ref="D166">SUM(B157:B166*weight10d)/SUM(weight10d)</f>
        <v>227.5090909090909</v>
      </c>
      <c r="E166" s="6">
        <f t="shared" si="10"/>
        <v>1000</v>
      </c>
      <c r="F166" s="6">
        <f t="shared" si="11"/>
        <v>0</v>
      </c>
      <c r="G166" s="6">
        <f t="shared" si="12"/>
        <v>-19000</v>
      </c>
      <c r="H166" s="12">
        <f t="shared" si="13"/>
        <v>5065566.666666667</v>
      </c>
      <c r="I166" s="12">
        <f t="shared" si="14"/>
        <v>752566.66666666698</v>
      </c>
    </row>
    <row r="167" spans="1:9" x14ac:dyDescent="0.4">
      <c r="A167" s="5">
        <v>43262</v>
      </c>
      <c r="B167" s="3">
        <v>226</v>
      </c>
      <c r="C167" s="2">
        <f>SUMPRODUCT(B163:B167,weight5d)/SUM(weight5d)</f>
        <v>227.8</v>
      </c>
      <c r="D167" s="6">
        <f t="array" ref="D167">SUM(B158:B167*weight10d)/SUM(weight10d)</f>
        <v>227.4</v>
      </c>
      <c r="E167" s="6">
        <f t="shared" si="10"/>
        <v>1000</v>
      </c>
      <c r="F167" s="6">
        <f t="shared" si="11"/>
        <v>0</v>
      </c>
      <c r="G167" s="6">
        <f t="shared" si="12"/>
        <v>-18000</v>
      </c>
      <c r="H167" s="12">
        <f t="shared" si="13"/>
        <v>4839566.666666667</v>
      </c>
      <c r="I167" s="12">
        <f t="shared" si="14"/>
        <v>771566.66666666698</v>
      </c>
    </row>
    <row r="168" spans="1:9" x14ac:dyDescent="0.4">
      <c r="A168" s="5">
        <v>43263</v>
      </c>
      <c r="B168" s="3">
        <v>229</v>
      </c>
      <c r="C168" s="2">
        <f>SUMPRODUCT(B164:B168,weight5d)/SUM(weight5d)</f>
        <v>228</v>
      </c>
      <c r="D168" s="6">
        <f t="array" ref="D168">SUM(B159:B168*weight10d)/SUM(weight10d)</f>
        <v>227.85454545454544</v>
      </c>
      <c r="E168" s="6">
        <f t="shared" si="10"/>
        <v>1000</v>
      </c>
      <c r="F168" s="6">
        <f t="shared" si="11"/>
        <v>0</v>
      </c>
      <c r="G168" s="6">
        <f t="shared" si="12"/>
        <v>-17000</v>
      </c>
      <c r="H168" s="12">
        <f t="shared" si="13"/>
        <v>4610566.666666667</v>
      </c>
      <c r="I168" s="12">
        <f t="shared" si="14"/>
        <v>717566.66666666698</v>
      </c>
    </row>
    <row r="169" spans="1:9" x14ac:dyDescent="0.4">
      <c r="A169" s="5">
        <v>43264</v>
      </c>
      <c r="B169" s="3">
        <v>232</v>
      </c>
      <c r="C169" s="2">
        <f>SUMPRODUCT(B165:B169,weight5d)/SUM(weight5d)</f>
        <v>229.2</v>
      </c>
      <c r="D169" s="6">
        <f t="array" ref="D169">SUM(B160:B169*weight10d)/SUM(weight10d)</f>
        <v>228.78181818181818</v>
      </c>
      <c r="E169" s="6">
        <f t="shared" si="10"/>
        <v>1000</v>
      </c>
      <c r="F169" s="6">
        <f t="shared" si="11"/>
        <v>0</v>
      </c>
      <c r="G169" s="6">
        <f t="shared" si="12"/>
        <v>-16000</v>
      </c>
      <c r="H169" s="12">
        <f t="shared" si="13"/>
        <v>4378566.666666667</v>
      </c>
      <c r="I169" s="12">
        <f t="shared" si="14"/>
        <v>666566.66666666698</v>
      </c>
    </row>
    <row r="170" spans="1:9" x14ac:dyDescent="0.4">
      <c r="A170" s="5">
        <v>43265</v>
      </c>
      <c r="B170" s="3">
        <v>226.5</v>
      </c>
      <c r="C170" s="2">
        <f>SUMPRODUCT(B166:B170,weight5d)/SUM(weight5d)</f>
        <v>228.43333333333334</v>
      </c>
      <c r="D170" s="6">
        <f t="array" ref="D170">SUM(B161:B170*weight10d)/SUM(weight10d)</f>
        <v>228.5090909090909</v>
      </c>
      <c r="E170" s="6">
        <f t="shared" si="10"/>
        <v>0</v>
      </c>
      <c r="F170" s="6">
        <f t="shared" si="11"/>
        <v>1000</v>
      </c>
      <c r="G170" s="6">
        <f t="shared" si="12"/>
        <v>-17000</v>
      </c>
      <c r="H170" s="12">
        <f t="shared" si="13"/>
        <v>4607000</v>
      </c>
      <c r="I170" s="12">
        <f t="shared" si="14"/>
        <v>756500</v>
      </c>
    </row>
    <row r="171" spans="1:9" x14ac:dyDescent="0.4">
      <c r="A171" s="5">
        <v>43266</v>
      </c>
      <c r="B171" s="3">
        <v>231</v>
      </c>
      <c r="C171" s="2">
        <f>SUMPRODUCT(B167:B171,weight5d)/SUM(weight5d)</f>
        <v>229.4</v>
      </c>
      <c r="D171" s="6">
        <f t="array" ref="D171">SUM(B162:B171*weight10d)/SUM(weight10d)</f>
        <v>229.0090909090909</v>
      </c>
      <c r="E171" s="6">
        <f t="shared" si="10"/>
        <v>1000</v>
      </c>
      <c r="F171" s="6">
        <f t="shared" si="11"/>
        <v>0</v>
      </c>
      <c r="G171" s="6">
        <f t="shared" si="12"/>
        <v>-16000</v>
      </c>
      <c r="H171" s="12">
        <f t="shared" si="13"/>
        <v>4376000</v>
      </c>
      <c r="I171" s="12">
        <f t="shared" si="14"/>
        <v>680000</v>
      </c>
    </row>
    <row r="172" spans="1:9" x14ac:dyDescent="0.4">
      <c r="A172" s="5">
        <v>43270</v>
      </c>
      <c r="B172" s="3">
        <v>225</v>
      </c>
      <c r="C172" s="2">
        <f>SUMPRODUCT(B168:B172,weight5d)/SUM(weight5d)</f>
        <v>228.1</v>
      </c>
      <c r="D172" s="6">
        <f t="array" ref="D172">SUM(B163:B172*weight10d)/SUM(weight10d)</f>
        <v>228.29090909090908</v>
      </c>
      <c r="E172" s="6">
        <f t="shared" si="10"/>
        <v>0</v>
      </c>
      <c r="F172" s="6">
        <f t="shared" si="11"/>
        <v>1000</v>
      </c>
      <c r="G172" s="6">
        <f t="shared" si="12"/>
        <v>-17000</v>
      </c>
      <c r="H172" s="12">
        <f t="shared" si="13"/>
        <v>4604100</v>
      </c>
      <c r="I172" s="12">
        <f t="shared" si="14"/>
        <v>779100</v>
      </c>
    </row>
    <row r="173" spans="1:9" x14ac:dyDescent="0.4">
      <c r="A173" s="5">
        <v>43271</v>
      </c>
      <c r="B173" s="3">
        <v>226</v>
      </c>
      <c r="C173" s="2">
        <f>SUMPRODUCT(B169:B173,weight5d)/SUM(weight5d)</f>
        <v>227.2</v>
      </c>
      <c r="D173" s="6">
        <f t="array" ref="D173">SUM(B164:B173*weight10d)/SUM(weight10d)</f>
        <v>227.82727272727271</v>
      </c>
      <c r="E173" s="6">
        <f t="shared" si="10"/>
        <v>0</v>
      </c>
      <c r="F173" s="6">
        <f t="shared" si="11"/>
        <v>1000</v>
      </c>
      <c r="G173" s="6">
        <f t="shared" si="12"/>
        <v>-18000</v>
      </c>
      <c r="H173" s="12">
        <f t="shared" si="13"/>
        <v>4831300</v>
      </c>
      <c r="I173" s="12">
        <f t="shared" si="14"/>
        <v>763300</v>
      </c>
    </row>
    <row r="174" spans="1:9" x14ac:dyDescent="0.4">
      <c r="A174" s="5">
        <v>43272</v>
      </c>
      <c r="B174" s="3">
        <v>226.5</v>
      </c>
      <c r="C174" s="2">
        <f>SUMPRODUCT(B170:B174,weight5d)/SUM(weight5d)</f>
        <v>226.66666666666666</v>
      </c>
      <c r="D174" s="6">
        <f t="array" ref="D174">SUM(B165:B174*weight10d)/SUM(weight10d)</f>
        <v>227.5090909090909</v>
      </c>
      <c r="E174" s="6">
        <f t="shared" si="10"/>
        <v>0</v>
      </c>
      <c r="F174" s="6">
        <f t="shared" si="11"/>
        <v>1000</v>
      </c>
      <c r="G174" s="6">
        <f t="shared" si="12"/>
        <v>-19000</v>
      </c>
      <c r="H174" s="12">
        <f t="shared" si="13"/>
        <v>5057966.666666667</v>
      </c>
      <c r="I174" s="12">
        <f t="shared" si="14"/>
        <v>754466.66666666698</v>
      </c>
    </row>
    <row r="175" spans="1:9" x14ac:dyDescent="0.4">
      <c r="A175" s="5">
        <v>43273</v>
      </c>
      <c r="B175" s="3">
        <v>227.5</v>
      </c>
      <c r="C175" s="2">
        <f>SUMPRODUCT(B171:B175,weight5d)/SUM(weight5d)</f>
        <v>226.83333333333334</v>
      </c>
      <c r="D175" s="6">
        <f t="array" ref="D175">SUM(B166:B175*weight10d)/SUM(weight10d)</f>
        <v>227.43636363636364</v>
      </c>
      <c r="E175" s="6">
        <f t="shared" si="10"/>
        <v>0</v>
      </c>
      <c r="F175" s="6">
        <f t="shared" si="11"/>
        <v>1000</v>
      </c>
      <c r="G175" s="6">
        <f t="shared" si="12"/>
        <v>-20000</v>
      </c>
      <c r="H175" s="12">
        <f t="shared" si="13"/>
        <v>5284800</v>
      </c>
      <c r="I175" s="12">
        <f t="shared" si="14"/>
        <v>734800</v>
      </c>
    </row>
    <row r="176" spans="1:9" x14ac:dyDescent="0.4">
      <c r="A176" s="5">
        <v>43276</v>
      </c>
      <c r="B176" s="3">
        <v>218</v>
      </c>
      <c r="C176" s="2">
        <f>SUMPRODUCT(B172:B176,weight5d)/SUM(weight5d)</f>
        <v>223.76666666666668</v>
      </c>
      <c r="D176" s="6">
        <f t="array" ref="D176">SUM(B167:B176*weight10d)/SUM(weight10d)</f>
        <v>225.68181818181819</v>
      </c>
      <c r="E176" s="6">
        <f t="shared" si="10"/>
        <v>0</v>
      </c>
      <c r="F176" s="6">
        <f t="shared" si="11"/>
        <v>1000</v>
      </c>
      <c r="G176" s="6">
        <f t="shared" si="12"/>
        <v>-21000</v>
      </c>
      <c r="H176" s="12">
        <f t="shared" si="13"/>
        <v>5508566.666666667</v>
      </c>
      <c r="I176" s="12">
        <f t="shared" si="14"/>
        <v>930566.66666666698</v>
      </c>
    </row>
    <row r="177" spans="1:9" x14ac:dyDescent="0.4">
      <c r="A177" s="5">
        <v>43277</v>
      </c>
      <c r="B177" s="3">
        <v>214.5</v>
      </c>
      <c r="C177" s="2">
        <f>SUMPRODUCT(B173:B177,weight5d)/SUM(weight5d)</f>
        <v>220.4</v>
      </c>
      <c r="D177" s="6">
        <f t="array" ref="D177">SUM(B168:B177*weight10d)/SUM(weight10d)</f>
        <v>223.45454545454547</v>
      </c>
      <c r="E177" s="6">
        <f t="shared" si="10"/>
        <v>0</v>
      </c>
      <c r="F177" s="6">
        <f t="shared" si="11"/>
        <v>1000</v>
      </c>
      <c r="G177" s="6">
        <f t="shared" si="12"/>
        <v>-22000</v>
      </c>
      <c r="H177" s="12">
        <f t="shared" si="13"/>
        <v>5728966.666666667</v>
      </c>
      <c r="I177" s="12">
        <f t="shared" si="14"/>
        <v>1009966.666666667</v>
      </c>
    </row>
    <row r="178" spans="1:9" x14ac:dyDescent="0.4">
      <c r="A178" s="5">
        <v>43278</v>
      </c>
      <c r="B178" s="3">
        <v>213</v>
      </c>
      <c r="C178" s="2">
        <f>SUMPRODUCT(B174:B178,weight5d)/SUM(weight5d)</f>
        <v>217.23333333333332</v>
      </c>
      <c r="D178" s="6">
        <f t="array" ref="D178">SUM(B169:B178*weight10d)/SUM(weight10d)</f>
        <v>221.16363636363636</v>
      </c>
      <c r="E178" s="6">
        <f t="shared" si="10"/>
        <v>0</v>
      </c>
      <c r="F178" s="6">
        <f t="shared" si="11"/>
        <v>1000</v>
      </c>
      <c r="G178" s="6">
        <f t="shared" si="12"/>
        <v>-23000</v>
      </c>
      <c r="H178" s="12">
        <f t="shared" si="13"/>
        <v>5946200</v>
      </c>
      <c r="I178" s="12">
        <f t="shared" si="14"/>
        <v>1047200</v>
      </c>
    </row>
    <row r="179" spans="1:9" x14ac:dyDescent="0.4">
      <c r="A179" s="5">
        <v>43279</v>
      </c>
      <c r="B179" s="3">
        <v>212</v>
      </c>
      <c r="C179" s="2">
        <f>SUMPRODUCT(B175:B179,weight5d)/SUM(weight5d)</f>
        <v>214.6</v>
      </c>
      <c r="D179" s="6">
        <f t="array" ref="D179">SUM(B170:B179*weight10d)/SUM(weight10d)</f>
        <v>218.98181818181817</v>
      </c>
      <c r="E179" s="6">
        <f t="shared" si="10"/>
        <v>0</v>
      </c>
      <c r="F179" s="6">
        <f t="shared" si="11"/>
        <v>1000</v>
      </c>
      <c r="G179" s="6">
        <f t="shared" si="12"/>
        <v>-24000</v>
      </c>
      <c r="H179" s="12">
        <f t="shared" si="13"/>
        <v>6160800</v>
      </c>
      <c r="I179" s="12">
        <f t="shared" si="14"/>
        <v>1072800</v>
      </c>
    </row>
    <row r="180" spans="1:9" x14ac:dyDescent="0.4">
      <c r="A180" s="5">
        <v>43280</v>
      </c>
      <c r="B180" s="3">
        <v>216.5</v>
      </c>
      <c r="C180" s="2">
        <f>SUMPRODUCT(B176:B180,weight5d)/SUM(weight5d)</f>
        <v>214.43333333333334</v>
      </c>
      <c r="D180" s="6">
        <f t="array" ref="D180">SUM(B171:B180*weight10d)/SUM(weight10d)</f>
        <v>217.98181818181817</v>
      </c>
      <c r="E180" s="6">
        <f t="shared" si="10"/>
        <v>0</v>
      </c>
      <c r="F180" s="6">
        <f t="shared" si="11"/>
        <v>1000</v>
      </c>
      <c r="G180" s="6">
        <f t="shared" si="12"/>
        <v>-25000</v>
      </c>
      <c r="H180" s="12">
        <f t="shared" si="13"/>
        <v>6375233.333333333</v>
      </c>
      <c r="I180" s="12">
        <f t="shared" si="14"/>
        <v>962733.33333333302</v>
      </c>
    </row>
    <row r="181" spans="1:9" x14ac:dyDescent="0.4">
      <c r="A181" s="5">
        <v>43283</v>
      </c>
      <c r="B181" s="3">
        <v>214</v>
      </c>
      <c r="C181" s="2">
        <f>SUMPRODUCT(B177:B181,weight5d)/SUM(weight5d)</f>
        <v>214.16666666666666</v>
      </c>
      <c r="D181" s="6">
        <f t="array" ref="D181">SUM(B172:B181*weight10d)/SUM(weight10d)</f>
        <v>216.70909090909092</v>
      </c>
      <c r="E181" s="6">
        <f t="shared" si="10"/>
        <v>0</v>
      </c>
      <c r="F181" s="6">
        <f t="shared" si="11"/>
        <v>1000</v>
      </c>
      <c r="G181" s="6">
        <f t="shared" si="12"/>
        <v>-26000</v>
      </c>
      <c r="H181" s="12">
        <f t="shared" si="13"/>
        <v>6589400</v>
      </c>
      <c r="I181" s="12">
        <f t="shared" si="14"/>
        <v>1025400</v>
      </c>
    </row>
    <row r="182" spans="1:9" x14ac:dyDescent="0.4">
      <c r="A182" s="5">
        <v>43284</v>
      </c>
      <c r="B182" s="3">
        <v>214.5</v>
      </c>
      <c r="C182" s="2">
        <f>SUMPRODUCT(B178:B182,weight5d)/SUM(weight5d)</f>
        <v>214.33333333333334</v>
      </c>
      <c r="D182" s="6">
        <f t="array" ref="D182">SUM(B173:B182*weight10d)/SUM(weight10d)</f>
        <v>215.83636363636364</v>
      </c>
      <c r="E182" s="6">
        <f t="shared" si="10"/>
        <v>0</v>
      </c>
      <c r="F182" s="6">
        <f t="shared" si="11"/>
        <v>1000</v>
      </c>
      <c r="G182" s="6">
        <f t="shared" si="12"/>
        <v>-27000</v>
      </c>
      <c r="H182" s="12">
        <f t="shared" si="13"/>
        <v>6803733.333333333</v>
      </c>
      <c r="I182" s="12">
        <f t="shared" si="14"/>
        <v>1012233.333333333</v>
      </c>
    </row>
    <row r="183" spans="1:9" x14ac:dyDescent="0.4">
      <c r="A183" s="5">
        <v>43285</v>
      </c>
      <c r="B183" s="3">
        <v>216</v>
      </c>
      <c r="C183" s="2">
        <f>SUMPRODUCT(B179:B183,weight5d)/SUM(weight5d)</f>
        <v>215</v>
      </c>
      <c r="D183" s="6">
        <f t="array" ref="D183">SUM(B174:B183*weight10d)/SUM(weight10d)</f>
        <v>215.42727272727274</v>
      </c>
      <c r="E183" s="6">
        <f t="shared" si="10"/>
        <v>0</v>
      </c>
      <c r="F183" s="6">
        <f t="shared" si="11"/>
        <v>1000</v>
      </c>
      <c r="G183" s="6">
        <f t="shared" si="12"/>
        <v>-28000</v>
      </c>
      <c r="H183" s="12">
        <f t="shared" si="13"/>
        <v>7018733.333333333</v>
      </c>
      <c r="I183" s="12">
        <f t="shared" si="14"/>
        <v>970733.33333333302</v>
      </c>
    </row>
    <row r="184" spans="1:9" x14ac:dyDescent="0.4">
      <c r="A184" s="5">
        <v>43286</v>
      </c>
      <c r="B184" s="3">
        <v>214.5</v>
      </c>
      <c r="C184" s="2">
        <f>SUMPRODUCT(B180:B184,weight5d)/SUM(weight5d)</f>
        <v>214.96666666666667</v>
      </c>
      <c r="D184" s="6">
        <f t="array" ref="D184">SUM(B175:B184*weight10d)/SUM(weight10d)</f>
        <v>214.92727272727274</v>
      </c>
      <c r="E184" s="6">
        <f t="shared" si="10"/>
        <v>1000</v>
      </c>
      <c r="F184" s="6">
        <f t="shared" si="11"/>
        <v>0</v>
      </c>
      <c r="G184" s="6">
        <f t="shared" si="12"/>
        <v>-27000</v>
      </c>
      <c r="H184" s="12">
        <f t="shared" si="13"/>
        <v>6804233.333333333</v>
      </c>
      <c r="I184" s="12">
        <f t="shared" si="14"/>
        <v>1012733.333333333</v>
      </c>
    </row>
    <row r="185" spans="1:9" x14ac:dyDescent="0.4">
      <c r="A185" s="5">
        <v>43287</v>
      </c>
      <c r="B185" s="3">
        <v>217</v>
      </c>
      <c r="C185" s="2">
        <f>SUMPRODUCT(B181:B185,weight5d)/SUM(weight5d)</f>
        <v>215.6</v>
      </c>
      <c r="D185" s="6">
        <f t="array" ref="D185">SUM(B176:B185*weight10d)/SUM(weight10d)</f>
        <v>215.1</v>
      </c>
      <c r="E185" s="6">
        <f t="shared" si="10"/>
        <v>1000</v>
      </c>
      <c r="F185" s="6">
        <f t="shared" si="11"/>
        <v>0</v>
      </c>
      <c r="G185" s="6">
        <f t="shared" si="12"/>
        <v>-26000</v>
      </c>
      <c r="H185" s="12">
        <f t="shared" si="13"/>
        <v>6587233.333333333</v>
      </c>
      <c r="I185" s="12">
        <f t="shared" si="14"/>
        <v>945233.33333333302</v>
      </c>
    </row>
    <row r="186" spans="1:9" x14ac:dyDescent="0.4">
      <c r="A186" s="5">
        <v>43290</v>
      </c>
      <c r="B186" s="3">
        <v>221.5</v>
      </c>
      <c r="C186" s="2">
        <f>SUMPRODUCT(B182:B186,weight5d)/SUM(weight5d)</f>
        <v>217.7</v>
      </c>
      <c r="D186" s="6">
        <f t="array" ref="D186">SUM(B177:B186*weight10d)/SUM(weight10d)</f>
        <v>216.28181818181818</v>
      </c>
      <c r="E186" s="6">
        <f t="shared" si="10"/>
        <v>1000</v>
      </c>
      <c r="F186" s="6">
        <f t="shared" si="11"/>
        <v>0</v>
      </c>
      <c r="G186" s="6">
        <f t="shared" si="12"/>
        <v>-25000</v>
      </c>
      <c r="H186" s="12">
        <f t="shared" si="13"/>
        <v>6365733.333333333</v>
      </c>
      <c r="I186" s="12">
        <f t="shared" si="14"/>
        <v>828233.33333333302</v>
      </c>
    </row>
    <row r="187" spans="1:9" x14ac:dyDescent="0.4">
      <c r="A187" s="5">
        <v>43291</v>
      </c>
      <c r="B187" s="3">
        <v>222</v>
      </c>
      <c r="C187" s="2">
        <f>SUMPRODUCT(B183:B187,weight5d)/SUM(weight5d)</f>
        <v>219.46666666666667</v>
      </c>
      <c r="D187" s="6">
        <f t="array" ref="D187">SUM(B178:B187*weight10d)/SUM(weight10d)</f>
        <v>217.4909090909091</v>
      </c>
      <c r="E187" s="6">
        <f t="shared" si="10"/>
        <v>1000</v>
      </c>
      <c r="F187" s="6">
        <f t="shared" si="11"/>
        <v>0</v>
      </c>
      <c r="G187" s="6">
        <f t="shared" si="12"/>
        <v>-24000</v>
      </c>
      <c r="H187" s="12">
        <f t="shared" si="13"/>
        <v>6143733.333333333</v>
      </c>
      <c r="I187" s="12">
        <f t="shared" si="14"/>
        <v>815733.33333333302</v>
      </c>
    </row>
    <row r="188" spans="1:9" x14ac:dyDescent="0.4">
      <c r="A188" s="5">
        <v>43292</v>
      </c>
      <c r="B188" s="3">
        <v>220</v>
      </c>
      <c r="C188" s="2">
        <f>SUMPRODUCT(B184:B188,weight5d)/SUM(weight5d)</f>
        <v>220.06666666666666</v>
      </c>
      <c r="D188" s="6">
        <f t="array" ref="D188">SUM(B179:B188*weight10d)/SUM(weight10d)</f>
        <v>218.2</v>
      </c>
      <c r="E188" s="6">
        <f t="shared" si="10"/>
        <v>1000</v>
      </c>
      <c r="F188" s="6">
        <f t="shared" si="11"/>
        <v>0</v>
      </c>
      <c r="G188" s="6">
        <f t="shared" si="12"/>
        <v>-23000</v>
      </c>
      <c r="H188" s="12">
        <f t="shared" si="13"/>
        <v>5923733.333333333</v>
      </c>
      <c r="I188" s="12">
        <f t="shared" si="14"/>
        <v>863733.33333333302</v>
      </c>
    </row>
    <row r="189" spans="1:9" x14ac:dyDescent="0.4">
      <c r="A189" s="5">
        <v>43293</v>
      </c>
      <c r="B189" s="3">
        <v>220.5</v>
      </c>
      <c r="C189" s="2">
        <f>SUMPRODUCT(B185:B189,weight5d)/SUM(weight5d)</f>
        <v>220.56666666666666</v>
      </c>
      <c r="D189" s="6">
        <f t="array" ref="D189">SUM(B180:B189*weight10d)/SUM(weight10d)</f>
        <v>218.87272727272727</v>
      </c>
      <c r="E189" s="6">
        <f t="shared" si="10"/>
        <v>1000</v>
      </c>
      <c r="F189" s="6">
        <f t="shared" si="11"/>
        <v>0</v>
      </c>
      <c r="G189" s="6">
        <f t="shared" si="12"/>
        <v>-22000</v>
      </c>
      <c r="H189" s="12">
        <f t="shared" si="13"/>
        <v>5703233.333333333</v>
      </c>
      <c r="I189" s="12">
        <f t="shared" si="14"/>
        <v>852233.33333333302</v>
      </c>
    </row>
    <row r="190" spans="1:9" x14ac:dyDescent="0.4">
      <c r="A190" s="5">
        <v>43294</v>
      </c>
      <c r="B190" s="3">
        <v>224.5</v>
      </c>
      <c r="C190" s="2">
        <f>SUMPRODUCT(B186:B190,weight5d)/SUM(weight5d)</f>
        <v>222</v>
      </c>
      <c r="D190" s="6">
        <f t="array" ref="D190">SUM(B181:B190*weight10d)/SUM(weight10d)</f>
        <v>220.11818181818182</v>
      </c>
      <c r="E190" s="6">
        <f t="shared" si="10"/>
        <v>1000</v>
      </c>
      <c r="F190" s="6">
        <f t="shared" si="11"/>
        <v>0</v>
      </c>
      <c r="G190" s="6">
        <f t="shared" si="12"/>
        <v>-21000</v>
      </c>
      <c r="H190" s="12">
        <f t="shared" si="13"/>
        <v>5478733.333333333</v>
      </c>
      <c r="I190" s="12">
        <f t="shared" si="14"/>
        <v>764233.33333333302</v>
      </c>
    </row>
    <row r="191" spans="1:9" x14ac:dyDescent="0.4">
      <c r="A191" s="5">
        <v>43297</v>
      </c>
      <c r="B191" s="3">
        <v>223.5</v>
      </c>
      <c r="C191" s="2">
        <f>SUMPRODUCT(B187:B191,weight5d)/SUM(weight5d)</f>
        <v>222.6</v>
      </c>
      <c r="D191" s="6">
        <f t="array" ref="D191">SUM(B182:B191*weight10d)/SUM(weight10d)</f>
        <v>221.03636363636363</v>
      </c>
      <c r="E191" s="6">
        <f t="shared" si="10"/>
        <v>1000</v>
      </c>
      <c r="F191" s="6">
        <f t="shared" si="11"/>
        <v>0</v>
      </c>
      <c r="G191" s="6">
        <f t="shared" si="12"/>
        <v>-20000</v>
      </c>
      <c r="H191" s="12">
        <f t="shared" si="13"/>
        <v>5255233.333333333</v>
      </c>
      <c r="I191" s="12">
        <f t="shared" si="14"/>
        <v>785233.33333333302</v>
      </c>
    </row>
    <row r="192" spans="1:9" x14ac:dyDescent="0.4">
      <c r="A192" s="5">
        <v>43298</v>
      </c>
      <c r="B192" s="3">
        <v>221.5</v>
      </c>
      <c r="C192" s="2">
        <f>SUMPRODUCT(B188:B192,weight5d)/SUM(weight5d)</f>
        <v>222.4</v>
      </c>
      <c r="D192" s="6">
        <f t="array" ref="D192">SUM(B183:B192*weight10d)/SUM(weight10d)</f>
        <v>221.41818181818181</v>
      </c>
      <c r="E192" s="6">
        <f t="shared" si="10"/>
        <v>1000</v>
      </c>
      <c r="F192" s="6">
        <f t="shared" si="11"/>
        <v>0</v>
      </c>
      <c r="G192" s="6">
        <f t="shared" si="12"/>
        <v>-19000</v>
      </c>
      <c r="H192" s="12">
        <f t="shared" si="13"/>
        <v>5033733.333333333</v>
      </c>
      <c r="I192" s="12">
        <f t="shared" si="14"/>
        <v>825233.33333333302</v>
      </c>
    </row>
    <row r="193" spans="1:9" x14ac:dyDescent="0.4">
      <c r="A193" s="9">
        <v>43299</v>
      </c>
      <c r="B193" s="3">
        <v>223</v>
      </c>
      <c r="C193" s="2">
        <f>SUMPRODUCT(B189:B193,weight5d)/SUM(weight5d)</f>
        <v>222.73333333333332</v>
      </c>
      <c r="D193" s="6">
        <f t="array" ref="D193">SUM(B184:B193*weight10d)/SUM(weight10d)</f>
        <v>221.94545454545454</v>
      </c>
      <c r="E193" s="6">
        <f t="shared" si="10"/>
        <v>1000</v>
      </c>
      <c r="F193" s="6">
        <f t="shared" si="11"/>
        <v>0</v>
      </c>
      <c r="G193" s="6">
        <f t="shared" si="12"/>
        <v>-18000</v>
      </c>
      <c r="H193" s="12">
        <f t="shared" si="13"/>
        <v>4810733.333333333</v>
      </c>
      <c r="I193" s="12">
        <f t="shared" si="14"/>
        <v>796733.33333333302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2330</vt:lpstr>
      <vt:lpstr>weight10d</vt:lpstr>
      <vt:lpstr>weight5d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Lu小貓貓</cp:lastModifiedBy>
  <dcterms:created xsi:type="dcterms:W3CDTF">2017-12-04T15:52:11Z</dcterms:created>
  <dcterms:modified xsi:type="dcterms:W3CDTF">2020-02-04T03:59:13Z</dcterms:modified>
</cp:coreProperties>
</file>