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kinox-my.sharepoint.com/personal/aline_agostini_akinox_com/Documents/"/>
    </mc:Choice>
  </mc:AlternateContent>
  <xr:revisionPtr revIDLastSave="0" documentId="8_{D5C308B1-FFE7-407D-BE92-494DDC3CC7A3}" xr6:coauthVersionLast="47" xr6:coauthVersionMax="47" xr10:uidLastSave="{00000000-0000-0000-0000-000000000000}"/>
  <bookViews>
    <workbookView xWindow="-96" yWindow="-96" windowWidth="23232" windowHeight="13992" firstSheet="4" activeTab="4" xr2:uid="{D9240D15-35CF-4EC9-AB7E-FC8B0A0DA2A8}"/>
  </bookViews>
  <sheets>
    <sheet name="CLASSIFICATION" sheetId="1" r:id="rId1"/>
    <sheet name="VARIABLES" sheetId="2" r:id="rId2"/>
    <sheet name="Utile" sheetId="5" r:id="rId3"/>
    <sheet name="sensitivité" sheetId="6" r:id="rId4"/>
    <sheet name="DATA" sheetId="7" r:id="rId5"/>
    <sheet name="Sources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57" i="1" l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5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6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59" i="1"/>
  <c r="AQ7" i="1"/>
  <c r="AS7" i="1" s="1"/>
  <c r="AQ8" i="1"/>
  <c r="AS8" i="1" s="1"/>
  <c r="AQ9" i="1"/>
  <c r="AS9" i="1" s="1"/>
  <c r="AQ10" i="1"/>
  <c r="AS10" i="1" s="1"/>
  <c r="AQ11" i="1"/>
  <c r="AS11" i="1" s="1"/>
  <c r="AQ12" i="1"/>
  <c r="AS12" i="1" s="1"/>
  <c r="AQ13" i="1"/>
  <c r="AS13" i="1" s="1"/>
  <c r="AQ14" i="1"/>
  <c r="AS14" i="1" s="1"/>
  <c r="AQ15" i="1"/>
  <c r="AS15" i="1" s="1"/>
  <c r="AQ16" i="1"/>
  <c r="AS16" i="1" s="1"/>
  <c r="AQ17" i="1"/>
  <c r="AS17" i="1" s="1"/>
  <c r="AQ18" i="1"/>
  <c r="AS18" i="1" s="1"/>
  <c r="AQ19" i="1"/>
  <c r="AS19" i="1" s="1"/>
  <c r="AQ20" i="1"/>
  <c r="AS20" i="1" s="1"/>
  <c r="AQ21" i="1"/>
  <c r="AS21" i="1" s="1"/>
  <c r="AQ22" i="1"/>
  <c r="AS22" i="1" s="1"/>
  <c r="AQ23" i="1"/>
  <c r="AS23" i="1" s="1"/>
  <c r="AQ24" i="1"/>
  <c r="AS24" i="1" s="1"/>
  <c r="AQ25" i="1"/>
  <c r="AQ26" i="1"/>
  <c r="AS26" i="1" s="1"/>
  <c r="AQ27" i="1"/>
  <c r="AS27" i="1" s="1"/>
  <c r="AQ28" i="1"/>
  <c r="AS28" i="1" s="1"/>
  <c r="AQ29" i="1"/>
  <c r="AS29" i="1" s="1"/>
  <c r="AQ30" i="1"/>
  <c r="AS30" i="1" s="1"/>
  <c r="AQ31" i="1"/>
  <c r="AS31" i="1" s="1"/>
  <c r="AQ32" i="1"/>
  <c r="AS32" i="1" s="1"/>
  <c r="AQ33" i="1"/>
  <c r="AS33" i="1" s="1"/>
  <c r="AQ34" i="1"/>
  <c r="AS34" i="1" s="1"/>
  <c r="AQ35" i="1"/>
  <c r="AS35" i="1" s="1"/>
  <c r="AQ36" i="1"/>
  <c r="AS36" i="1" s="1"/>
  <c r="AQ37" i="1"/>
  <c r="AS37" i="1" s="1"/>
  <c r="AQ38" i="1"/>
  <c r="AS38" i="1" s="1"/>
  <c r="AQ39" i="1"/>
  <c r="AS39" i="1" s="1"/>
  <c r="AQ40" i="1"/>
  <c r="AS40" i="1" s="1"/>
  <c r="AQ41" i="1"/>
  <c r="AS41" i="1" s="1"/>
  <c r="AQ42" i="1"/>
  <c r="AS42" i="1" s="1"/>
  <c r="AQ43" i="1"/>
  <c r="AS43" i="1" s="1"/>
  <c r="AQ44" i="1"/>
  <c r="AS44" i="1" s="1"/>
  <c r="AQ45" i="1"/>
  <c r="AS45" i="1" s="1"/>
  <c r="AQ46" i="1"/>
  <c r="AS46" i="1" s="1"/>
  <c r="AQ47" i="1"/>
  <c r="AS47" i="1" s="1"/>
  <c r="AQ48" i="1"/>
  <c r="AS48" i="1" s="1"/>
  <c r="AQ49" i="1"/>
  <c r="AS49" i="1" s="1"/>
  <c r="AQ50" i="1"/>
  <c r="AS50" i="1" s="1"/>
  <c r="AQ51" i="1"/>
  <c r="AS51" i="1" s="1"/>
  <c r="AQ52" i="1"/>
  <c r="AS52" i="1" s="1"/>
  <c r="AQ53" i="1"/>
  <c r="AS53" i="1" s="1"/>
  <c r="AQ54" i="1"/>
  <c r="AS54" i="1" s="1"/>
  <c r="AQ55" i="1"/>
  <c r="AS55" i="1" s="1"/>
  <c r="AQ56" i="1"/>
  <c r="AS56" i="1" s="1"/>
  <c r="AQ6" i="1"/>
  <c r="AS6" i="1" s="1"/>
  <c r="E24" i="1"/>
  <c r="E10" i="1"/>
  <c r="E11" i="1"/>
  <c r="E39" i="1"/>
  <c r="E33" i="1"/>
  <c r="E34" i="1"/>
  <c r="E40" i="1"/>
  <c r="E25" i="1"/>
  <c r="E12" i="1"/>
  <c r="E13" i="1"/>
  <c r="E14" i="1"/>
  <c r="E35" i="1"/>
  <c r="E41" i="1"/>
  <c r="E15" i="1"/>
  <c r="E16" i="1"/>
  <c r="E26" i="1"/>
  <c r="E17" i="1"/>
  <c r="E27" i="1"/>
  <c r="E42" i="1"/>
  <c r="E43" i="1"/>
  <c r="E18" i="1"/>
  <c r="E28" i="1"/>
  <c r="E19" i="1"/>
  <c r="E20" i="1"/>
  <c r="E29" i="1"/>
  <c r="E21" i="1"/>
  <c r="E30" i="1"/>
  <c r="E22" i="1"/>
  <c r="E44" i="1"/>
  <c r="E36" i="1"/>
  <c r="E23" i="1"/>
  <c r="E31" i="1"/>
  <c r="E37" i="1"/>
  <c r="E45" i="1"/>
  <c r="E38" i="1"/>
  <c r="E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FB7A77-F5C0-41BD-8C93-FC985763510E}" keepAlive="1" name="Query - Document" description="Connection to the 'Document' query in the workbook." type="5" refreshedVersion="0" background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<sst xmlns="http://schemas.openxmlformats.org/spreadsheetml/2006/main" count="1726" uniqueCount="698">
  <si>
    <t>Classification</t>
  </si>
  <si>
    <t>Émission d'éthylène</t>
  </si>
  <si>
    <t>Fruits</t>
  </si>
  <si>
    <t>NOM_EN</t>
  </si>
  <si>
    <t>NOM_FR</t>
  </si>
  <si>
    <t>Émission</t>
  </si>
  <si>
    <t>Postharvest Storage, Packaging and Handling of Specialty Crops: A Guide for Florida Small Farm ... P.18</t>
  </si>
  <si>
    <t>Non climactérique</t>
  </si>
  <si>
    <t>Very Low</t>
  </si>
  <si>
    <r>
      <t>agrumes</t>
    </r>
    <r>
      <rPr>
        <sz val="14"/>
        <color rgb="FF202122"/>
        <rFont val="Arial"/>
        <family val="2"/>
      </rPr>
      <t> (</t>
    </r>
    <r>
      <rPr>
        <sz val="14"/>
        <color rgb="FF0645AD"/>
        <rFont val="Arial"/>
        <family val="2"/>
      </rPr>
      <t>citron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mandarine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orange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pamplemousse</t>
    </r>
    <r>
      <rPr>
        <sz val="14"/>
        <color rgb="FF202122"/>
        <rFont val="Arial"/>
        <family val="2"/>
      </rPr>
      <t>...), </t>
    </r>
    <r>
      <rPr>
        <sz val="14"/>
        <color rgb="FF0645AD"/>
        <rFont val="Arial"/>
        <family val="2"/>
      </rPr>
      <t>cerise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fraise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raisin</t>
    </r>
  </si>
  <si>
    <t>Apples</t>
  </si>
  <si>
    <t>Low</t>
  </si>
  <si>
    <t>able 2. Respiration and ethylene production rates for selected Florida-grown commodities.</t>
  </si>
  <si>
    <r>
      <t>ananas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aubergine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framboise</t>
    </r>
    <r>
      <rPr>
        <sz val="14"/>
        <color rgb="FF202122"/>
        <rFont val="Arial"/>
        <family val="2"/>
      </rPr>
      <t>,</t>
    </r>
    <r>
      <rPr>
        <sz val="14"/>
        <color rgb="FF0645AD"/>
        <rFont val="Arial"/>
        <family val="2"/>
      </rPr>
      <t>mûres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myrtilles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olive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pastèque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poivron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potiron</t>
    </r>
  </si>
  <si>
    <t>Apricots</t>
  </si>
  <si>
    <t>Abricots</t>
  </si>
  <si>
    <t>High</t>
  </si>
  <si>
    <t>Respiration</t>
  </si>
  <si>
    <t>Climactérique</t>
  </si>
  <si>
    <t>medium</t>
  </si>
  <si>
    <r>
      <t>banane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figue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litchi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mangue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tomate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coing</t>
    </r>
  </si>
  <si>
    <t>Asparagus</t>
  </si>
  <si>
    <t>Asperges</t>
  </si>
  <si>
    <t/>
  </si>
  <si>
    <t xml:space="preserve">Commodity </t>
  </si>
  <si>
    <t>0
(°C)</t>
  </si>
  <si>
    <t>5
(°C)</t>
  </si>
  <si>
    <t>10
(°C)</t>
  </si>
  <si>
    <t>15
(°C)</t>
  </si>
  <si>
    <t>20
(°C)</t>
  </si>
  <si>
    <t>25
(°C)</t>
  </si>
  <si>
    <t>Ethylene Production</t>
  </si>
  <si>
    <r>
      <t>abricot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avocat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brugnon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goyave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kaki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kiwi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mangue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melon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nectarine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papaye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pêche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pomme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poire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prune</t>
    </r>
  </si>
  <si>
    <t>Avocados</t>
  </si>
  <si>
    <t>Avocats</t>
  </si>
  <si>
    <t xml:space="preserve">mg kg-1 h-1 </t>
  </si>
  <si>
    <t>μL kg-1 h-1</t>
  </si>
  <si>
    <t>Very High</t>
  </si>
  <si>
    <t>fruit de la passion</t>
  </si>
  <si>
    <t>Bananas</t>
  </si>
  <si>
    <t>Bananes</t>
  </si>
  <si>
    <t xml:space="preserve">Avocados </t>
  </si>
  <si>
    <t xml:space="preserve">nd1 </t>
  </si>
  <si>
    <t xml:space="preserve">nd </t>
  </si>
  <si>
    <t>&gt; 100 (ripe; 20 °C)</t>
  </si>
  <si>
    <t>Beans, snap</t>
  </si>
  <si>
    <t>Haricots,</t>
  </si>
  <si>
    <t xml:space="preserve">Beans, green or snap </t>
  </si>
  <si>
    <t>&lt;0.05 (5°C)</t>
  </si>
  <si>
    <t>Beans, lima</t>
  </si>
  <si>
    <t xml:space="preserve">Beets </t>
  </si>
  <si>
    <t>&lt; 0.1 (0 °C)</t>
  </si>
  <si>
    <t>Colonne1</t>
  </si>
  <si>
    <t>Beets, roots</t>
  </si>
  <si>
    <t>Betteraves,</t>
  </si>
  <si>
    <t xml:space="preserve">Blackberries </t>
  </si>
  <si>
    <t>varies; 0.1 to 2.0</t>
  </si>
  <si>
    <t>avocat</t>
  </si>
  <si>
    <t>Blackberries</t>
  </si>
  <si>
    <t>Mûres</t>
  </si>
  <si>
    <t xml:space="preserve">Blueberries </t>
  </si>
  <si>
    <t>varies; 0.5 to 10.0</t>
  </si>
  <si>
    <t>brugnon</t>
  </si>
  <si>
    <t>Blueberries</t>
  </si>
  <si>
    <t>Bleuets</t>
  </si>
  <si>
    <t xml:space="preserve">Bok choy </t>
  </si>
  <si>
    <t>&lt; 0.2</t>
  </si>
  <si>
    <t>goyave</t>
  </si>
  <si>
    <t>Broccoli</t>
  </si>
  <si>
    <t>Brocoli</t>
  </si>
  <si>
    <t xml:space="preserve">Broccoli </t>
  </si>
  <si>
    <t>&lt;0.1 (20°C)</t>
  </si>
  <si>
    <t>kaki</t>
  </si>
  <si>
    <t>Brussel sprouts</t>
  </si>
  <si>
    <t>Choux</t>
  </si>
  <si>
    <t xml:space="preserve">Brussels sprouts </t>
  </si>
  <si>
    <t>&lt;0.25 (7.5°C)</t>
  </si>
  <si>
    <t>kiwi</t>
  </si>
  <si>
    <t>Cabbage</t>
  </si>
  <si>
    <t>Chou</t>
  </si>
  <si>
    <t xml:space="preserve">Cabbage </t>
  </si>
  <si>
    <t>&lt; 1.1 (20°C)</t>
  </si>
  <si>
    <t>mangue</t>
  </si>
  <si>
    <t>Cantaloupe</t>
  </si>
  <si>
    <t>Cantaloup</t>
  </si>
  <si>
    <t xml:space="preserve">Carambola (starfruit) </t>
  </si>
  <si>
    <t>&lt; 3.0 (20 °C)</t>
  </si>
  <si>
    <t>melon</t>
  </si>
  <si>
    <t>Carrots, topped</t>
  </si>
  <si>
    <t>Carottes,</t>
  </si>
  <si>
    <t xml:space="preserve">Carrots, topped </t>
  </si>
  <si>
    <t>&lt; 0.1 (20 °C)</t>
  </si>
  <si>
    <t>nectarine</t>
  </si>
  <si>
    <t>Cauliflower</t>
  </si>
  <si>
    <t>Chou-fleur</t>
  </si>
  <si>
    <t xml:space="preserve">Cauliflower </t>
  </si>
  <si>
    <t>&lt; 1.0 (20 °C)</t>
  </si>
  <si>
    <t>papaye</t>
  </si>
  <si>
    <t>Celery</t>
  </si>
  <si>
    <t>Céleri</t>
  </si>
  <si>
    <t xml:space="preserve">Celery </t>
  </si>
  <si>
    <t>pêche</t>
  </si>
  <si>
    <t>Cherries, sweet</t>
  </si>
  <si>
    <t>Cerises</t>
  </si>
  <si>
    <t xml:space="preserve">sweetcorn </t>
  </si>
  <si>
    <t>very low7</t>
  </si>
  <si>
    <t>poire</t>
  </si>
  <si>
    <t>Corn, sweet</t>
  </si>
  <si>
    <t>Maïs</t>
  </si>
  <si>
    <t xml:space="preserve">Cucumbers </t>
  </si>
  <si>
    <t>0.6 (20°C)</t>
  </si>
  <si>
    <t>pomme</t>
  </si>
  <si>
    <t>Cranberries</t>
  </si>
  <si>
    <t>Canneberges</t>
  </si>
  <si>
    <t>Eggplants</t>
  </si>
  <si>
    <t>prune</t>
  </si>
  <si>
    <t>Cucumbers</t>
  </si>
  <si>
    <t>Concombres</t>
  </si>
  <si>
    <t xml:space="preserve">American </t>
  </si>
  <si>
    <t>0.4 (12.5 °C)</t>
  </si>
  <si>
    <t>abricot</t>
  </si>
  <si>
    <t>Eggplant</t>
  </si>
  <si>
    <t>Aubergine</t>
  </si>
  <si>
    <t xml:space="preserve">Japanese </t>
  </si>
  <si>
    <t>aubergine</t>
  </si>
  <si>
    <t>Endive</t>
  </si>
  <si>
    <t xml:space="preserve">White egg </t>
  </si>
  <si>
    <t>framboise</t>
  </si>
  <si>
    <t>Garlic</t>
  </si>
  <si>
    <t>Ail</t>
  </si>
  <si>
    <t xml:space="preserve">Grapefruit </t>
  </si>
  <si>
    <t xml:space="preserve">&lt; 10 </t>
  </si>
  <si>
    <t>&lt; 0.1 (20°C)</t>
  </si>
  <si>
    <t>myrtilles</t>
  </si>
  <si>
    <t>Grapefruit</t>
  </si>
  <si>
    <t>Pamplemousse</t>
  </si>
  <si>
    <t xml:space="preserve">Grapes, muscadine </t>
  </si>
  <si>
    <t>olive</t>
  </si>
  <si>
    <t>Grapes</t>
  </si>
  <si>
    <t>Raisins</t>
  </si>
  <si>
    <t xml:space="preserve">Guavas </t>
  </si>
  <si>
    <t>10 (20°C)</t>
  </si>
  <si>
    <t>pastèque</t>
  </si>
  <si>
    <t>Kiwifruit</t>
  </si>
  <si>
    <t>Kiwis</t>
  </si>
  <si>
    <t xml:space="preserve">Lemons </t>
  </si>
  <si>
    <t>poivron</t>
  </si>
  <si>
    <t>Leeks</t>
  </si>
  <si>
    <t>Poireaux</t>
  </si>
  <si>
    <t>Lettuce</t>
  </si>
  <si>
    <t>potiron</t>
  </si>
  <si>
    <t>Lemons</t>
  </si>
  <si>
    <t>Citrons</t>
  </si>
  <si>
    <t xml:space="preserve">Head </t>
  </si>
  <si>
    <t>ananas</t>
  </si>
  <si>
    <t>Laitue</t>
  </si>
  <si>
    <t xml:space="preserve">Leaf </t>
  </si>
  <si>
    <t>mûres</t>
  </si>
  <si>
    <t>Limes</t>
  </si>
  <si>
    <t>Limite</t>
  </si>
  <si>
    <t xml:space="preserve">Limes </t>
  </si>
  <si>
    <t>coing</t>
  </si>
  <si>
    <t>Mushrooms</t>
  </si>
  <si>
    <t>Champignons</t>
  </si>
  <si>
    <t xml:space="preserve">Loquats (Japanese plum) </t>
  </si>
  <si>
    <t>figue</t>
  </si>
  <si>
    <t>Nectarines</t>
  </si>
  <si>
    <t xml:space="preserve">Mangoes </t>
  </si>
  <si>
    <t>1.5 (20°C)</t>
  </si>
  <si>
    <t>litchi</t>
  </si>
  <si>
    <t>Okra</t>
  </si>
  <si>
    <t>Gombo</t>
  </si>
  <si>
    <t xml:space="preserve">Okra </t>
  </si>
  <si>
    <t>tomate</t>
  </si>
  <si>
    <t>Onions, bulb</t>
  </si>
  <si>
    <t>Oignons,</t>
  </si>
  <si>
    <t>https://equipementsfruitsetlegumes.ctifl.fr/fiche/effet-sur-qualite/effet-ethylene</t>
  </si>
  <si>
    <t xml:space="preserve">Oranges </t>
  </si>
  <si>
    <t>banane</t>
  </si>
  <si>
    <t>Onions, green</t>
  </si>
  <si>
    <t>Oignons</t>
  </si>
  <si>
    <t>Peas, southern</t>
  </si>
  <si>
    <t>Oranges</t>
  </si>
  <si>
    <t xml:space="preserve">Whole pods </t>
  </si>
  <si>
    <t>nd</t>
  </si>
  <si>
    <t>cerise</t>
  </si>
  <si>
    <t>Peaches</t>
  </si>
  <si>
    <t>Pêches</t>
  </si>
  <si>
    <t xml:space="preserve">Shelled peas </t>
  </si>
  <si>
    <t>fraise</t>
  </si>
  <si>
    <t>Pears</t>
  </si>
  <si>
    <t>Poires</t>
  </si>
  <si>
    <t xml:space="preserve">Peppers, sweet </t>
  </si>
  <si>
    <t>&lt; 0.2 (20°C)</t>
  </si>
  <si>
    <t>mandarine</t>
  </si>
  <si>
    <t>Peas, in pods</t>
  </si>
  <si>
    <t>Pois,</t>
  </si>
  <si>
    <t xml:space="preserve">Persimmons </t>
  </si>
  <si>
    <t>&lt; 0.5 (20°C)</t>
  </si>
  <si>
    <t>orange</t>
  </si>
  <si>
    <t>Peppers, bell</t>
  </si>
  <si>
    <t>Poivrons,</t>
  </si>
  <si>
    <t xml:space="preserve">Pomegranates </t>
  </si>
  <si>
    <t>&lt; 0.1 (10°C)</t>
  </si>
  <si>
    <t>pamplemousse</t>
  </si>
  <si>
    <t>Peppers, hot</t>
  </si>
  <si>
    <t xml:space="preserve">Potatoes, cured </t>
  </si>
  <si>
    <t>raisin</t>
  </si>
  <si>
    <t>Pineapple</t>
  </si>
  <si>
    <t>Ananas</t>
  </si>
  <si>
    <t xml:space="preserve">Spinach </t>
  </si>
  <si>
    <t>citron</t>
  </si>
  <si>
    <t>Plums</t>
  </si>
  <si>
    <t>Prunes</t>
  </si>
  <si>
    <t xml:space="preserve">Squash, summer </t>
  </si>
  <si>
    <t>Potatoes, early</t>
  </si>
  <si>
    <t>Pommes</t>
  </si>
  <si>
    <t xml:space="preserve">Squash, winter </t>
  </si>
  <si>
    <t>Potatoes, late</t>
  </si>
  <si>
    <t xml:space="preserve">Strawberries </t>
  </si>
  <si>
    <t>Pumpkins</t>
  </si>
  <si>
    <t>Citrouilles</t>
  </si>
  <si>
    <t>Radishes</t>
  </si>
  <si>
    <t>Radis</t>
  </si>
  <si>
    <t>Postharvest Storage, Packaging and Handling of Specialty Crops: A Guide for Florida Small Farm ... 19</t>
  </si>
  <si>
    <t>Raspberries</t>
  </si>
  <si>
    <t>Framboises</t>
  </si>
  <si>
    <t>Rutabagas</t>
  </si>
  <si>
    <t>Spinach</t>
  </si>
  <si>
    <t>Épinards</t>
  </si>
  <si>
    <t>Squash, summer</t>
  </si>
  <si>
    <t>Squash,</t>
  </si>
  <si>
    <t>Tangerines and
mandarins</t>
  </si>
  <si>
    <t>Squash, winter</t>
  </si>
  <si>
    <t>Courge,</t>
  </si>
  <si>
    <t xml:space="preserve">Tomatoes </t>
  </si>
  <si>
    <t>10.0 (20°C)</t>
  </si>
  <si>
    <t>Strawberries</t>
  </si>
  <si>
    <t>Fraises</t>
  </si>
  <si>
    <t xml:space="preserve">Turnips </t>
  </si>
  <si>
    <t>Sweet potatoes</t>
  </si>
  <si>
    <t>Patates</t>
  </si>
  <si>
    <t xml:space="preserve">Watermelons </t>
  </si>
  <si>
    <t>Tangerines</t>
  </si>
  <si>
    <t>Mandarines</t>
  </si>
  <si>
    <t>Tomatoes</t>
  </si>
  <si>
    <t>Tomates</t>
  </si>
  <si>
    <t>Apple</t>
  </si>
  <si>
    <t>Turnips</t>
  </si>
  <si>
    <t>Navets</t>
  </si>
  <si>
    <t xml:space="preserve">Fall </t>
  </si>
  <si>
    <r>
      <t>nd</t>
    </r>
    <r>
      <rPr>
        <sz val="7"/>
        <color rgb="FF242021"/>
        <rFont val="TimesNewRomanPSMT"/>
      </rPr>
      <t xml:space="preserve">1 </t>
    </r>
  </si>
  <si>
    <t>varies greatly</t>
  </si>
  <si>
    <t>Watermelon</t>
  </si>
  <si>
    <t>Pastèque</t>
  </si>
  <si>
    <t xml:space="preserve">Summer </t>
  </si>
  <si>
    <t xml:space="preserve">Apricot </t>
  </si>
  <si>
    <t>&lt;0.1 (0 °C)</t>
  </si>
  <si>
    <t xml:space="preserve">Arazá (ripe) </t>
  </si>
  <si>
    <t xml:space="preserve">Artichoke </t>
  </si>
  <si>
    <t>&lt;0.1</t>
  </si>
  <si>
    <t xml:space="preserve">Asian Pear </t>
  </si>
  <si>
    <t>2.6 (20 °C)</t>
  </si>
  <si>
    <t xml:space="preserve">Atemoya </t>
  </si>
  <si>
    <t>200 (20 °C)</t>
  </si>
  <si>
    <t xml:space="preserve">Avocado </t>
  </si>
  <si>
    <t>&gt;100 (ripe; 20 °C)</t>
  </si>
  <si>
    <t xml:space="preserve">Banana (ripe) </t>
  </si>
  <si>
    <t>5.0 (15 °C)</t>
  </si>
  <si>
    <t xml:space="preserve">Basil </t>
  </si>
  <si>
    <t>&lt;0.05 (5 °C)</t>
  </si>
  <si>
    <t>Beans, long</t>
  </si>
  <si>
    <t xml:space="preserve">Blackberry </t>
  </si>
  <si>
    <t xml:space="preserve">Blueberry </t>
  </si>
  <si>
    <t xml:space="preserve">Bok Choy </t>
  </si>
  <si>
    <t>&lt;0.2</t>
  </si>
  <si>
    <t xml:space="preserve">Breadfruit </t>
  </si>
  <si>
    <t>&lt;0.1 (20 °C)</t>
  </si>
  <si>
    <t>&lt;0.25 (7.5 °C)</t>
  </si>
  <si>
    <t>&lt;1.1 (20 °C)</t>
  </si>
  <si>
    <t xml:space="preserve">Carambola </t>
  </si>
  <si>
    <t>&lt;3.0 (20 °C)</t>
  </si>
  <si>
    <t xml:space="preserve">Carrot (topped) </t>
  </si>
  <si>
    <t> </t>
  </si>
  <si>
    <t xml:space="preserve">Cassava </t>
  </si>
  <si>
    <t>1.7 (25 °C)</t>
  </si>
  <si>
    <t>&lt;1.0 (20 °C)</t>
  </si>
  <si>
    <t xml:space="preserve">Celeriac </t>
  </si>
  <si>
    <t xml:space="preserve">Cherimoya </t>
  </si>
  <si>
    <t xml:space="preserve">Cherry, Sweet </t>
  </si>
  <si>
    <t xml:space="preserve">Chervil </t>
  </si>
  <si>
    <t>very low</t>
  </si>
  <si>
    <t xml:space="preserve">Chicory </t>
  </si>
  <si>
    <t xml:space="preserve">Chinese Cabbage </t>
  </si>
  <si>
    <t xml:space="preserve">Chinese Chive </t>
  </si>
  <si>
    <t xml:space="preserve">Chive </t>
  </si>
  <si>
    <t xml:space="preserve">Coconut </t>
  </si>
  <si>
    <t xml:space="preserve">Coriander </t>
  </si>
  <si>
    <t xml:space="preserve">Cranberry </t>
  </si>
  <si>
    <t>0.6 (5 °C)</t>
  </si>
  <si>
    <t xml:space="preserve">Cucumber </t>
  </si>
  <si>
    <t>0.6 (20 °C)</t>
  </si>
  <si>
    <t xml:space="preserve">Currant, Black </t>
  </si>
  <si>
    <t xml:space="preserve">Dill </t>
  </si>
  <si>
    <t xml:space="preserve">Dragon Fruit </t>
  </si>
  <si>
    <t xml:space="preserve">Durian </t>
  </si>
  <si>
    <t>40 (ripe)</t>
  </si>
  <si>
    <t xml:space="preserve">Endive/Escarole </t>
  </si>
  <si>
    <t xml:space="preserve">Fennel </t>
  </si>
  <si>
    <t>4.3 (20 °C)</t>
  </si>
  <si>
    <t xml:space="preserve">Fig </t>
  </si>
  <si>
    <t>0.6 (0 °C)</t>
  </si>
  <si>
    <t xml:space="preserve">Bulbs </t>
  </si>
  <si>
    <t xml:space="preserve">Fresh peeled </t>
  </si>
  <si>
    <t xml:space="preserve">Ginger </t>
  </si>
  <si>
    <t xml:space="preserve">Ginseng </t>
  </si>
  <si>
    <t xml:space="preserve">Gooseberry </t>
  </si>
  <si>
    <t xml:space="preserve">Grape, American </t>
  </si>
  <si>
    <t xml:space="preserve">Grape, Muscadine </t>
  </si>
  <si>
    <t xml:space="preserve">Grape, Table </t>
  </si>
  <si>
    <t xml:space="preserve">Guava </t>
  </si>
  <si>
    <t>10 (20 °C)</t>
  </si>
  <si>
    <t xml:space="preserve">Honeydew Melon </t>
  </si>
  <si>
    <t xml:space="preserve">Horseradish </t>
  </si>
  <si>
    <t>&lt;1.0</t>
  </si>
  <si>
    <t xml:space="preserve">Jerusalem Artichoke 10 </t>
  </si>
  <si>
    <t xml:space="preserve">Jicama </t>
  </si>
  <si>
    <t xml:space="preserve">Kiwifruit (ripe) </t>
  </si>
  <si>
    <t xml:space="preserve">Kohlrabi </t>
  </si>
  <si>
    <t xml:space="preserve">Leek </t>
  </si>
  <si>
    <t xml:space="preserve">Lemon </t>
  </si>
  <si>
    <t xml:space="preserve">Lime </t>
  </si>
  <si>
    <t xml:space="preserve">Litchi </t>
  </si>
  <si>
    <t xml:space="preserve">Longan </t>
  </si>
  <si>
    <t xml:space="preserve">Longkong </t>
  </si>
  <si>
    <t xml:space="preserve">Loquat </t>
  </si>
  <si>
    <t xml:space="preserve">Luffa </t>
  </si>
  <si>
    <t xml:space="preserve">Mamey Apple </t>
  </si>
  <si>
    <t>400.0 (27 °C)</t>
  </si>
  <si>
    <t xml:space="preserve">Mandarin (Tangerine) </t>
  </si>
  <si>
    <t xml:space="preserve">Mango </t>
  </si>
  <si>
    <t>1.5 (20 °C)</t>
  </si>
  <si>
    <t xml:space="preserve">Mangosteen </t>
  </si>
  <si>
    <t xml:space="preserve">Marjoram </t>
  </si>
  <si>
    <t xml:space="preserve">Mint </t>
  </si>
  <si>
    <t xml:space="preserve">Mushroom </t>
  </si>
  <si>
    <t xml:space="preserve">Nectarine (ripe) </t>
  </si>
  <si>
    <t>5.0 (0 °C)</t>
  </si>
  <si>
    <t xml:space="preserve">Netted Melon </t>
  </si>
  <si>
    <t xml:space="preserve">Nopalitos </t>
  </si>
  <si>
    <t xml:space="preserve">Olive </t>
  </si>
  <si>
    <t>&lt;0.5 (20 °C)</t>
  </si>
  <si>
    <t xml:space="preserve">Onion </t>
  </si>
  <si>
    <t xml:space="preserve">Orange </t>
  </si>
  <si>
    <t xml:space="preserve">Oregano </t>
  </si>
  <si>
    <t xml:space="preserve">Papaya (ripe) </t>
  </si>
  <si>
    <t xml:space="preserve">Parsley </t>
  </si>
  <si>
    <t xml:space="preserve">Parsnip </t>
  </si>
  <si>
    <t xml:space="preserve">Passion Fruit </t>
  </si>
  <si>
    <t>280.0 (20 °C)</t>
  </si>
  <si>
    <t>Pea</t>
  </si>
  <si>
    <t xml:space="preserve">Garden </t>
  </si>
  <si>
    <t xml:space="preserve">Edible Pod </t>
  </si>
  <si>
    <t xml:space="preserve">Peach (ripe) </t>
  </si>
  <si>
    <t xml:space="preserve">Pepper </t>
  </si>
  <si>
    <t>&lt;0.2 (20 °C)</t>
  </si>
  <si>
    <t xml:space="preserve">Persimmon </t>
  </si>
  <si>
    <t xml:space="preserve">Pineapple </t>
  </si>
  <si>
    <t xml:space="preserve">Plum (ripe) </t>
  </si>
  <si>
    <t>&lt;5.0 (0 °C)</t>
  </si>
  <si>
    <t xml:space="preserve">Pomegranate </t>
  </si>
  <si>
    <t>&lt;0.1 (10 °C)</t>
  </si>
  <si>
    <t xml:space="preserve">Potato (cured) </t>
  </si>
  <si>
    <t xml:space="preserve">Prickly Pear </t>
  </si>
  <si>
    <t>0.2 (20 °C)</t>
  </si>
  <si>
    <t xml:space="preserve">Radicchio </t>
  </si>
  <si>
    <t>0.3 (6 °C)</t>
  </si>
  <si>
    <t>Radish</t>
  </si>
  <si>
    <t xml:space="preserve">Topped </t>
  </si>
  <si>
    <t xml:space="preserve">Bunched with tops 6 </t>
  </si>
  <si>
    <t xml:space="preserve">Rambutan (mature) nd </t>
  </si>
  <si>
    <t xml:space="preserve">Raspberry </t>
  </si>
  <si>
    <t>≤12.0 (20 °C)</t>
  </si>
  <si>
    <t xml:space="preserve">Rhubarb </t>
  </si>
  <si>
    <t xml:space="preserve">Rutabaga </t>
  </si>
  <si>
    <t xml:space="preserve">Sage </t>
  </si>
  <si>
    <t>Salad Greens</t>
  </si>
  <si>
    <t xml:space="preserve">Rocket Salad </t>
  </si>
  <si>
    <t xml:space="preserve">Lamb’s Lettuce </t>
  </si>
  <si>
    <t xml:space="preserve">Salsify </t>
  </si>
  <si>
    <t xml:space="preserve">Sapodilla </t>
  </si>
  <si>
    <t>3.7 (20 °C)</t>
  </si>
  <si>
    <t xml:space="preserve">Sapote </t>
  </si>
  <si>
    <t>&gt;100 (20 °C)</t>
  </si>
  <si>
    <t>Southern Pea</t>
  </si>
  <si>
    <t xml:space="preserve">Whole Pods </t>
  </si>
  <si>
    <t xml:space="preserve">Shelled Peas </t>
  </si>
  <si>
    <t xml:space="preserve">Sprouts (mung bean) 23 </t>
  </si>
  <si>
    <t xml:space="preserve">Squash, Summer </t>
  </si>
  <si>
    <t xml:space="preserve">Squash, Winter </t>
  </si>
  <si>
    <t xml:space="preserve">Star Apple </t>
  </si>
  <si>
    <t>0.1 (20 °C)</t>
  </si>
  <si>
    <t xml:space="preserve">Strawberry </t>
  </si>
  <si>
    <t xml:space="preserve">Sweet Corn </t>
  </si>
  <si>
    <t xml:space="preserve">Swiss Chard </t>
  </si>
  <si>
    <t>0.14 (20 °C)</t>
  </si>
  <si>
    <t xml:space="preserve">Tamarillo </t>
  </si>
  <si>
    <t xml:space="preserve">Tarragon </t>
  </si>
  <si>
    <t xml:space="preserve">Thyme </t>
  </si>
  <si>
    <t>Tomatillo</t>
  </si>
  <si>
    <t xml:space="preserve">(mature green) </t>
  </si>
  <si>
    <t>10.0 (20 °C)</t>
  </si>
  <si>
    <t xml:space="preserve">Tomato </t>
  </si>
  <si>
    <t xml:space="preserve">Truffles </t>
  </si>
  <si>
    <t xml:space="preserve">Turnip </t>
  </si>
  <si>
    <t xml:space="preserve">Waterchestnut </t>
  </si>
  <si>
    <t xml:space="preserve">Water Convolvulus </t>
  </si>
  <si>
    <t>&lt;2.0</t>
  </si>
  <si>
    <t xml:space="preserve">Watercress </t>
  </si>
  <si>
    <t xml:space="preserve">Watermelon </t>
  </si>
  <si>
    <t xml:space="preserve">Wax Apple </t>
  </si>
  <si>
    <t>very little</t>
  </si>
  <si>
    <t>CLASSIFICATION</t>
  </si>
  <si>
    <t>EMISSION_ETHYLENE</t>
  </si>
  <si>
    <t>TYPE</t>
  </si>
  <si>
    <t>très basse</t>
  </si>
  <si>
    <t>FRUIT</t>
  </si>
  <si>
    <t>basse</t>
  </si>
  <si>
    <t>LEGUME</t>
  </si>
  <si>
    <t>modérée</t>
  </si>
  <si>
    <t>haute</t>
  </si>
  <si>
    <t>très haute</t>
  </si>
  <si>
    <t>VARIABLES</t>
  </si>
  <si>
    <t>NULLABLE</t>
  </si>
  <si>
    <t>NOT NULL</t>
  </si>
  <si>
    <t>VARCHAR</t>
  </si>
  <si>
    <t>NULL</t>
  </si>
  <si>
    <t>NOM_SCI</t>
  </si>
  <si>
    <t>ISSENTITIVE</t>
  </si>
  <si>
    <t>BOOLEAN</t>
  </si>
  <si>
    <t>ISCLIMATERIC</t>
  </si>
  <si>
    <t>IMAGE_LINK</t>
  </si>
  <si>
    <t>TEMPS_MURISSEMENT</t>
  </si>
  <si>
    <t>INT</t>
  </si>
  <si>
    <t>TEMPS_CONS_FRIGO</t>
  </si>
  <si>
    <t>TEMPS_CONS_AMBIENT</t>
  </si>
  <si>
    <t>CONGELATION</t>
  </si>
  <si>
    <t>TEMPS_CONS_CONGELATEUR</t>
  </si>
  <si>
    <t>Fruit or vegetable</t>
  </si>
  <si>
    <t>Temperature (F)</t>
  </si>
  <si>
    <t>% Relative humidity</t>
  </si>
  <si>
    <t>Precooling method</t>
  </si>
  <si>
    <t>Storage life days</t>
  </si>
  <si>
    <t>Ethylene sensitive</t>
  </si>
  <si>
    <t>30-40</t>
  </si>
  <si>
    <t>90-95</t>
  </si>
  <si>
    <t>Room cooling, Forced-air cooling, Hydrocooling</t>
  </si>
  <si>
    <t>90-240</t>
  </si>
  <si>
    <t>Yes</t>
  </si>
  <si>
    <t>Room cooling, Hydrocooling</t>
  </si>
  <si>
    <t>32-35</t>
  </si>
  <si>
    <t>95-100</t>
  </si>
  <si>
    <t>Hydrocooling, Package icing</t>
  </si>
  <si>
    <t>14-21</t>
  </si>
  <si>
    <t>40-55</t>
  </si>
  <si>
    <t>85-90</t>
  </si>
  <si>
    <t>14-28</t>
  </si>
  <si>
    <t>56-58</t>
  </si>
  <si>
    <t>40-45</t>
  </si>
  <si>
    <t>37-41</t>
  </si>
  <si>
    <t>No</t>
  </si>
  <si>
    <t>98-100</t>
  </si>
  <si>
    <t>Room cooling</t>
  </si>
  <si>
    <t>90-150</t>
  </si>
  <si>
    <t>31-32</t>
  </si>
  <si>
    <t>Room cooling, Forced-air cooling</t>
  </si>
  <si>
    <t>Package icing, Forced-air cooling, Hydrocooling</t>
  </si>
  <si>
    <t>Hydrocooling, Vacuum cooling, Package icing</t>
  </si>
  <si>
    <t>21-35</t>
  </si>
  <si>
    <t>90-180</t>
  </si>
  <si>
    <t>36-41</t>
  </si>
  <si>
    <t>Hydrocooling, Forced-air cooling</t>
  </si>
  <si>
    <t>Package icing, Room cooling</t>
  </si>
  <si>
    <t>28-180</t>
  </si>
  <si>
    <t>90-98</t>
  </si>
  <si>
    <t>Hydrocooling, Vacuum cooling</t>
  </si>
  <si>
    <t>20-30</t>
  </si>
  <si>
    <t>Package icing</t>
  </si>
  <si>
    <t>30-31</t>
  </si>
  <si>
    <t>No </t>
  </si>
  <si>
    <t>95-98</t>
  </si>
  <si>
    <t>Hydrocooling, Package icing, Vacuum cooling</t>
  </si>
  <si>
    <t>36-40</t>
  </si>
  <si>
    <t>60-120</t>
  </si>
  <si>
    <t>50-55</t>
  </si>
  <si>
    <t>Forced-air cooling, Hydrocooling</t>
  </si>
  <si>
    <t>46-54</t>
  </si>
  <si>
    <t>32-34</t>
  </si>
  <si>
    <t>65-75</t>
  </si>
  <si>
    <t>No pre-cooling needed</t>
  </si>
  <si>
    <t>90-210</t>
  </si>
  <si>
    <t>50-60</t>
  </si>
  <si>
    <t>28-42</t>
  </si>
  <si>
    <t>Forced-air cooling</t>
  </si>
  <si>
    <t>56-180</t>
  </si>
  <si>
    <t>28-84</t>
  </si>
  <si>
    <t>60-90</t>
  </si>
  <si>
    <t>30-180</t>
  </si>
  <si>
    <t>48-50</t>
  </si>
  <si>
    <t>14-18</t>
  </si>
  <si>
    <t>45-50</t>
  </si>
  <si>
    <t>65-70</t>
  </si>
  <si>
    <t>32-48</t>
  </si>
  <si>
    <t>21-56</t>
  </si>
  <si>
    <t>Forced-air cooling, Room cooling, Hydrocooling</t>
  </si>
  <si>
    <t>Forced-air cooling, Hydrocooling, Package icing</t>
  </si>
  <si>
    <t>45-55</t>
  </si>
  <si>
    <t>60-70</t>
  </si>
  <si>
    <t>14-36</t>
  </si>
  <si>
    <t>56-140</t>
  </si>
  <si>
    <t>40-50</t>
  </si>
  <si>
    <t>50-75</t>
  </si>
  <si>
    <t>84-160</t>
  </si>
  <si>
    <t>21-28</t>
  </si>
  <si>
    <t>120-180</t>
  </si>
  <si>
    <t>41-50</t>
  </si>
  <si>
    <t>50-70</t>
  </si>
  <si>
    <t>84-150</t>
  </si>
  <si>
    <t>55-60</t>
  </si>
  <si>
    <t>120-210</t>
  </si>
  <si>
    <t>62-68</t>
  </si>
  <si>
    <t>Room cooling, Hydrocooling, Vacuum cooling, Package icing</t>
  </si>
  <si>
    <t>120-150</t>
  </si>
  <si>
    <t>Sources: USDA Agricultural Marketing Service, Kansas State University Cooperative Extension Service</t>
  </si>
  <si>
    <t>Table 2. Common climacteric and non-climacteric fruit and vegetables.</t>
  </si>
  <si>
    <t>Climacteric fruit</t>
  </si>
  <si>
    <t>Non-climacteric fruit</t>
  </si>
  <si>
    <t>Blackberry</t>
  </si>
  <si>
    <t>Apricot</t>
  </si>
  <si>
    <t>Cherry</t>
  </si>
  <si>
    <t>Avocado</t>
  </si>
  <si>
    <t>Cucumber</t>
  </si>
  <si>
    <t>Banana</t>
  </si>
  <si>
    <t>Blueberry</t>
  </si>
  <si>
    <t>Grape</t>
  </si>
  <si>
    <t>Fig</t>
  </si>
  <si>
    <t>Lemon</t>
  </si>
  <si>
    <t>Honeydew melon</t>
  </si>
  <si>
    <t>Lime</t>
  </si>
  <si>
    <t>Orange</t>
  </si>
  <si>
    <t>Mango</t>
  </si>
  <si>
    <t>Pepper (all)</t>
  </si>
  <si>
    <t>Nectarine</t>
  </si>
  <si>
    <t>Papaya</t>
  </si>
  <si>
    <t>Pomegranate</t>
  </si>
  <si>
    <t>Peach</t>
  </si>
  <si>
    <t>Pumpkin</t>
  </si>
  <si>
    <t>Persimmon</t>
  </si>
  <si>
    <t>Raspberry</t>
  </si>
  <si>
    <t>Plantain</t>
  </si>
  <si>
    <t>Squash</t>
  </si>
  <si>
    <t>Plum</t>
  </si>
  <si>
    <t>Strawberry</t>
  </si>
  <si>
    <t>Quince</t>
  </si>
  <si>
    <t>Tomato</t>
  </si>
  <si>
    <t>Zucchini</t>
  </si>
  <si>
    <t>All fruit and vegetables are not created equal when it comes to proper storage conditions - Food Preservation (msu.edu)</t>
  </si>
  <si>
    <t>Cherries</t>
  </si>
  <si>
    <t>Peppers</t>
  </si>
  <si>
    <t>Pineapples</t>
  </si>
  <si>
    <t xml:space="preserve">Pommes    </t>
  </si>
  <si>
    <t>Fruit</t>
  </si>
  <si>
    <t>https://halfyourplate-4kgxi1gvwldjzby.stackpathdns.com/wp-content/uploads/2014/12/apple_small.gif</t>
  </si>
  <si>
    <t xml:space="preserve">Abricots    </t>
  </si>
  <si>
    <t>https://halfyourplate-4kgxi1gvwldjzby.stackpathdns.com/wp-content/uploads/2015/01/apricot_small.jpg</t>
  </si>
  <si>
    <t xml:space="preserve">Asperges    </t>
  </si>
  <si>
    <t>Légume</t>
  </si>
  <si>
    <t>Medium</t>
  </si>
  <si>
    <t>https://halfyourplate-4kgxi1gvwldjzby.stackpathdns.com/wp-content/uploads/2014/12/asparagus_small.jpg</t>
  </si>
  <si>
    <t xml:space="preserve">Avocats    </t>
  </si>
  <si>
    <t>https://halfyourplate-4kgxi1gvwldjzby.stackpathdns.com/wp-content/uploads/2015/01/avocado_small.jpg</t>
  </si>
  <si>
    <t xml:space="preserve">Bananes    </t>
  </si>
  <si>
    <t>https://halfyourplate-4kgxi1gvwldjzby.stackpathdns.com/wp-content/uploads/2015/01/banana_small.gif</t>
  </si>
  <si>
    <t xml:space="preserve">Haricots, snap   </t>
  </si>
  <si>
    <t>https://halfyourplate-4kgxi1gvwldjzby.stackpathdns.com/wp-content/uploads/2014/12/greenbeans_small.gif</t>
  </si>
  <si>
    <t xml:space="preserve">Haricots, lima   </t>
  </si>
  <si>
    <t xml:space="preserve">Betteraves, racines   </t>
  </si>
  <si>
    <t>https://halfyourplate-4kgxi1gvwldjzby.stackpathdns.com/wp-content/uploads/2014/12/beets_small.gif</t>
  </si>
  <si>
    <t xml:space="preserve">Mûres    </t>
  </si>
  <si>
    <t>https://halfyourplate-4kgxi1gvwldjzby.stackpathdns.com/wp-content/uploads/2019/03/BlackberrySmall.jpg</t>
  </si>
  <si>
    <t xml:space="preserve">Bleuets    </t>
  </si>
  <si>
    <t>https://halfyourplate-4kgxi1gvwldjzby.stackpathdns.com/wp-content/uploads/2015/01/blueberries_small.jpg</t>
  </si>
  <si>
    <t xml:space="preserve">Brocoli    </t>
  </si>
  <si>
    <t>https://halfyourplate-4kgxi1gvwldjzby.stackpathdns.com/wp-content/uploads/2014/12/broccoli_small.jpg</t>
  </si>
  <si>
    <t xml:space="preserve">Choux de Bruxelles  </t>
  </si>
  <si>
    <t>https://halfyourplate-4kgxi1gvwldjzby.stackpathdns.com/wp-content/uploads/2014/12/brusselssprouts_small.jpg</t>
  </si>
  <si>
    <t xml:space="preserve">Chou    </t>
  </si>
  <si>
    <t>https://halfyourplate-4kgxi1gvwldjzby.stackpathdns.com/wp-content/uploads/2015/01/cabbagegreen_small.gif</t>
  </si>
  <si>
    <t xml:space="preserve">Cantaloup    </t>
  </si>
  <si>
    <t>https://halfyourplate-4kgxi1gvwldjzby.stackpathdns.com/wp-content/uploads/2015/01/cantaloupe_small.gif</t>
  </si>
  <si>
    <t xml:space="preserve">Carottes, garnies   </t>
  </si>
  <si>
    <t>https://halfyourplate-4kgxi1gvwldjzby.stackpathdns.com/wp-content/uploads/2015/01/carrots_small.jpg</t>
  </si>
  <si>
    <t xml:space="preserve">Chou-fleur    </t>
  </si>
  <si>
    <t>https://halfyourplate-4kgxi1gvwldjzby.stackpathdns.com/wp-content/uploads/2015/01/cauliflower_small.jpg</t>
  </si>
  <si>
    <t xml:space="preserve">Céleri    </t>
  </si>
  <si>
    <t>https://halfyourplate-4kgxi1gvwldjzby.stackpathdns.com/wp-content/uploads/2014/12/celery_small.jpg</t>
  </si>
  <si>
    <t xml:space="preserve">Cerises sucrées   </t>
  </si>
  <si>
    <t>0 </t>
  </si>
  <si>
    <t>https://halfyourplate-4kgxi1gvwldjzby.stackpathdns.com/wp-content/uploads/2015/01/cherries_small.jpg</t>
  </si>
  <si>
    <t xml:space="preserve">Maïs sucré   </t>
  </si>
  <si>
    <t>https://halfyourplate-4kgxi1gvwldjzby.stackpathdns.com/wp-content/uploads/2015/01/corn_small.jpg</t>
  </si>
  <si>
    <t xml:space="preserve">Canneberges    </t>
  </si>
  <si>
    <t>https://halfyourplate-4kgxi1gvwldjzby.stackpathdns.com/wp-content/uploads/2017/03/Cranberriesforwebsite1.jpg</t>
  </si>
  <si>
    <t xml:space="preserve">Concombres    </t>
  </si>
  <si>
    <t>https://halfyourplate-4kgxi1gvwldjzby.stackpathdns.com/wp-content/uploads/2015/01/cucumber_small.jpg</t>
  </si>
  <si>
    <t xml:space="preserve">Aubergine    </t>
  </si>
  <si>
    <t>https://halfyourplate-4kgxi1gvwldjzby.stackpathdns.com/wp-content/uploads/2015/01/eggplant_small.gif</t>
  </si>
  <si>
    <t xml:space="preserve">Endive    </t>
  </si>
  <si>
    <t xml:space="preserve">Ail    </t>
  </si>
  <si>
    <t xml:space="preserve">Pamplemousse    </t>
  </si>
  <si>
    <t>https://halfyourplate-4kgxi1gvwldjzby.stackpathdns.com/wp-content/uploads/2015/01/grapefruit_samll.gif</t>
  </si>
  <si>
    <t xml:space="preserve">Raisins    </t>
  </si>
  <si>
    <t>https://halfyourplate-4kgxi1gvwldjzby.stackpathdns.com/wp-content/uploads/2015/01/grapes_small.jpg</t>
  </si>
  <si>
    <t xml:space="preserve">Kiwis    </t>
  </si>
  <si>
    <t>https://halfyourplate-4kgxi1gvwldjzby.stackpathdns.com/wp-content/uploads/2015/01/kiwi_small.gif</t>
  </si>
  <si>
    <t xml:space="preserve">Poireaux    </t>
  </si>
  <si>
    <t>https://halfyourplate-4kgxi1gvwldjzby.stackpathdns.com/wp-content/uploads/2015/01/leeks_small.gif</t>
  </si>
  <si>
    <t xml:space="preserve">Citrons    </t>
  </si>
  <si>
    <t>https://halfyourplate-4kgxi1gvwldjzby.stackpathdns.com/wp-content/uploads/2015/01/lemon_small.gif</t>
  </si>
  <si>
    <t xml:space="preserve">Laitue    </t>
  </si>
  <si>
    <t>https://halfyourplate-4kgxi1gvwldjzby.stackpathdns.com/wp-content/uploads/2015/01/lettuceiceberg_small.gif</t>
  </si>
  <si>
    <t xml:space="preserve">Limite    </t>
  </si>
  <si>
    <t>https://halfyourplate-4kgxi1gvwldjzby.stackpathdns.com/wp-content/uploads/2015/07/iStock_000013736793_small.jpg</t>
  </si>
  <si>
    <t xml:space="preserve">Champignons    </t>
  </si>
  <si>
    <t>https://halfyourplate-4kgxi1gvwldjzby.stackpathdns.com/wp-content/uploads/2015/01/mushrooms_small.gif</t>
  </si>
  <si>
    <t xml:space="preserve">Nectarines    </t>
  </si>
  <si>
    <t>https://halfyourplate-4kgxi1gvwldjzby.stackpathdns.com/wp-content/uploads/2015/01/nectarine_small.gif</t>
  </si>
  <si>
    <t xml:space="preserve">Gombo    </t>
  </si>
  <si>
    <t>https://halfyourplate-4kgxi1gvwldjzby.stackpathdns.com/wp-content/uploads/2015/01/okra_small.gif</t>
  </si>
  <si>
    <t xml:space="preserve">Oignons, bulbe   </t>
  </si>
  <si>
    <t>https://halfyourplate-4kgxi1gvwldjzby.stackpathdns.com/wp-content/uploads/2015/01/onionwhite_small.gif</t>
  </si>
  <si>
    <t xml:space="preserve">Oignons verts   </t>
  </si>
  <si>
    <t xml:space="preserve">Oranges    </t>
  </si>
  <si>
    <t>https://halfyourplate-4kgxi1gvwldjzby.stackpathdns.com/wp-content/uploads/2015/01/orange_small.gif</t>
  </si>
  <si>
    <t xml:space="preserve">Pêches    </t>
  </si>
  <si>
    <t>https://halfyourplate-4kgxi1gvwldjzby.stackpathdns.com/wp-content/uploads/2015/01/peach_small.jpg</t>
  </si>
  <si>
    <t xml:space="preserve">Poires    </t>
  </si>
  <si>
    <t>https://halfyourplate-4kgxi1gvwldjzby.stackpathdns.com/wp-content/uploads/2015/01/pear_small.jpg</t>
  </si>
  <si>
    <t xml:space="preserve">Pois, en gousses  </t>
  </si>
  <si>
    <t>https://halfyourplate-4kgxi1gvwldjzby.stackpathdns.com/wp-content/uploads/2015/01/peas_small.gif</t>
  </si>
  <si>
    <t xml:space="preserve">Poivrons, cloche   </t>
  </si>
  <si>
    <t>https://halfyourplate-4kgxi1gvwldjzby.stackpathdns.com/wp-content/uploads/2015/01/peppergreen_small.jpg</t>
  </si>
  <si>
    <t xml:space="preserve">Poivrons, chauds   </t>
  </si>
  <si>
    <t>https://halfyourplate-4kgxi1gvwldjzby.stackpathdns.com/wp-content/uploads/2015/01/pepperred_small.jpg</t>
  </si>
  <si>
    <t xml:space="preserve">Ananas    </t>
  </si>
  <si>
    <t>https://halfyourplate-4kgxi1gvwldjzby.stackpathdns.com/wp-content/uploads/2015/01/pineapple_small.jpg</t>
  </si>
  <si>
    <t xml:space="preserve">Prunes    </t>
  </si>
  <si>
    <t>https://halfyourplate-4kgxi1gvwldjzby.stackpathdns.com/wp-content/uploads/2015/01/prunes_small.gif</t>
  </si>
  <si>
    <t xml:space="preserve">Pommes de terre, précoces </t>
  </si>
  <si>
    <t>https://halfyourplate-4kgxi1gvwldjzby.stackpathdns.com/wp-content/uploads/2015/01/whitepotato_small.gif</t>
  </si>
  <si>
    <t>Pommes de terre, en retard</t>
  </si>
  <si>
    <t>https://halfyourplate-4kgxi1gvwldjzby.stackpathdns.com/wp-content/uploads/2015/01/redpotato_small.gif</t>
  </si>
  <si>
    <t xml:space="preserve">Citrouilles    </t>
  </si>
  <si>
    <t>https://halfyourplate-4kgxi1gvwldjzby.stackpathdns.com/wp-content/uploads/2015/01/pumpkin_small.jpg</t>
  </si>
  <si>
    <t xml:space="preserve">Radis    </t>
  </si>
  <si>
    <t>https://halfyourplate-4kgxi1gvwldjzby.stackpathdns.com/wp-content/uploads/2015/01/radishes_small.gif</t>
  </si>
  <si>
    <t xml:space="preserve">Framboises    </t>
  </si>
  <si>
    <t>https://halfyourplate-4kgxi1gvwldjzby.stackpathdns.com/wp-content/uploads/2015/01/raspberries_small.gif</t>
  </si>
  <si>
    <t xml:space="preserve">Rutabagas    </t>
  </si>
  <si>
    <t>https://halfyourplate-4kgxi1gvwldjzby.stackpathdns.com/wp-content/uploads/2015/01/rutabaga_small.jpg</t>
  </si>
  <si>
    <t xml:space="preserve">Épinards    </t>
  </si>
  <si>
    <t>https://halfyourplate-4kgxi1gvwldjzby.stackpathdns.com/wp-content/uploads/2015/01/spinach_small.jpg</t>
  </si>
  <si>
    <t xml:space="preserve">Squash, été   </t>
  </si>
  <si>
    <t>https://halfyourplate-4kgxi1gvwldjzby.stackpathdns.com/wp-content/uploads/2015/01/squash_small.jpg</t>
  </si>
  <si>
    <t xml:space="preserve">Courge, hiver   </t>
  </si>
  <si>
    <t xml:space="preserve">Fraises    </t>
  </si>
  <si>
    <t>https://halfyourplate-4kgxi1gvwldjzby.stackpathdns.com/wp-content/uploads/2015/01/strawberries_small-e1426772485578.gif</t>
  </si>
  <si>
    <t xml:space="preserve">Patates douces   </t>
  </si>
  <si>
    <t>https://halfyourplate-4kgxi1gvwldjzby.stackpathdns.com/wp-content/uploads/2015/01/sweetpotato_small.jpg</t>
  </si>
  <si>
    <t xml:space="preserve">Mandarines    </t>
  </si>
  <si>
    <t>https://halfyourplate-4kgxi1gvwldjzby.stackpathdns.com/wp-content/uploads/2015/01/tangerine_small.gif</t>
  </si>
  <si>
    <t xml:space="preserve">Tomates    </t>
  </si>
  <si>
    <t>https://halfyourplate-4kgxi1gvwldjzby.stackpathdns.com/wp-content/uploads/2015/01/tomatosmall.gif</t>
  </si>
  <si>
    <t xml:space="preserve">Navets    </t>
  </si>
  <si>
    <t>https://halfyourplate-4kgxi1gvwldjzby.stackpathdns.com/wp-content/uploads/2015/01/turnip_small.gif</t>
  </si>
  <si>
    <t xml:space="preserve">Pastèque    </t>
  </si>
  <si>
    <t>https://halfyourplate-4kgxi1gvwldjzby.stackpathdns.com/wp-content/uploads/2015/01/watermelon_small.gif</t>
  </si>
  <si>
    <t>Source des images</t>
  </si>
  <si>
    <t>Sources de l'information</t>
  </si>
  <si>
    <t>Fruits from A-Z - Half Your Plate</t>
  </si>
  <si>
    <t>https://www.canr.msu.edu/news/all-fruit-and-vegetables-are-not-created-equal-when-it-comes-to-proper-storage-conditions</t>
  </si>
  <si>
    <t>Veggies from A-Z - Half Your Plate</t>
  </si>
  <si>
    <t>https://www.ars.usda.gov/is/np/CommercialStorage/CommercialStorage.pdf#page=78</t>
  </si>
  <si>
    <t>Postharvest Storage, Packaging and Handling of Specialty Crops: A Guide for Florida Small FarmProducers, , Jonathan Adam Watson, Danielle Treadwell, Steven A. Sargent, Jeffrey K. Brecht, and WilliamPelletier</t>
  </si>
  <si>
    <t>https://www.postharvest.com/blog/what-are-climacteric-and-non-climacteric-fresh-produce/</t>
  </si>
  <si>
    <t>https://monplanswiitch.com/blogue/conservation-des-aliments/les-fruits-climacteriques-font-mourir-les-autres-fruits/</t>
  </si>
  <si>
    <t>https://fr.wikipedia.org/wiki/Fruit_climact%C3%A9rique</t>
  </si>
  <si>
    <t>https://www.quisqualis.com/ClimactericCN.html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</si>
</sst>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202122"/>
      <name val="Arial"/>
      <family val="2"/>
    </font>
    <font>
      <sz val="14"/>
      <color rgb="FF0645AD"/>
      <name val="Arial"/>
      <family val="2"/>
    </font>
    <font>
      <sz val="14"/>
      <color theme="10"/>
      <name val="Arial"/>
      <family val="2"/>
    </font>
    <font>
      <sz val="14"/>
      <color theme="1"/>
      <name val="Arial"/>
      <family val="2"/>
    </font>
    <font>
      <sz val="10"/>
      <color rgb="FF202122"/>
      <name val="Arial"/>
      <family val="2"/>
    </font>
    <font>
      <sz val="10"/>
      <color theme="1"/>
      <name val="Calibri"/>
      <family val="2"/>
      <scheme val="minor"/>
    </font>
    <font>
      <b/>
      <sz val="10"/>
      <color rgb="FF20212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i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Segoe UI"/>
      <family val="2"/>
    </font>
    <font>
      <i/>
      <sz val="10"/>
      <color rgb="FF08519A"/>
      <name val="MinionPro-It"/>
    </font>
    <font>
      <sz val="11"/>
      <color rgb="FF000000"/>
      <name val="Calibri"/>
      <family val="2"/>
    </font>
    <font>
      <sz val="7"/>
      <color rgb="FF242021"/>
      <name val="TimesNewRomanPSMT"/>
    </font>
    <font>
      <sz val="12"/>
      <color rgb="FF242021"/>
      <name val="TimesNewRomanPSMT"/>
    </font>
    <font>
      <sz val="14"/>
      <color rgb="FF000000"/>
      <name val="Arial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1" applyFont="1" applyFill="1" applyBorder="1" applyAlignment="1">
      <alignment vertic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0" fillId="0" borderId="1" xfId="0" applyBorder="1"/>
    <xf numFmtId="0" fontId="9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2" fillId="0" borderId="0" xfId="0" applyFont="1"/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6" fontId="10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center" vertical="center"/>
    </xf>
    <xf numFmtId="0" fontId="1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1" applyFont="1" applyFill="1" applyBorder="1" applyAlignment="1">
      <alignment vertical="center"/>
    </xf>
    <xf numFmtId="0" fontId="2" fillId="0" borderId="0" xfId="1"/>
    <xf numFmtId="0" fontId="6" fillId="0" borderId="0" xfId="0" applyFont="1" applyAlignment="1">
      <alignment wrapText="1"/>
    </xf>
    <xf numFmtId="0" fontId="18" fillId="0" borderId="0" xfId="0" applyFont="1"/>
    <xf numFmtId="0" fontId="9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7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1" applyAlignment="1"/>
    <xf numFmtId="0" fontId="20" fillId="0" borderId="1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3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21" fillId="0" borderId="0" xfId="0" applyFont="1"/>
    <xf numFmtId="0" fontId="22" fillId="0" borderId="0" xfId="0" applyFont="1"/>
    <xf numFmtId="0" fontId="2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02122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02122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441960</xdr:colOff>
      <xdr:row>7</xdr:row>
      <xdr:rowOff>91440</xdr:rowOff>
    </xdr:from>
    <xdr:to>
      <xdr:col>32</xdr:col>
      <xdr:colOff>144780</xdr:colOff>
      <xdr:row>34</xdr:row>
      <xdr:rowOff>190500</xdr:rowOff>
    </xdr:to>
    <xdr:pic>
      <xdr:nvPicPr>
        <xdr:cNvPr id="2" name="Image 1" descr="loading">
          <a:extLst>
            <a:ext uri="{FF2B5EF4-FFF2-40B4-BE49-F238E27FC236}">
              <a16:creationId xmlns:a16="http://schemas.microsoft.com/office/drawing/2014/main" id="{3A718E58-B7BE-4E29-95F8-05DF2072D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18240" y="1638300"/>
          <a:ext cx="9456420" cy="6065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19CD84-B212-4AE0-BC3D-B799CD451163}" name="Tableau1" displayName="Tableau1" ref="E9:G46" totalsRowShown="0" headerRowDxfId="3">
  <autoFilter ref="E9:G46" xr:uid="{FD19CD84-B212-4AE0-BC3D-B799CD451163}"/>
  <sortState xmlns:xlrd2="http://schemas.microsoft.com/office/spreadsheetml/2017/richdata2" ref="E10:G46">
    <sortCondition ref="G9:G46"/>
  </sortState>
  <tableColumns count="3">
    <tableColumn id="3" xr3:uid="{E5AD31DC-907B-4527-9E67-80F41F24D523}" name="Colonne1" dataDxfId="2">
      <calculatedColumnFormula>LEFT(TRIM(Tableau1[[#This Row],[Classification]]),5)</calculatedColumnFormula>
    </tableColumn>
    <tableColumn id="1" xr3:uid="{9DF9CF6C-A500-48F5-A87D-05C8819915F1}" name="Classification" dataDxfId="1"/>
    <tableColumn id="2" xr3:uid="{A4FCE98D-6EC7-461F-AF9C-6F7538D00E48}" name="Émission d'éthylè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r.wikipedia.org/wiki/Grenadille" TargetMode="External"/><Relationship Id="rId1" Type="http://schemas.openxmlformats.org/officeDocument/2006/relationships/hyperlink" Target="https://fr.wikipedia.org/wiki/Grenadille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halfyourplate-4kgxi1gvwldjzby.stackpathdns.com/wp-content/uploads/2015/01/okra_small.gi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nr.msu.edu/news/all-fruit-and-vegetables-are-not-created-equal-when-it-comes-to-proper-storage-conditions" TargetMode="External"/><Relationship Id="rId3" Type="http://schemas.openxmlformats.org/officeDocument/2006/relationships/hyperlink" Target="https://www.postharvest.com/blog/what-are-climacteric-and-non-climacteric-fresh-produce/" TargetMode="External"/><Relationship Id="rId7" Type="http://schemas.openxmlformats.org/officeDocument/2006/relationships/hyperlink" Target="https://www.quisqualis.com/ClimactericCN.html" TargetMode="External"/><Relationship Id="rId2" Type="http://schemas.openxmlformats.org/officeDocument/2006/relationships/hyperlink" Target="https://www.halfyourplate.ca/fruits-and-veggies/veggies-a-z/" TargetMode="External"/><Relationship Id="rId1" Type="http://schemas.openxmlformats.org/officeDocument/2006/relationships/hyperlink" Target="https://www.halfyourplate.ca/fruits-and-veggies/fruits-a-z/" TargetMode="External"/><Relationship Id="rId6" Type="http://schemas.openxmlformats.org/officeDocument/2006/relationships/hyperlink" Target="https://equipementsfruitsetlegumes.ctifl.fr/fiche/effet-sur-qualite/effet-ethylene" TargetMode="External"/><Relationship Id="rId5" Type="http://schemas.openxmlformats.org/officeDocument/2006/relationships/hyperlink" Target="https://fr.wikipedia.org/wiki/Fruit_climact%C3%A9rique" TargetMode="External"/><Relationship Id="rId10" Type="http://schemas.openxmlformats.org/officeDocument/2006/relationships/hyperlink" Target="https://www.ars.usda.gov/is/np/CommercialStorage/CommercialStorage.pdf" TargetMode="External"/><Relationship Id="rId4" Type="http://schemas.openxmlformats.org/officeDocument/2006/relationships/hyperlink" Target="https://monplanswiitch.com/blogue/conservation-des-aliments/les-fruits-climacteriques-font-mourir-les-autres-fruits/" TargetMode="External"/><Relationship Id="rId9" Type="http://schemas.openxmlformats.org/officeDocument/2006/relationships/hyperlink" Target="https://edis.ifas.ufl.edu/publication/HS12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2D83-E917-4463-9C8E-DBD9B85DF88B}">
  <dimension ref="A1:AX205"/>
  <sheetViews>
    <sheetView topLeftCell="L8" workbookViewId="0">
      <selection activeCell="O6" sqref="O6"/>
    </sheetView>
  </sheetViews>
  <sheetFormatPr defaultColWidth="8.85546875" defaultRowHeight="17.45"/>
  <cols>
    <col min="1" max="1" width="22.42578125" style="4" bestFit="1" customWidth="1"/>
    <col min="2" max="2" width="24.85546875" style="4" bestFit="1" customWidth="1"/>
    <col min="3" max="3" width="120.5703125" style="4" bestFit="1" customWidth="1"/>
    <col min="4" max="4" width="8.85546875" style="4"/>
    <col min="5" max="5" width="21" style="4" bestFit="1" customWidth="1"/>
    <col min="6" max="6" width="27.7109375" style="4" customWidth="1"/>
    <col min="7" max="11" width="8.85546875" style="4"/>
    <col min="12" max="12" width="20.140625" style="4" customWidth="1"/>
    <col min="13" max="13" width="25.85546875" style="4" customWidth="1"/>
    <col min="14" max="14" width="10.140625" style="4" bestFit="1" customWidth="1"/>
    <col min="15" max="33" width="8.85546875" style="4"/>
    <col min="34" max="34" width="28.7109375" style="4" customWidth="1"/>
    <col min="35" max="39" width="8.85546875" style="4"/>
    <col min="40" max="40" width="20.140625" style="4" customWidth="1"/>
    <col min="41" max="41" width="24.5703125" style="4" customWidth="1"/>
    <col min="42" max="42" width="26.85546875" style="4" customWidth="1"/>
    <col min="43" max="43" width="13.85546875" style="4" bestFit="1" customWidth="1"/>
    <col min="44" max="44" width="16.5703125" style="4" customWidth="1"/>
    <col min="45" max="45" width="10.140625" style="4" bestFit="1" customWidth="1"/>
    <col min="46" max="16384" width="8.85546875" style="4"/>
  </cols>
  <sheetData>
    <row r="1" spans="1:50">
      <c r="A1" s="5" t="s">
        <v>0</v>
      </c>
      <c r="B1" s="5" t="s">
        <v>1</v>
      </c>
      <c r="C1" s="5" t="s">
        <v>2</v>
      </c>
      <c r="L1" s="4" t="s">
        <v>3</v>
      </c>
      <c r="M1" s="4" t="s">
        <v>4</v>
      </c>
      <c r="N1" s="4" t="s">
        <v>5</v>
      </c>
      <c r="AH1" s="34" t="s">
        <v>6</v>
      </c>
      <c r="AI1" s="34"/>
      <c r="AJ1" s="34"/>
      <c r="AK1" s="34"/>
      <c r="AL1" s="34"/>
      <c r="AM1" s="34"/>
      <c r="AN1" s="34"/>
      <c r="AO1" s="34"/>
      <c r="AP1" s="34"/>
      <c r="AQ1" s="34"/>
    </row>
    <row r="2" spans="1:50">
      <c r="A2" s="1" t="s">
        <v>7</v>
      </c>
      <c r="B2" s="1" t="s">
        <v>8</v>
      </c>
      <c r="C2" s="2" t="s">
        <v>9</v>
      </c>
      <c r="E2" s="2"/>
      <c r="L2" s="4" t="s">
        <v>10</v>
      </c>
      <c r="N2" s="4" t="s">
        <v>11</v>
      </c>
      <c r="AH2" s="4" t="s">
        <v>12</v>
      </c>
    </row>
    <row r="3" spans="1:50">
      <c r="A3" s="1" t="s">
        <v>7</v>
      </c>
      <c r="B3" s="1" t="s">
        <v>11</v>
      </c>
      <c r="C3" s="2" t="s">
        <v>13</v>
      </c>
      <c r="E3" s="2"/>
      <c r="L3" s="4" t="s">
        <v>14</v>
      </c>
      <c r="M3" s="4" t="s">
        <v>15</v>
      </c>
      <c r="N3" s="4" t="s">
        <v>16</v>
      </c>
      <c r="AH3" s="4" t="s">
        <v>17</v>
      </c>
      <c r="AW3" s="4">
        <v>0</v>
      </c>
      <c r="AX3" s="4" t="s">
        <v>8</v>
      </c>
    </row>
    <row r="4" spans="1:50" ht="34.9">
      <c r="A4" s="1" t="s">
        <v>18</v>
      </c>
      <c r="B4" s="1" t="s">
        <v>19</v>
      </c>
      <c r="C4" s="2" t="s">
        <v>20</v>
      </c>
      <c r="E4" s="2"/>
      <c r="L4" s="4" t="s">
        <v>21</v>
      </c>
      <c r="M4" s="4" t="s">
        <v>22</v>
      </c>
      <c r="N4" s="4" t="s">
        <v>23</v>
      </c>
      <c r="AH4" s="4" t="s">
        <v>24</v>
      </c>
      <c r="AI4" s="29" t="s">
        <v>25</v>
      </c>
      <c r="AJ4" s="29" t="s">
        <v>26</v>
      </c>
      <c r="AK4" s="29" t="s">
        <v>27</v>
      </c>
      <c r="AL4" s="29" t="s">
        <v>28</v>
      </c>
      <c r="AM4" s="29" t="s">
        <v>29</v>
      </c>
      <c r="AN4" s="29" t="s">
        <v>30</v>
      </c>
      <c r="AO4" s="4" t="s">
        <v>31</v>
      </c>
      <c r="AP4" s="4" t="s">
        <v>31</v>
      </c>
      <c r="AW4" s="4">
        <v>0.1</v>
      </c>
      <c r="AX4" s="4" t="s">
        <v>11</v>
      </c>
    </row>
    <row r="5" spans="1:50">
      <c r="A5" s="1" t="s">
        <v>18</v>
      </c>
      <c r="B5" s="1" t="s">
        <v>16</v>
      </c>
      <c r="C5" s="2" t="s">
        <v>32</v>
      </c>
      <c r="E5" s="2"/>
      <c r="L5" s="4" t="s">
        <v>33</v>
      </c>
      <c r="M5" s="4" t="s">
        <v>34</v>
      </c>
      <c r="N5" s="4" t="s">
        <v>16</v>
      </c>
      <c r="AH5" s="4" t="s">
        <v>35</v>
      </c>
      <c r="AI5" s="4" t="s">
        <v>36</v>
      </c>
      <c r="AW5" s="4">
        <v>1</v>
      </c>
      <c r="AX5" s="4" t="s">
        <v>19</v>
      </c>
    </row>
    <row r="6" spans="1:50">
      <c r="A6" s="1" t="s">
        <v>18</v>
      </c>
      <c r="B6" s="1" t="s">
        <v>37</v>
      </c>
      <c r="C6" s="3" t="s">
        <v>38</v>
      </c>
      <c r="E6" s="3"/>
      <c r="L6" s="4" t="s">
        <v>39</v>
      </c>
      <c r="M6" s="4" t="s">
        <v>40</v>
      </c>
      <c r="N6" s="4" t="s">
        <v>19</v>
      </c>
      <c r="AH6" s="4" t="s">
        <v>41</v>
      </c>
      <c r="AI6" s="4" t="s">
        <v>42</v>
      </c>
      <c r="AJ6" s="4">
        <v>35</v>
      </c>
      <c r="AK6" s="4">
        <v>105</v>
      </c>
      <c r="AL6" s="4" t="s">
        <v>43</v>
      </c>
      <c r="AM6" s="4">
        <v>190</v>
      </c>
      <c r="AN6" s="4" t="s">
        <v>43</v>
      </c>
      <c r="AO6" s="4" t="s">
        <v>44</v>
      </c>
      <c r="AP6" s="4" t="s">
        <v>44</v>
      </c>
      <c r="AQ6" s="4" t="str">
        <f>LEFT(AP6,FIND("(",AP6)-2)</f>
        <v>&gt; 100</v>
      </c>
      <c r="AR6" s="4" t="str">
        <f>SUBSTITUTE(AQ6,"&lt;","")</f>
        <v>&gt; 100</v>
      </c>
      <c r="AS6" s="4" t="e">
        <f>VLOOKUP(VALUE(AR6),$AW$3:$AX$7,2,TRUE)</f>
        <v>#VALUE!</v>
      </c>
      <c r="AW6" s="4">
        <v>10</v>
      </c>
      <c r="AX6" s="4" t="s">
        <v>16</v>
      </c>
    </row>
    <row r="7" spans="1:50">
      <c r="L7" s="4" t="s">
        <v>45</v>
      </c>
      <c r="M7" s="4" t="s">
        <v>46</v>
      </c>
      <c r="N7" s="4" t="s">
        <v>23</v>
      </c>
      <c r="AH7" s="4" t="s">
        <v>47</v>
      </c>
      <c r="AI7" s="4">
        <v>20</v>
      </c>
      <c r="AJ7" s="4">
        <v>34</v>
      </c>
      <c r="AK7" s="4">
        <v>58</v>
      </c>
      <c r="AL7" s="4">
        <v>92</v>
      </c>
      <c r="AM7" s="4">
        <v>130</v>
      </c>
      <c r="AN7" s="4" t="s">
        <v>43</v>
      </c>
      <c r="AO7" s="4" t="s">
        <v>48</v>
      </c>
      <c r="AP7" s="4" t="s">
        <v>48</v>
      </c>
      <c r="AQ7" s="4" t="str">
        <f t="shared" ref="AQ7:AQ56" si="0">LEFT(AP7,FIND("(",AP7)-2)</f>
        <v>&lt;0.05</v>
      </c>
      <c r="AR7" s="4" t="str">
        <f>SUBSTITUTE(AQ7,"&lt;","")</f>
        <v>0.05</v>
      </c>
      <c r="AS7" s="4" t="str">
        <f t="shared" ref="AS7:AS56" si="1">VLOOKUP(VALUE(AR7),$AW$3:$AX$7,2,TRUE)</f>
        <v>Very Low</v>
      </c>
      <c r="AW7" s="4">
        <v>100</v>
      </c>
      <c r="AX7" s="4" t="s">
        <v>37</v>
      </c>
    </row>
    <row r="8" spans="1:50">
      <c r="L8" s="4" t="s">
        <v>49</v>
      </c>
      <c r="M8" s="4" t="s">
        <v>46</v>
      </c>
      <c r="N8" s="4" t="s">
        <v>23</v>
      </c>
      <c r="AH8" s="4" t="s">
        <v>50</v>
      </c>
      <c r="AI8" s="4">
        <v>5</v>
      </c>
      <c r="AJ8" s="4">
        <v>11</v>
      </c>
      <c r="AK8" s="4">
        <v>18</v>
      </c>
      <c r="AL8" s="4">
        <v>31</v>
      </c>
      <c r="AM8" s="4">
        <v>60</v>
      </c>
      <c r="AN8" s="4" t="s">
        <v>43</v>
      </c>
      <c r="AO8" s="4" t="s">
        <v>51</v>
      </c>
      <c r="AP8" s="4" t="s">
        <v>51</v>
      </c>
      <c r="AQ8" s="4" t="str">
        <f t="shared" si="0"/>
        <v>&lt; 0.1</v>
      </c>
      <c r="AR8" s="4" t="str">
        <f>SUBSTITUTE(AQ8,"&lt;","")</f>
        <v xml:space="preserve"> 0.1</v>
      </c>
      <c r="AS8" s="4" t="str">
        <f t="shared" si="1"/>
        <v>Low</v>
      </c>
    </row>
    <row r="9" spans="1:50">
      <c r="E9" s="5" t="s">
        <v>52</v>
      </c>
      <c r="F9" s="5" t="s">
        <v>0</v>
      </c>
      <c r="G9" s="5" t="s">
        <v>1</v>
      </c>
      <c r="L9" s="4" t="s">
        <v>53</v>
      </c>
      <c r="M9" s="4" t="s">
        <v>54</v>
      </c>
      <c r="N9" s="4" t="s">
        <v>23</v>
      </c>
      <c r="S9"/>
      <c r="AH9" s="4" t="s">
        <v>55</v>
      </c>
      <c r="AI9" s="4">
        <v>19</v>
      </c>
      <c r="AJ9" s="4">
        <v>36</v>
      </c>
      <c r="AK9" s="4">
        <v>62</v>
      </c>
      <c r="AL9" s="4">
        <v>75</v>
      </c>
      <c r="AM9" s="4">
        <v>115</v>
      </c>
      <c r="AN9" s="4" t="s">
        <v>43</v>
      </c>
      <c r="AO9" s="4" t="s">
        <v>56</v>
      </c>
      <c r="AP9" s="4" t="s">
        <v>56</v>
      </c>
      <c r="AQ9" s="4" t="e">
        <f t="shared" si="0"/>
        <v>#VALUE!</v>
      </c>
      <c r="AR9" s="4" t="e">
        <f>SUBSTITUTE(AQ9,"&lt;","")</f>
        <v>#VALUE!</v>
      </c>
      <c r="AS9" s="4" t="e">
        <f t="shared" si="1"/>
        <v>#VALUE!</v>
      </c>
      <c r="AW9"/>
    </row>
    <row r="10" spans="1:50">
      <c r="E10" s="4" t="str">
        <f>LEFT(TRIM(Tableau1[[#This Row],[Classification]]),5)</f>
        <v>avoca</v>
      </c>
      <c r="F10" s="4" t="s">
        <v>57</v>
      </c>
      <c r="G10" s="1" t="s">
        <v>16</v>
      </c>
      <c r="L10" s="4" t="s">
        <v>58</v>
      </c>
      <c r="M10" s="4" t="s">
        <v>59</v>
      </c>
      <c r="N10" s="4" t="s">
        <v>11</v>
      </c>
      <c r="AH10" s="4" t="s">
        <v>60</v>
      </c>
      <c r="AI10" s="4">
        <v>6</v>
      </c>
      <c r="AJ10" s="4">
        <v>11</v>
      </c>
      <c r="AK10" s="4">
        <v>29</v>
      </c>
      <c r="AL10" s="4">
        <v>48</v>
      </c>
      <c r="AM10" s="4">
        <v>70</v>
      </c>
      <c r="AN10" s="4">
        <v>101</v>
      </c>
      <c r="AO10" s="4" t="s">
        <v>61</v>
      </c>
      <c r="AP10" s="4" t="s">
        <v>61</v>
      </c>
      <c r="AQ10" s="4" t="e">
        <f t="shared" si="0"/>
        <v>#VALUE!</v>
      </c>
      <c r="AR10" s="4" t="e">
        <f>SUBSTITUTE(AQ10,"&lt;","")</f>
        <v>#VALUE!</v>
      </c>
      <c r="AS10" s="4" t="e">
        <f t="shared" si="1"/>
        <v>#VALUE!</v>
      </c>
      <c r="AW10"/>
    </row>
    <row r="11" spans="1:50">
      <c r="E11" s="4" t="str">
        <f>LEFT(TRIM(Tableau1[[#This Row],[Classification]]),5)</f>
        <v>brugn</v>
      </c>
      <c r="F11" s="4" t="s">
        <v>62</v>
      </c>
      <c r="G11" s="1" t="s">
        <v>16</v>
      </c>
      <c r="L11" s="4" t="s">
        <v>63</v>
      </c>
      <c r="M11" s="4" t="s">
        <v>64</v>
      </c>
      <c r="N11" s="4" t="s">
        <v>23</v>
      </c>
      <c r="AH11" s="4" t="s">
        <v>65</v>
      </c>
      <c r="AI11" s="4">
        <v>6</v>
      </c>
      <c r="AJ11" s="4">
        <v>11</v>
      </c>
      <c r="AK11" s="4">
        <v>20</v>
      </c>
      <c r="AL11" s="4">
        <v>39</v>
      </c>
      <c r="AM11" s="4">
        <v>56</v>
      </c>
      <c r="AN11" s="4" t="s">
        <v>43</v>
      </c>
      <c r="AO11" s="4" t="s">
        <v>66</v>
      </c>
      <c r="AP11" s="4" t="s">
        <v>66</v>
      </c>
      <c r="AQ11" s="4" t="e">
        <f t="shared" si="0"/>
        <v>#VALUE!</v>
      </c>
      <c r="AR11" s="4" t="e">
        <f>SUBSTITUTE(AQ11,"&lt;","")</f>
        <v>#VALUE!</v>
      </c>
      <c r="AS11" s="4" t="e">
        <f t="shared" si="1"/>
        <v>#VALUE!</v>
      </c>
      <c r="AW11"/>
    </row>
    <row r="12" spans="1:50">
      <c r="E12" s="4" t="str">
        <f>LEFT(TRIM(Tableau1[[#This Row],[Classification]]),5)</f>
        <v>goyav</v>
      </c>
      <c r="F12" s="4" t="s">
        <v>67</v>
      </c>
      <c r="G12" s="1" t="s">
        <v>16</v>
      </c>
      <c r="L12" s="4" t="s">
        <v>68</v>
      </c>
      <c r="M12" s="4" t="s">
        <v>69</v>
      </c>
      <c r="N12" s="4" t="s">
        <v>23</v>
      </c>
      <c r="AH12" s="4" t="s">
        <v>70</v>
      </c>
      <c r="AI12" s="4">
        <v>21</v>
      </c>
      <c r="AJ12" s="4">
        <v>34</v>
      </c>
      <c r="AK12" s="4">
        <v>81</v>
      </c>
      <c r="AL12" s="4">
        <v>170</v>
      </c>
      <c r="AM12" s="4">
        <v>300</v>
      </c>
      <c r="AN12" s="4" t="s">
        <v>43</v>
      </c>
      <c r="AO12" s="4" t="s">
        <v>71</v>
      </c>
      <c r="AP12" s="4" t="s">
        <v>71</v>
      </c>
      <c r="AQ12" s="4" t="str">
        <f t="shared" si="0"/>
        <v>&lt;0.1</v>
      </c>
      <c r="AR12" s="4" t="str">
        <f>SUBSTITUTE(AQ12,"&lt;","")</f>
        <v>0.1</v>
      </c>
      <c r="AS12" s="4" t="str">
        <f t="shared" si="1"/>
        <v>Low</v>
      </c>
      <c r="AW12"/>
    </row>
    <row r="13" spans="1:50">
      <c r="E13" s="4" t="str">
        <f>LEFT(TRIM(Tableau1[[#This Row],[Classification]]),5)</f>
        <v>kaki</v>
      </c>
      <c r="F13" s="4" t="s">
        <v>72</v>
      </c>
      <c r="G13" s="1" t="s">
        <v>16</v>
      </c>
      <c r="L13" s="4" t="s">
        <v>73</v>
      </c>
      <c r="M13" s="4" t="s">
        <v>74</v>
      </c>
      <c r="N13" s="4" t="s">
        <v>23</v>
      </c>
      <c r="AH13" s="4" t="s">
        <v>75</v>
      </c>
      <c r="AI13" s="4">
        <v>40</v>
      </c>
      <c r="AJ13" s="4">
        <v>70</v>
      </c>
      <c r="AK13" s="4">
        <v>147</v>
      </c>
      <c r="AL13" s="4">
        <v>200</v>
      </c>
      <c r="AM13" s="4">
        <v>276</v>
      </c>
      <c r="AN13" s="4" t="s">
        <v>43</v>
      </c>
      <c r="AO13" s="4" t="s">
        <v>76</v>
      </c>
      <c r="AP13" s="4" t="s">
        <v>76</v>
      </c>
      <c r="AQ13" s="4" t="str">
        <f t="shared" si="0"/>
        <v>&lt;0.25</v>
      </c>
      <c r="AR13" s="4" t="str">
        <f>SUBSTITUTE(AQ13,"&lt;","")</f>
        <v>0.25</v>
      </c>
      <c r="AS13" s="4" t="str">
        <f t="shared" si="1"/>
        <v>Low</v>
      </c>
      <c r="AW13"/>
    </row>
    <row r="14" spans="1:50">
      <c r="E14" s="4" t="str">
        <f>LEFT(TRIM(Tableau1[[#This Row],[Classification]]),5)</f>
        <v>kiwi</v>
      </c>
      <c r="F14" s="4" t="s">
        <v>77</v>
      </c>
      <c r="G14" s="1" t="s">
        <v>16</v>
      </c>
      <c r="L14" s="4" t="s">
        <v>78</v>
      </c>
      <c r="M14" s="4" t="s">
        <v>79</v>
      </c>
      <c r="N14" s="4" t="s">
        <v>23</v>
      </c>
      <c r="AH14" s="4" t="s">
        <v>80</v>
      </c>
      <c r="AI14" s="4">
        <v>5</v>
      </c>
      <c r="AJ14" s="4">
        <v>11</v>
      </c>
      <c r="AK14" s="4">
        <v>18</v>
      </c>
      <c r="AL14" s="4">
        <v>28</v>
      </c>
      <c r="AM14" s="4">
        <v>42</v>
      </c>
      <c r="AN14" s="4">
        <v>62</v>
      </c>
      <c r="AO14" s="4" t="s">
        <v>81</v>
      </c>
      <c r="AP14" s="4" t="s">
        <v>81</v>
      </c>
      <c r="AQ14" s="4" t="str">
        <f t="shared" si="0"/>
        <v>&lt; 1.1</v>
      </c>
      <c r="AR14" s="4" t="str">
        <f>SUBSTITUTE(AQ14,"&lt;","")</f>
        <v xml:space="preserve"> 1.1</v>
      </c>
      <c r="AS14" s="4" t="str">
        <f t="shared" si="1"/>
        <v>medium</v>
      </c>
      <c r="AW14"/>
    </row>
    <row r="15" spans="1:50">
      <c r="E15" s="4" t="str">
        <f>LEFT(TRIM(Tableau1[[#This Row],[Classification]]),5)</f>
        <v>mangu</v>
      </c>
      <c r="F15" s="4" t="s">
        <v>82</v>
      </c>
      <c r="G15" s="1" t="s">
        <v>16</v>
      </c>
      <c r="L15" s="4" t="s">
        <v>83</v>
      </c>
      <c r="M15" s="4" t="s">
        <v>84</v>
      </c>
      <c r="N15" s="4" t="s">
        <v>23</v>
      </c>
      <c r="AH15" s="4" t="s">
        <v>85</v>
      </c>
      <c r="AI15" s="4" t="s">
        <v>43</v>
      </c>
      <c r="AJ15" s="4">
        <v>15</v>
      </c>
      <c r="AK15" s="4">
        <v>22</v>
      </c>
      <c r="AL15" s="4">
        <v>27</v>
      </c>
      <c r="AM15" s="4">
        <v>65</v>
      </c>
      <c r="AN15" s="4" t="s">
        <v>43</v>
      </c>
      <c r="AO15" s="4" t="s">
        <v>86</v>
      </c>
      <c r="AP15" s="4" t="s">
        <v>86</v>
      </c>
      <c r="AQ15" s="4" t="str">
        <f t="shared" si="0"/>
        <v>&lt; 3.0</v>
      </c>
      <c r="AR15" s="4" t="str">
        <f>SUBSTITUTE(AQ15,"&lt;","")</f>
        <v xml:space="preserve"> 3.0</v>
      </c>
      <c r="AS15" s="4" t="str">
        <f t="shared" si="1"/>
        <v>medium</v>
      </c>
      <c r="AW15"/>
    </row>
    <row r="16" spans="1:50">
      <c r="E16" s="4" t="str">
        <f>LEFT(TRIM(Tableau1[[#This Row],[Classification]]),5)</f>
        <v>melon</v>
      </c>
      <c r="F16" s="4" t="s">
        <v>87</v>
      </c>
      <c r="G16" s="1" t="s">
        <v>16</v>
      </c>
      <c r="L16" s="4" t="s">
        <v>88</v>
      </c>
      <c r="M16" s="4" t="s">
        <v>89</v>
      </c>
      <c r="N16" s="4" t="s">
        <v>23</v>
      </c>
      <c r="AH16" s="4" t="s">
        <v>90</v>
      </c>
      <c r="AI16" s="4">
        <v>15</v>
      </c>
      <c r="AJ16" s="4">
        <v>20</v>
      </c>
      <c r="AK16" s="4">
        <v>31</v>
      </c>
      <c r="AL16" s="4">
        <v>40</v>
      </c>
      <c r="AM16" s="4">
        <v>25</v>
      </c>
      <c r="AN16" s="4" t="s">
        <v>43</v>
      </c>
      <c r="AO16" s="4" t="s">
        <v>91</v>
      </c>
      <c r="AP16" s="4" t="s">
        <v>91</v>
      </c>
      <c r="AQ16" s="4" t="str">
        <f t="shared" si="0"/>
        <v>&lt; 0.1</v>
      </c>
      <c r="AR16" s="4" t="str">
        <f>SUBSTITUTE(AQ16,"&lt;","")</f>
        <v xml:space="preserve"> 0.1</v>
      </c>
      <c r="AS16" s="4" t="str">
        <f t="shared" si="1"/>
        <v>Low</v>
      </c>
      <c r="AW16"/>
    </row>
    <row r="17" spans="5:49">
      <c r="E17" s="4" t="str">
        <f>LEFT(TRIM(Tableau1[[#This Row],[Classification]]),5)</f>
        <v>necta</v>
      </c>
      <c r="F17" s="4" t="s">
        <v>92</v>
      </c>
      <c r="G17" s="1" t="s">
        <v>16</v>
      </c>
      <c r="L17" s="4" t="s">
        <v>93</v>
      </c>
      <c r="M17" s="4" t="s">
        <v>94</v>
      </c>
      <c r="N17" s="4" t="s">
        <v>23</v>
      </c>
      <c r="AH17" s="4" t="s">
        <v>95</v>
      </c>
      <c r="AI17" s="4">
        <v>17</v>
      </c>
      <c r="AJ17" s="4">
        <v>21</v>
      </c>
      <c r="AK17" s="4">
        <v>34</v>
      </c>
      <c r="AL17" s="4">
        <v>46</v>
      </c>
      <c r="AM17" s="4">
        <v>79</v>
      </c>
      <c r="AN17" s="4">
        <v>92</v>
      </c>
      <c r="AO17" s="4" t="s">
        <v>96</v>
      </c>
      <c r="AP17" s="4" t="s">
        <v>96</v>
      </c>
      <c r="AQ17" s="4" t="str">
        <f t="shared" si="0"/>
        <v>&lt; 1.0</v>
      </c>
      <c r="AR17" s="4" t="str">
        <f>SUBSTITUTE(AQ17,"&lt;","")</f>
        <v xml:space="preserve"> 1.0</v>
      </c>
      <c r="AS17" s="4" t="str">
        <f t="shared" si="1"/>
        <v>medium</v>
      </c>
      <c r="AW17"/>
    </row>
    <row r="18" spans="5:49">
      <c r="E18" s="4" t="str">
        <f>LEFT(TRIM(Tableau1[[#This Row],[Classification]]),5)</f>
        <v>papay</v>
      </c>
      <c r="F18" s="4" t="s">
        <v>97</v>
      </c>
      <c r="G18" s="1" t="s">
        <v>16</v>
      </c>
      <c r="L18" s="4" t="s">
        <v>98</v>
      </c>
      <c r="M18" s="4" t="s">
        <v>99</v>
      </c>
      <c r="N18" s="4" t="s">
        <v>23</v>
      </c>
      <c r="AH18" s="4" t="s">
        <v>100</v>
      </c>
      <c r="AI18" s="4">
        <v>15</v>
      </c>
      <c r="AJ18" s="4">
        <v>20</v>
      </c>
      <c r="AK18" s="4">
        <v>31</v>
      </c>
      <c r="AL18" s="4">
        <v>40</v>
      </c>
      <c r="AM18" s="4">
        <v>71</v>
      </c>
      <c r="AN18" s="4" t="s">
        <v>43</v>
      </c>
      <c r="AO18" s="4" t="s">
        <v>91</v>
      </c>
      <c r="AP18" s="4" t="s">
        <v>91</v>
      </c>
      <c r="AQ18" s="4" t="str">
        <f t="shared" si="0"/>
        <v>&lt; 0.1</v>
      </c>
      <c r="AR18" s="4" t="str">
        <f>SUBSTITUTE(AQ18,"&lt;","")</f>
        <v xml:space="preserve"> 0.1</v>
      </c>
      <c r="AS18" s="4" t="str">
        <f t="shared" si="1"/>
        <v>Low</v>
      </c>
      <c r="AW18"/>
    </row>
    <row r="19" spans="5:49">
      <c r="E19" s="4" t="str">
        <f>LEFT(TRIM(Tableau1[[#This Row],[Classification]]),5)</f>
        <v>pêche</v>
      </c>
      <c r="F19" s="4" t="s">
        <v>101</v>
      </c>
      <c r="G19" s="1" t="s">
        <v>16</v>
      </c>
      <c r="L19" s="4" t="s">
        <v>102</v>
      </c>
      <c r="M19" s="4" t="s">
        <v>103</v>
      </c>
      <c r="N19" s="4" t="s">
        <v>8</v>
      </c>
      <c r="AH19" s="4" t="s">
        <v>104</v>
      </c>
      <c r="AI19" s="4">
        <v>41</v>
      </c>
      <c r="AJ19" s="4">
        <v>63</v>
      </c>
      <c r="AK19" s="4">
        <v>105</v>
      </c>
      <c r="AL19" s="4">
        <v>159</v>
      </c>
      <c r="AM19" s="4">
        <v>261</v>
      </c>
      <c r="AN19" s="4">
        <v>359</v>
      </c>
      <c r="AO19" s="4" t="s">
        <v>105</v>
      </c>
      <c r="AP19" s="4" t="s">
        <v>105</v>
      </c>
      <c r="AQ19" s="4" t="e">
        <f t="shared" si="0"/>
        <v>#VALUE!</v>
      </c>
      <c r="AR19" s="4" t="e">
        <f>SUBSTITUTE(AQ19,"&lt;","")</f>
        <v>#VALUE!</v>
      </c>
      <c r="AS19" s="4" t="e">
        <f t="shared" si="1"/>
        <v>#VALUE!</v>
      </c>
      <c r="AW19"/>
    </row>
    <row r="20" spans="5:49">
      <c r="E20" s="4" t="str">
        <f>LEFT(TRIM(Tableau1[[#This Row],[Classification]]),5)</f>
        <v>poire</v>
      </c>
      <c r="F20" s="4" t="s">
        <v>106</v>
      </c>
      <c r="G20" s="1" t="s">
        <v>16</v>
      </c>
      <c r="L20" s="4" t="s">
        <v>107</v>
      </c>
      <c r="M20" s="4" t="s">
        <v>108</v>
      </c>
      <c r="N20" s="4" t="s">
        <v>23</v>
      </c>
      <c r="AH20" s="4" t="s">
        <v>109</v>
      </c>
      <c r="AI20" s="4" t="s">
        <v>43</v>
      </c>
      <c r="AJ20" s="4" t="s">
        <v>43</v>
      </c>
      <c r="AK20" s="4">
        <v>26</v>
      </c>
      <c r="AL20" s="4">
        <v>29</v>
      </c>
      <c r="AM20" s="4">
        <v>31</v>
      </c>
      <c r="AN20" s="4">
        <v>37</v>
      </c>
      <c r="AO20" s="4" t="s">
        <v>110</v>
      </c>
      <c r="AP20" s="4" t="s">
        <v>110</v>
      </c>
      <c r="AQ20" s="4" t="str">
        <f t="shared" si="0"/>
        <v>0.6</v>
      </c>
      <c r="AR20" s="4" t="str">
        <f>SUBSTITUTE(AQ20,"&lt;","")</f>
        <v>0.6</v>
      </c>
      <c r="AS20" s="4" t="str">
        <f t="shared" si="1"/>
        <v>Low</v>
      </c>
      <c r="AW20"/>
    </row>
    <row r="21" spans="5:49">
      <c r="E21" s="4" t="str">
        <f>LEFT(TRIM(Tableau1[[#This Row],[Classification]]),5)</f>
        <v>pomme</v>
      </c>
      <c r="F21" s="4" t="s">
        <v>111</v>
      </c>
      <c r="G21" s="1" t="s">
        <v>16</v>
      </c>
      <c r="L21" s="4" t="s">
        <v>112</v>
      </c>
      <c r="M21" s="4" t="s">
        <v>113</v>
      </c>
      <c r="N21" s="4" t="s">
        <v>23</v>
      </c>
      <c r="AH21" s="4" t="s">
        <v>114</v>
      </c>
      <c r="AQ21" s="4" t="e">
        <f t="shared" si="0"/>
        <v>#VALUE!</v>
      </c>
      <c r="AR21" s="4" t="e">
        <f>SUBSTITUTE(AQ21,"&lt;","")</f>
        <v>#VALUE!</v>
      </c>
      <c r="AS21" s="4" t="e">
        <f t="shared" si="1"/>
        <v>#VALUE!</v>
      </c>
      <c r="AW21"/>
    </row>
    <row r="22" spans="5:49">
      <c r="E22" s="4" t="str">
        <f>LEFT(TRIM(Tableau1[[#This Row],[Classification]]),5)</f>
        <v>prune</v>
      </c>
      <c r="F22" s="4" t="s">
        <v>115</v>
      </c>
      <c r="G22" s="1" t="s">
        <v>16</v>
      </c>
      <c r="L22" s="4" t="s">
        <v>116</v>
      </c>
      <c r="M22" s="4" t="s">
        <v>117</v>
      </c>
      <c r="N22" s="4" t="s">
        <v>23</v>
      </c>
      <c r="AH22" s="4" t="s">
        <v>118</v>
      </c>
      <c r="AI22" s="4" t="s">
        <v>43</v>
      </c>
      <c r="AJ22" s="4" t="s">
        <v>43</v>
      </c>
      <c r="AK22" s="4" t="s">
        <v>43</v>
      </c>
      <c r="AL22" s="4">
        <v>695</v>
      </c>
      <c r="AM22" s="4" t="s">
        <v>43</v>
      </c>
      <c r="AN22" s="4" t="s">
        <v>43</v>
      </c>
      <c r="AO22" s="4" t="s">
        <v>119</v>
      </c>
      <c r="AP22" s="4" t="s">
        <v>119</v>
      </c>
      <c r="AQ22" s="4" t="str">
        <f t="shared" si="0"/>
        <v>0.4</v>
      </c>
      <c r="AR22" s="4" t="str">
        <f>SUBSTITUTE(AQ22,"&lt;","")</f>
        <v>0.4</v>
      </c>
      <c r="AS22" s="4" t="str">
        <f t="shared" si="1"/>
        <v>Low</v>
      </c>
      <c r="AW22"/>
    </row>
    <row r="23" spans="5:49">
      <c r="E23" s="26" t="str">
        <f>LEFT(TRIM(Tableau1[[#This Row],[Classification]]),5)</f>
        <v>abric</v>
      </c>
      <c r="F23" s="2" t="s">
        <v>120</v>
      </c>
      <c r="G23" s="1" t="s">
        <v>16</v>
      </c>
      <c r="L23" s="4" t="s">
        <v>121</v>
      </c>
      <c r="M23" s="4" t="s">
        <v>122</v>
      </c>
      <c r="N23" s="4" t="s">
        <v>11</v>
      </c>
      <c r="AH23" s="4" t="s">
        <v>123</v>
      </c>
      <c r="AI23" s="4" t="s">
        <v>43</v>
      </c>
      <c r="AJ23" s="4" t="s">
        <v>43</v>
      </c>
      <c r="AK23" s="4" t="s">
        <v>43</v>
      </c>
      <c r="AL23" s="4">
        <v>1315</v>
      </c>
      <c r="AM23" s="4" t="s">
        <v>43</v>
      </c>
      <c r="AN23" s="4" t="s">
        <v>43</v>
      </c>
      <c r="AO23" s="4" t="s">
        <v>119</v>
      </c>
      <c r="AP23" s="4" t="s">
        <v>119</v>
      </c>
      <c r="AQ23" s="4" t="str">
        <f t="shared" si="0"/>
        <v>0.4</v>
      </c>
      <c r="AR23" s="4" t="str">
        <f>SUBSTITUTE(AQ23,"&lt;","")</f>
        <v>0.4</v>
      </c>
      <c r="AS23" s="4" t="str">
        <f t="shared" si="1"/>
        <v>Low</v>
      </c>
      <c r="AW23"/>
    </row>
    <row r="24" spans="5:49">
      <c r="E24" s="4" t="str">
        <f>LEFT(TRIM(Tableau1[[#This Row],[Classification]]),5)</f>
        <v>auber</v>
      </c>
      <c r="F24" s="4" t="s">
        <v>124</v>
      </c>
      <c r="G24" s="1" t="s">
        <v>11</v>
      </c>
      <c r="L24" s="4" t="s">
        <v>125</v>
      </c>
      <c r="M24" s="4" t="s">
        <v>125</v>
      </c>
      <c r="N24" s="4" t="s">
        <v>23</v>
      </c>
      <c r="AH24" s="4" t="s">
        <v>126</v>
      </c>
      <c r="AI24" s="4" t="s">
        <v>43</v>
      </c>
      <c r="AJ24" s="4" t="s">
        <v>43</v>
      </c>
      <c r="AK24" s="4" t="s">
        <v>43</v>
      </c>
      <c r="AL24" s="4">
        <v>1135</v>
      </c>
      <c r="AM24" s="4" t="s">
        <v>43</v>
      </c>
      <c r="AN24" s="4" t="s">
        <v>43</v>
      </c>
      <c r="AO24" s="4" t="s">
        <v>119</v>
      </c>
      <c r="AP24" s="4" t="s">
        <v>119</v>
      </c>
      <c r="AQ24" s="4" t="str">
        <f t="shared" si="0"/>
        <v>0.4</v>
      </c>
      <c r="AR24" s="4" t="str">
        <f>SUBSTITUTE(AQ24,"&lt;","")</f>
        <v>0.4</v>
      </c>
      <c r="AS24" s="4" t="str">
        <f t="shared" si="1"/>
        <v>Low</v>
      </c>
      <c r="AW24"/>
    </row>
    <row r="25" spans="5:49">
      <c r="E25" s="4" t="str">
        <f>LEFT(TRIM(Tableau1[[#This Row],[Classification]]),5)</f>
        <v>framb</v>
      </c>
      <c r="F25" s="4" t="s">
        <v>127</v>
      </c>
      <c r="G25" s="1" t="s">
        <v>11</v>
      </c>
      <c r="L25" s="4" t="s">
        <v>128</v>
      </c>
      <c r="M25" s="4" t="s">
        <v>129</v>
      </c>
      <c r="N25" s="4" t="s">
        <v>23</v>
      </c>
      <c r="AH25" s="4" t="s">
        <v>130</v>
      </c>
      <c r="AI25" s="4" t="s">
        <v>43</v>
      </c>
      <c r="AJ25" s="4" t="s">
        <v>43</v>
      </c>
      <c r="AK25" s="4" t="s">
        <v>43</v>
      </c>
      <c r="AL25" s="4" t="s">
        <v>131</v>
      </c>
      <c r="AM25" s="4" t="s">
        <v>43</v>
      </c>
      <c r="AN25" s="4" t="s">
        <v>43</v>
      </c>
      <c r="AO25" s="4" t="s">
        <v>132</v>
      </c>
      <c r="AP25" s="4" t="s">
        <v>132</v>
      </c>
      <c r="AQ25" s="4" t="str">
        <f t="shared" si="0"/>
        <v>&lt; 0.1</v>
      </c>
      <c r="AR25" s="4" t="str">
        <f>SUBSTITUTE(AQ25,"&lt;","")</f>
        <v xml:space="preserve"> 0.1</v>
      </c>
      <c r="AS25" s="4" t="str">
        <f>VLOOKUP(VALUE(AR25),$AW$3:$AX$7,2,TRUE)</f>
        <v>Low</v>
      </c>
      <c r="AW25"/>
    </row>
    <row r="26" spans="5:49">
      <c r="E26" s="4" t="str">
        <f>LEFT(TRIM(Tableau1[[#This Row],[Classification]]),5)</f>
        <v>myrti</v>
      </c>
      <c r="F26" s="4" t="s">
        <v>133</v>
      </c>
      <c r="G26" s="1" t="s">
        <v>11</v>
      </c>
      <c r="L26" s="4" t="s">
        <v>134</v>
      </c>
      <c r="M26" s="4" t="s">
        <v>135</v>
      </c>
      <c r="N26" s="4" t="s">
        <v>8</v>
      </c>
      <c r="AH26" s="4" t="s">
        <v>136</v>
      </c>
      <c r="AI26" s="4">
        <v>106</v>
      </c>
      <c r="AJ26" s="4">
        <v>13</v>
      </c>
      <c r="AK26" s="4" t="s">
        <v>43</v>
      </c>
      <c r="AL26" s="4" t="s">
        <v>43</v>
      </c>
      <c r="AM26" s="4">
        <v>51</v>
      </c>
      <c r="AN26" s="4" t="s">
        <v>43</v>
      </c>
      <c r="AO26" s="4" t="s">
        <v>132</v>
      </c>
      <c r="AP26" s="4" t="s">
        <v>132</v>
      </c>
      <c r="AQ26" s="4" t="str">
        <f t="shared" si="0"/>
        <v>&lt; 0.1</v>
      </c>
      <c r="AR26" s="4" t="str">
        <f>SUBSTITUTE(AQ26,"&lt;","")</f>
        <v xml:space="preserve"> 0.1</v>
      </c>
      <c r="AS26" s="4" t="str">
        <f t="shared" si="1"/>
        <v>Low</v>
      </c>
      <c r="AW26"/>
    </row>
    <row r="27" spans="5:49">
      <c r="E27" s="4" t="str">
        <f>LEFT(TRIM(Tableau1[[#This Row],[Classification]]),5)</f>
        <v>olive</v>
      </c>
      <c r="F27" s="4" t="s">
        <v>137</v>
      </c>
      <c r="G27" s="1" t="s">
        <v>11</v>
      </c>
      <c r="L27" s="4" t="s">
        <v>138</v>
      </c>
      <c r="M27" s="4" t="s">
        <v>139</v>
      </c>
      <c r="N27" s="4" t="s">
        <v>8</v>
      </c>
      <c r="AH27" s="4" t="s">
        <v>140</v>
      </c>
      <c r="AI27" s="4" t="s">
        <v>43</v>
      </c>
      <c r="AJ27" s="4" t="s">
        <v>43</v>
      </c>
      <c r="AK27" s="4">
        <v>34</v>
      </c>
      <c r="AL27" s="4" t="s">
        <v>43</v>
      </c>
      <c r="AM27" s="4">
        <v>74</v>
      </c>
      <c r="AN27" s="4" t="s">
        <v>43</v>
      </c>
      <c r="AO27" s="4" t="s">
        <v>141</v>
      </c>
      <c r="AP27" s="4" t="s">
        <v>141</v>
      </c>
      <c r="AQ27" s="4" t="str">
        <f t="shared" si="0"/>
        <v>10</v>
      </c>
      <c r="AR27" s="4" t="str">
        <f>SUBSTITUTE(AQ27,"&lt;","")</f>
        <v>10</v>
      </c>
      <c r="AS27" s="4" t="str">
        <f t="shared" si="1"/>
        <v>High</v>
      </c>
      <c r="AW27"/>
    </row>
    <row r="28" spans="5:49">
      <c r="E28" s="4" t="str">
        <f>LEFT(TRIM(Tableau1[[#This Row],[Classification]]),5)</f>
        <v>pastè</v>
      </c>
      <c r="F28" s="4" t="s">
        <v>142</v>
      </c>
      <c r="G28" s="1" t="s">
        <v>11</v>
      </c>
      <c r="L28" s="4" t="s">
        <v>143</v>
      </c>
      <c r="M28" s="4" t="s">
        <v>144</v>
      </c>
      <c r="N28" s="4" t="s">
        <v>23</v>
      </c>
      <c r="AH28" s="4" t="s">
        <v>145</v>
      </c>
      <c r="AI28" s="4" t="s">
        <v>43</v>
      </c>
      <c r="AJ28" s="4" t="s">
        <v>43</v>
      </c>
      <c r="AK28" s="4">
        <v>11</v>
      </c>
      <c r="AL28" s="4">
        <v>19</v>
      </c>
      <c r="AM28" s="4">
        <v>24</v>
      </c>
      <c r="AN28" s="4" t="s">
        <v>43</v>
      </c>
      <c r="AO28" s="4" t="s">
        <v>132</v>
      </c>
      <c r="AP28" s="4" t="s">
        <v>132</v>
      </c>
      <c r="AQ28" s="4" t="str">
        <f t="shared" si="0"/>
        <v>&lt; 0.1</v>
      </c>
      <c r="AR28" s="4" t="str">
        <f>SUBSTITUTE(AQ28,"&lt;","")</f>
        <v xml:space="preserve"> 0.1</v>
      </c>
      <c r="AS28" s="4" t="str">
        <f t="shared" si="1"/>
        <v>Low</v>
      </c>
      <c r="AW28"/>
    </row>
    <row r="29" spans="5:49">
      <c r="E29" s="4" t="str">
        <f>LEFT(TRIM(Tableau1[[#This Row],[Classification]]),5)</f>
        <v>poivr</v>
      </c>
      <c r="F29" s="4" t="s">
        <v>146</v>
      </c>
      <c r="G29" s="1" t="s">
        <v>11</v>
      </c>
      <c r="L29" s="4" t="s">
        <v>147</v>
      </c>
      <c r="M29" s="4" t="s">
        <v>148</v>
      </c>
      <c r="N29" s="4" t="s">
        <v>16</v>
      </c>
      <c r="AH29" s="4" t="s">
        <v>149</v>
      </c>
      <c r="AQ29" s="4" t="e">
        <f t="shared" si="0"/>
        <v>#VALUE!</v>
      </c>
      <c r="AR29" s="4" t="e">
        <f>SUBSTITUTE(AQ29,"&lt;","")</f>
        <v>#VALUE!</v>
      </c>
      <c r="AS29" s="4" t="e">
        <f t="shared" si="1"/>
        <v>#VALUE!</v>
      </c>
      <c r="AW29"/>
    </row>
    <row r="30" spans="5:49">
      <c r="E30" s="4" t="str">
        <f>LEFT(TRIM(Tableau1[[#This Row],[Classification]]),5)</f>
        <v>potir</v>
      </c>
      <c r="F30" s="4" t="s">
        <v>150</v>
      </c>
      <c r="G30" s="1" t="s">
        <v>11</v>
      </c>
      <c r="L30" s="4" t="s">
        <v>151</v>
      </c>
      <c r="M30" s="4" t="s">
        <v>152</v>
      </c>
      <c r="N30" s="4" t="s">
        <v>8</v>
      </c>
      <c r="AH30" s="4" t="s">
        <v>153</v>
      </c>
      <c r="AI30" s="4">
        <v>12</v>
      </c>
      <c r="AJ30" s="4">
        <v>17</v>
      </c>
      <c r="AK30" s="4">
        <v>31</v>
      </c>
      <c r="AL30" s="4">
        <v>39</v>
      </c>
      <c r="AM30" s="4">
        <v>56</v>
      </c>
      <c r="AN30" s="4">
        <v>82</v>
      </c>
      <c r="AO30" s="4" t="s">
        <v>105</v>
      </c>
      <c r="AP30" s="4" t="s">
        <v>105</v>
      </c>
      <c r="AQ30" s="4" t="e">
        <f t="shared" si="0"/>
        <v>#VALUE!</v>
      </c>
      <c r="AR30" s="4" t="e">
        <f>SUBSTITUTE(AQ30,"&lt;","")</f>
        <v>#VALUE!</v>
      </c>
      <c r="AS30" s="4" t="e">
        <f t="shared" si="1"/>
        <v>#VALUE!</v>
      </c>
      <c r="AW30"/>
    </row>
    <row r="31" spans="5:49">
      <c r="E31" s="26" t="str">
        <f>LEFT(TRIM(Tableau1[[#This Row],[Classification]]),5)</f>
        <v>anana</v>
      </c>
      <c r="F31" s="2" t="s">
        <v>154</v>
      </c>
      <c r="G31" s="1" t="s">
        <v>11</v>
      </c>
      <c r="L31" s="4" t="s">
        <v>149</v>
      </c>
      <c r="M31" s="4" t="s">
        <v>155</v>
      </c>
      <c r="N31" s="4" t="s">
        <v>23</v>
      </c>
      <c r="AH31" s="4" t="s">
        <v>156</v>
      </c>
      <c r="AI31" s="4">
        <v>23</v>
      </c>
      <c r="AJ31" s="4">
        <v>30</v>
      </c>
      <c r="AK31" s="4">
        <v>39</v>
      </c>
      <c r="AL31" s="4">
        <v>63</v>
      </c>
      <c r="AM31" s="4">
        <v>101</v>
      </c>
      <c r="AN31" s="4">
        <v>147</v>
      </c>
      <c r="AO31" s="4" t="s">
        <v>105</v>
      </c>
      <c r="AP31" s="4" t="s">
        <v>105</v>
      </c>
      <c r="AQ31" s="4" t="e">
        <f t="shared" si="0"/>
        <v>#VALUE!</v>
      </c>
      <c r="AR31" s="4" t="e">
        <f>SUBSTITUTE(AQ31,"&lt;","")</f>
        <v>#VALUE!</v>
      </c>
      <c r="AS31" s="4" t="e">
        <f t="shared" si="1"/>
        <v>#VALUE!</v>
      </c>
      <c r="AW31"/>
    </row>
    <row r="32" spans="5:49">
      <c r="E32" s="4" t="str">
        <f>LEFT(TRIM(Tableau1[[#This Row],[Classification]]),5)</f>
        <v>mûres</v>
      </c>
      <c r="F32" s="4" t="s">
        <v>157</v>
      </c>
      <c r="G32" s="1" t="s">
        <v>11</v>
      </c>
      <c r="L32" s="4" t="s">
        <v>158</v>
      </c>
      <c r="M32" s="4" t="s">
        <v>159</v>
      </c>
      <c r="N32" s="4" t="s">
        <v>23</v>
      </c>
      <c r="AH32" s="4" t="s">
        <v>160</v>
      </c>
      <c r="AI32" s="4" t="s">
        <v>43</v>
      </c>
      <c r="AJ32" s="4" t="s">
        <v>43</v>
      </c>
      <c r="AK32" s="4">
        <v>0.1</v>
      </c>
      <c r="AL32" s="4" t="s">
        <v>43</v>
      </c>
      <c r="AM32" s="4" t="s">
        <v>43</v>
      </c>
      <c r="AN32" s="4" t="s">
        <v>43</v>
      </c>
      <c r="AO32" s="4" t="s">
        <v>132</v>
      </c>
      <c r="AP32" s="4" t="s">
        <v>132</v>
      </c>
      <c r="AQ32" s="4" t="str">
        <f t="shared" si="0"/>
        <v>&lt; 0.1</v>
      </c>
      <c r="AR32" s="4" t="str">
        <f>SUBSTITUTE(AQ32,"&lt;","")</f>
        <v xml:space="preserve"> 0.1</v>
      </c>
      <c r="AS32" s="4" t="str">
        <f t="shared" si="1"/>
        <v>Low</v>
      </c>
      <c r="AW32"/>
    </row>
    <row r="33" spans="5:49">
      <c r="E33" s="4" t="str">
        <f>LEFT(TRIM(Tableau1[[#This Row],[Classification]]),5)</f>
        <v>coing</v>
      </c>
      <c r="F33" s="4" t="s">
        <v>161</v>
      </c>
      <c r="G33" s="1" t="s">
        <v>19</v>
      </c>
      <c r="L33" s="4" t="s">
        <v>162</v>
      </c>
      <c r="M33" s="4" t="s">
        <v>163</v>
      </c>
      <c r="N33" s="4" t="s">
        <v>23</v>
      </c>
      <c r="AH33" s="4" t="s">
        <v>164</v>
      </c>
      <c r="AI33" s="4">
        <v>119</v>
      </c>
      <c r="AJ33" s="4">
        <v>12</v>
      </c>
      <c r="AK33" s="4">
        <v>31</v>
      </c>
      <c r="AL33" s="4" t="s">
        <v>43</v>
      </c>
      <c r="AM33" s="4">
        <v>80</v>
      </c>
      <c r="AN33" s="4" t="s">
        <v>43</v>
      </c>
      <c r="AO33" s="4" t="s">
        <v>105</v>
      </c>
      <c r="AP33" s="4" t="s">
        <v>105</v>
      </c>
      <c r="AQ33" s="4" t="e">
        <f t="shared" si="0"/>
        <v>#VALUE!</v>
      </c>
      <c r="AR33" s="4" t="e">
        <f>SUBSTITUTE(AQ33,"&lt;","")</f>
        <v>#VALUE!</v>
      </c>
      <c r="AS33" s="4" t="e">
        <f t="shared" si="1"/>
        <v>#VALUE!</v>
      </c>
      <c r="AW33"/>
    </row>
    <row r="34" spans="5:49">
      <c r="E34" s="4" t="str">
        <f>LEFT(TRIM(Tableau1[[#This Row],[Classification]]),5)</f>
        <v>figue</v>
      </c>
      <c r="F34" s="4" t="s">
        <v>165</v>
      </c>
      <c r="G34" s="1" t="s">
        <v>19</v>
      </c>
      <c r="L34" s="4" t="s">
        <v>166</v>
      </c>
      <c r="M34" s="4" t="s">
        <v>166</v>
      </c>
      <c r="N34" s="4" t="s">
        <v>16</v>
      </c>
      <c r="AH34" s="4" t="s">
        <v>167</v>
      </c>
      <c r="AI34" s="4" t="s">
        <v>43</v>
      </c>
      <c r="AJ34" s="4">
        <v>16</v>
      </c>
      <c r="AK34" s="4">
        <v>35</v>
      </c>
      <c r="AL34" s="4">
        <v>58</v>
      </c>
      <c r="AM34" s="4">
        <v>113</v>
      </c>
      <c r="AN34" s="4" t="s">
        <v>43</v>
      </c>
      <c r="AO34" s="4" t="s">
        <v>168</v>
      </c>
      <c r="AP34" s="4" t="s">
        <v>168</v>
      </c>
      <c r="AQ34" s="4" t="str">
        <f t="shared" si="0"/>
        <v>1.5</v>
      </c>
      <c r="AR34" s="4" t="str">
        <f>SUBSTITUTE(AQ34,"&lt;","")</f>
        <v>1.5</v>
      </c>
      <c r="AS34" s="4" t="str">
        <f t="shared" si="1"/>
        <v>medium</v>
      </c>
      <c r="AW34"/>
    </row>
    <row r="35" spans="5:49">
      <c r="E35" s="4" t="str">
        <f>LEFT(TRIM(Tableau1[[#This Row],[Classification]]),5)</f>
        <v>litch</v>
      </c>
      <c r="F35" s="4" t="s">
        <v>169</v>
      </c>
      <c r="G35" s="1" t="s">
        <v>19</v>
      </c>
      <c r="L35" s="4" t="s">
        <v>170</v>
      </c>
      <c r="M35" s="4" t="s">
        <v>171</v>
      </c>
      <c r="N35" s="4" t="s">
        <v>23</v>
      </c>
      <c r="AH35" s="4" t="s">
        <v>172</v>
      </c>
      <c r="AI35" s="4">
        <v>215</v>
      </c>
      <c r="AJ35" s="4">
        <v>40</v>
      </c>
      <c r="AK35" s="4">
        <v>91</v>
      </c>
      <c r="AL35" s="4">
        <v>146</v>
      </c>
      <c r="AM35" s="4">
        <v>261</v>
      </c>
      <c r="AN35" s="4">
        <v>345</v>
      </c>
      <c r="AO35" s="4">
        <v>0.5</v>
      </c>
      <c r="AP35" s="4">
        <v>0.5</v>
      </c>
      <c r="AQ35" s="4" t="e">
        <f t="shared" si="0"/>
        <v>#VALUE!</v>
      </c>
      <c r="AR35" s="4" t="e">
        <f>SUBSTITUTE(AQ35,"&lt;","")</f>
        <v>#VALUE!</v>
      </c>
      <c r="AS35" s="4" t="e">
        <f t="shared" si="1"/>
        <v>#VALUE!</v>
      </c>
      <c r="AW35"/>
    </row>
    <row r="36" spans="5:49">
      <c r="E36" s="4" t="str">
        <f>LEFT(TRIM(Tableau1[[#This Row],[Classification]]),5)</f>
        <v>tomat</v>
      </c>
      <c r="F36" s="4" t="s">
        <v>173</v>
      </c>
      <c r="G36" s="1" t="s">
        <v>19</v>
      </c>
      <c r="L36" s="4" t="s">
        <v>174</v>
      </c>
      <c r="M36" s="4" t="s">
        <v>175</v>
      </c>
      <c r="N36" s="4" t="s">
        <v>23</v>
      </c>
      <c r="R36" s="4" t="s">
        <v>176</v>
      </c>
      <c r="AH36" s="4" t="s">
        <v>177</v>
      </c>
      <c r="AI36" s="4">
        <v>4</v>
      </c>
      <c r="AJ36" s="4">
        <v>6</v>
      </c>
      <c r="AK36" s="4">
        <v>8</v>
      </c>
      <c r="AL36" s="4">
        <v>18</v>
      </c>
      <c r="AM36" s="4">
        <v>28</v>
      </c>
      <c r="AN36" s="4" t="s">
        <v>43</v>
      </c>
      <c r="AO36" s="4" t="s">
        <v>71</v>
      </c>
      <c r="AP36" s="4" t="s">
        <v>71</v>
      </c>
      <c r="AQ36" s="4" t="str">
        <f t="shared" si="0"/>
        <v>&lt;0.1</v>
      </c>
      <c r="AR36" s="4" t="str">
        <f>SUBSTITUTE(AQ36,"&lt;","")</f>
        <v>0.1</v>
      </c>
      <c r="AS36" s="4" t="str">
        <f t="shared" si="1"/>
        <v>Low</v>
      </c>
      <c r="AW36"/>
    </row>
    <row r="37" spans="5:49">
      <c r="E37" s="26" t="str">
        <f>LEFT(TRIM(Tableau1[[#This Row],[Classification]]),5)</f>
        <v>banan</v>
      </c>
      <c r="F37" s="2" t="s">
        <v>178</v>
      </c>
      <c r="G37" s="1" t="s">
        <v>19</v>
      </c>
      <c r="L37" s="4" t="s">
        <v>179</v>
      </c>
      <c r="M37" s="4" t="s">
        <v>180</v>
      </c>
      <c r="N37" s="4" t="s">
        <v>23</v>
      </c>
      <c r="AH37" s="4" t="s">
        <v>181</v>
      </c>
      <c r="AQ37" s="4" t="e">
        <f t="shared" si="0"/>
        <v>#VALUE!</v>
      </c>
      <c r="AR37" s="4" t="e">
        <f>SUBSTITUTE(AQ37,"&lt;","")</f>
        <v>#VALUE!</v>
      </c>
      <c r="AS37" s="4" t="e">
        <f t="shared" si="1"/>
        <v>#VALUE!</v>
      </c>
      <c r="AW37"/>
    </row>
    <row r="38" spans="5:49">
      <c r="E38" s="27" t="str">
        <f>LEFT(TRIM(Tableau1[[#This Row],[Classification]]),5)</f>
        <v>fruit</v>
      </c>
      <c r="F38" s="3" t="s">
        <v>38</v>
      </c>
      <c r="G38" s="1" t="s">
        <v>37</v>
      </c>
      <c r="L38" s="4" t="s">
        <v>182</v>
      </c>
      <c r="M38" s="4" t="s">
        <v>182</v>
      </c>
      <c r="N38" s="4" t="s">
        <v>8</v>
      </c>
      <c r="AH38" s="4" t="s">
        <v>183</v>
      </c>
      <c r="AI38" s="4">
        <v>246</v>
      </c>
      <c r="AJ38" s="4">
        <v>25</v>
      </c>
      <c r="AK38" s="4" t="s">
        <v>43</v>
      </c>
      <c r="AL38" s="4" t="s">
        <v>43</v>
      </c>
      <c r="AM38" s="4">
        <v>148</v>
      </c>
      <c r="AN38" s="4" t="s">
        <v>43</v>
      </c>
      <c r="AO38" s="4" t="s">
        <v>184</v>
      </c>
      <c r="AP38" s="4" t="s">
        <v>184</v>
      </c>
      <c r="AQ38" s="4" t="e">
        <f t="shared" si="0"/>
        <v>#VALUE!</v>
      </c>
      <c r="AR38" s="4" t="e">
        <f>SUBSTITUTE(AQ38,"&lt;","")</f>
        <v>#VALUE!</v>
      </c>
      <c r="AS38" s="4" t="e">
        <f t="shared" si="1"/>
        <v>#VALUE!</v>
      </c>
      <c r="AW38"/>
    </row>
    <row r="39" spans="5:49">
      <c r="E39" s="4" t="str">
        <f>LEFT(TRIM(Tableau1[[#This Row],[Classification]]),5)</f>
        <v>ceris</v>
      </c>
      <c r="F39" s="4" t="s">
        <v>185</v>
      </c>
      <c r="G39" s="1" t="s">
        <v>8</v>
      </c>
      <c r="L39" s="4" t="s">
        <v>186</v>
      </c>
      <c r="M39" s="4" t="s">
        <v>187</v>
      </c>
      <c r="N39" s="4" t="s">
        <v>16</v>
      </c>
      <c r="AH39" s="4" t="s">
        <v>188</v>
      </c>
      <c r="AI39" s="4">
        <v>296</v>
      </c>
      <c r="AJ39" s="4" t="s">
        <v>43</v>
      </c>
      <c r="AK39" s="4" t="s">
        <v>43</v>
      </c>
      <c r="AL39" s="4" t="s">
        <v>43</v>
      </c>
      <c r="AM39" s="4">
        <v>126</v>
      </c>
      <c r="AN39" s="4" t="s">
        <v>43</v>
      </c>
      <c r="AO39" s="4" t="s">
        <v>184</v>
      </c>
      <c r="AP39" s="4" t="s">
        <v>184</v>
      </c>
      <c r="AQ39" s="4" t="e">
        <f t="shared" si="0"/>
        <v>#VALUE!</v>
      </c>
      <c r="AR39" s="4" t="e">
        <f>SUBSTITUTE(AQ39,"&lt;","")</f>
        <v>#VALUE!</v>
      </c>
      <c r="AS39" s="4" t="e">
        <f t="shared" si="1"/>
        <v>#VALUE!</v>
      </c>
      <c r="AW39"/>
    </row>
    <row r="40" spans="5:49">
      <c r="E40" s="4" t="str">
        <f>LEFT(TRIM(Tableau1[[#This Row],[Classification]]),5)</f>
        <v>frais</v>
      </c>
      <c r="F40" s="4" t="s">
        <v>189</v>
      </c>
      <c r="G40" s="1" t="s">
        <v>8</v>
      </c>
      <c r="L40" s="4" t="s">
        <v>190</v>
      </c>
      <c r="M40" s="4" t="s">
        <v>191</v>
      </c>
      <c r="N40" s="4" t="s">
        <v>16</v>
      </c>
      <c r="AH40" s="4" t="s">
        <v>192</v>
      </c>
      <c r="AI40" s="4" t="s">
        <v>43</v>
      </c>
      <c r="AJ40" s="4">
        <v>7</v>
      </c>
      <c r="AK40" s="4">
        <v>12</v>
      </c>
      <c r="AL40" s="4">
        <v>27</v>
      </c>
      <c r="AM40" s="4">
        <v>34</v>
      </c>
      <c r="AN40" s="4" t="s">
        <v>43</v>
      </c>
      <c r="AO40" s="4" t="s">
        <v>193</v>
      </c>
      <c r="AP40" s="4" t="s">
        <v>193</v>
      </c>
      <c r="AQ40" s="4" t="str">
        <f t="shared" si="0"/>
        <v>&lt; 0.2</v>
      </c>
      <c r="AR40" s="4" t="str">
        <f>SUBSTITUTE(AQ40,"&lt;","")</f>
        <v xml:space="preserve"> 0.2</v>
      </c>
      <c r="AS40" s="4" t="str">
        <f t="shared" si="1"/>
        <v>Low</v>
      </c>
    </row>
    <row r="41" spans="5:49">
      <c r="E41" s="4" t="str">
        <f>LEFT(TRIM(Tableau1[[#This Row],[Classification]]),5)</f>
        <v>manda</v>
      </c>
      <c r="F41" s="4" t="s">
        <v>194</v>
      </c>
      <c r="G41" s="1" t="s">
        <v>8</v>
      </c>
      <c r="L41" s="4" t="s">
        <v>195</v>
      </c>
      <c r="M41" s="4" t="s">
        <v>196</v>
      </c>
      <c r="N41" s="4" t="s">
        <v>23</v>
      </c>
      <c r="AH41" s="4" t="s">
        <v>197</v>
      </c>
      <c r="AI41" s="4">
        <v>6</v>
      </c>
      <c r="AJ41" s="4" t="s">
        <v>43</v>
      </c>
      <c r="AK41" s="4" t="s">
        <v>43</v>
      </c>
      <c r="AL41" s="4" t="s">
        <v>43</v>
      </c>
      <c r="AM41" s="4">
        <v>22</v>
      </c>
      <c r="AN41" s="4" t="s">
        <v>43</v>
      </c>
      <c r="AO41" s="4" t="s">
        <v>198</v>
      </c>
      <c r="AP41" s="4" t="s">
        <v>198</v>
      </c>
      <c r="AQ41" s="4" t="str">
        <f t="shared" si="0"/>
        <v>&lt; 0.5</v>
      </c>
      <c r="AR41" s="4" t="str">
        <f>SUBSTITUTE(AQ41,"&lt;","")</f>
        <v xml:space="preserve"> 0.5</v>
      </c>
      <c r="AS41" s="4" t="str">
        <f t="shared" si="1"/>
        <v>Low</v>
      </c>
    </row>
    <row r="42" spans="5:49">
      <c r="E42" s="4" t="str">
        <f>LEFT(TRIM(Tableau1[[#This Row],[Classification]]),5)</f>
        <v>orang</v>
      </c>
      <c r="F42" s="4" t="s">
        <v>199</v>
      </c>
      <c r="G42" s="1" t="s">
        <v>8</v>
      </c>
      <c r="L42" s="4" t="s">
        <v>200</v>
      </c>
      <c r="M42" s="4" t="s">
        <v>201</v>
      </c>
      <c r="N42" s="4" t="s">
        <v>11</v>
      </c>
      <c r="AH42" s="4" t="s">
        <v>202</v>
      </c>
      <c r="AI42" s="4" t="s">
        <v>43</v>
      </c>
      <c r="AJ42" s="4">
        <v>6</v>
      </c>
      <c r="AK42" s="4">
        <v>12</v>
      </c>
      <c r="AL42" s="4" t="s">
        <v>43</v>
      </c>
      <c r="AM42" s="4">
        <v>24</v>
      </c>
      <c r="AN42" s="4" t="s">
        <v>43</v>
      </c>
      <c r="AO42" s="4" t="s">
        <v>203</v>
      </c>
      <c r="AP42" s="4" t="s">
        <v>203</v>
      </c>
      <c r="AQ42" s="4" t="str">
        <f t="shared" si="0"/>
        <v>&lt; 0.1</v>
      </c>
      <c r="AR42" s="4" t="str">
        <f>SUBSTITUTE(AQ42,"&lt;","")</f>
        <v xml:space="preserve"> 0.1</v>
      </c>
      <c r="AS42" s="4" t="str">
        <f t="shared" si="1"/>
        <v>Low</v>
      </c>
    </row>
    <row r="43" spans="5:49">
      <c r="E43" s="4" t="str">
        <f>LEFT(TRIM(Tableau1[[#This Row],[Classification]]),5)</f>
        <v>pampl</v>
      </c>
      <c r="F43" s="4" t="s">
        <v>204</v>
      </c>
      <c r="G43" s="1" t="s">
        <v>8</v>
      </c>
      <c r="L43" s="4" t="s">
        <v>205</v>
      </c>
      <c r="M43" s="4" t="s">
        <v>201</v>
      </c>
      <c r="N43" s="4" t="s">
        <v>11</v>
      </c>
      <c r="AH43" s="4" t="s">
        <v>206</v>
      </c>
      <c r="AI43" s="4" t="s">
        <v>43</v>
      </c>
      <c r="AJ43" s="4">
        <v>12</v>
      </c>
      <c r="AK43" s="4">
        <v>16</v>
      </c>
      <c r="AL43" s="4">
        <v>17</v>
      </c>
      <c r="AM43" s="4">
        <v>22</v>
      </c>
      <c r="AN43" s="4" t="s">
        <v>43</v>
      </c>
      <c r="AO43" s="4" t="s">
        <v>132</v>
      </c>
      <c r="AP43" s="4" t="s">
        <v>132</v>
      </c>
      <c r="AQ43" s="4" t="str">
        <f t="shared" si="0"/>
        <v>&lt; 0.1</v>
      </c>
      <c r="AR43" s="4" t="str">
        <f>SUBSTITUTE(AQ43,"&lt;","")</f>
        <v xml:space="preserve"> 0.1</v>
      </c>
      <c r="AS43" s="4" t="str">
        <f t="shared" si="1"/>
        <v>Low</v>
      </c>
    </row>
    <row r="44" spans="5:49">
      <c r="E44" s="4" t="str">
        <f>LEFT(TRIM(Tableau1[[#This Row],[Classification]]),5)</f>
        <v>raisi</v>
      </c>
      <c r="F44" s="4" t="s">
        <v>207</v>
      </c>
      <c r="G44" s="1" t="s">
        <v>8</v>
      </c>
      <c r="L44" s="4" t="s">
        <v>208</v>
      </c>
      <c r="M44" s="4" t="s">
        <v>209</v>
      </c>
      <c r="N44" s="4" t="s">
        <v>11</v>
      </c>
      <c r="AH44" s="4" t="s">
        <v>210</v>
      </c>
      <c r="AI44" s="4">
        <v>21</v>
      </c>
      <c r="AJ44" s="4">
        <v>45</v>
      </c>
      <c r="AK44" s="4">
        <v>110</v>
      </c>
      <c r="AL44" s="4">
        <v>179</v>
      </c>
      <c r="AM44" s="4">
        <v>230</v>
      </c>
      <c r="AN44" s="4" t="s">
        <v>43</v>
      </c>
      <c r="AO44" s="4" t="s">
        <v>105</v>
      </c>
      <c r="AP44" s="4" t="s">
        <v>105</v>
      </c>
      <c r="AQ44" s="4" t="e">
        <f t="shared" si="0"/>
        <v>#VALUE!</v>
      </c>
      <c r="AR44" s="4" t="e">
        <f>SUBSTITUTE(AQ44,"&lt;","")</f>
        <v>#VALUE!</v>
      </c>
      <c r="AS44" s="4" t="e">
        <f t="shared" si="1"/>
        <v>#VALUE!</v>
      </c>
    </row>
    <row r="45" spans="5:49">
      <c r="E45" s="26" t="str">
        <f>LEFT(TRIM(Tableau1[[#This Row],[Classification]]),5)</f>
        <v>citro</v>
      </c>
      <c r="F45" s="2" t="s">
        <v>211</v>
      </c>
      <c r="G45" s="1" t="s">
        <v>8</v>
      </c>
      <c r="L45" s="4" t="s">
        <v>212</v>
      </c>
      <c r="M45" s="4" t="s">
        <v>213</v>
      </c>
      <c r="N45" s="4" t="s">
        <v>16</v>
      </c>
      <c r="AH45" s="4" t="s">
        <v>214</v>
      </c>
      <c r="AI45" s="4">
        <v>25</v>
      </c>
      <c r="AJ45" s="4">
        <v>32</v>
      </c>
      <c r="AK45" s="4">
        <v>67</v>
      </c>
      <c r="AL45" s="4">
        <v>153</v>
      </c>
      <c r="AM45" s="4">
        <v>164</v>
      </c>
      <c r="AN45" s="4" t="s">
        <v>43</v>
      </c>
      <c r="AO45" s="4" t="s">
        <v>132</v>
      </c>
      <c r="AP45" s="4" t="s">
        <v>132</v>
      </c>
      <c r="AQ45" s="4" t="str">
        <f t="shared" si="0"/>
        <v>&lt; 0.1</v>
      </c>
      <c r="AR45" s="4" t="str">
        <f>SUBSTITUTE(AQ45,"&lt;","")</f>
        <v xml:space="preserve"> 0.1</v>
      </c>
      <c r="AS45" s="4" t="str">
        <f t="shared" si="1"/>
        <v>Low</v>
      </c>
    </row>
    <row r="46" spans="5:49">
      <c r="G46" s="1"/>
      <c r="L46" s="4" t="s">
        <v>215</v>
      </c>
      <c r="M46" s="4" t="s">
        <v>216</v>
      </c>
      <c r="N46" s="4" t="s">
        <v>16</v>
      </c>
      <c r="AH46" s="4" t="s">
        <v>217</v>
      </c>
      <c r="AI46" s="4" t="s">
        <v>43</v>
      </c>
      <c r="AJ46" s="4" t="s">
        <v>43</v>
      </c>
      <c r="AK46" s="4">
        <v>995</v>
      </c>
      <c r="AL46" s="4" t="s">
        <v>43</v>
      </c>
      <c r="AM46" s="4" t="s">
        <v>43</v>
      </c>
      <c r="AN46" s="4" t="s">
        <v>43</v>
      </c>
      <c r="AO46" s="4" t="s">
        <v>105</v>
      </c>
      <c r="AP46" s="4" t="s">
        <v>105</v>
      </c>
      <c r="AQ46" s="4" t="e">
        <f t="shared" si="0"/>
        <v>#VALUE!</v>
      </c>
      <c r="AR46" s="4" t="e">
        <f>SUBSTITUTE(AQ46,"&lt;","")</f>
        <v>#VALUE!</v>
      </c>
      <c r="AS46" s="4" t="e">
        <f t="shared" si="1"/>
        <v>#VALUE!</v>
      </c>
    </row>
    <row r="47" spans="5:49">
      <c r="L47" s="4" t="s">
        <v>218</v>
      </c>
      <c r="M47" s="4" t="s">
        <v>216</v>
      </c>
      <c r="N47" s="4" t="s">
        <v>16</v>
      </c>
      <c r="AH47" s="4" t="s">
        <v>219</v>
      </c>
      <c r="AI47" s="4">
        <v>16</v>
      </c>
      <c r="AJ47" s="4" t="s">
        <v>43</v>
      </c>
      <c r="AK47" s="4">
        <v>75</v>
      </c>
      <c r="AL47" s="4" t="s">
        <v>43</v>
      </c>
      <c r="AM47" s="4">
        <v>150</v>
      </c>
      <c r="AN47" s="4" t="s">
        <v>43</v>
      </c>
      <c r="AO47" s="4" t="s">
        <v>132</v>
      </c>
      <c r="AP47" s="4" t="s">
        <v>132</v>
      </c>
      <c r="AQ47" s="4" t="str">
        <f t="shared" si="0"/>
        <v>&lt; 0.1</v>
      </c>
      <c r="AR47" s="4" t="str">
        <f>SUBSTITUTE(AQ47,"&lt;","")</f>
        <v xml:space="preserve"> 0.1</v>
      </c>
      <c r="AS47" s="4" t="str">
        <f t="shared" si="1"/>
        <v>Low</v>
      </c>
    </row>
    <row r="48" spans="5:49">
      <c r="L48" s="4" t="s">
        <v>220</v>
      </c>
      <c r="M48" s="4" t="s">
        <v>221</v>
      </c>
      <c r="N48" s="4" t="s">
        <v>8</v>
      </c>
      <c r="AQ48" s="4" t="e">
        <f t="shared" si="0"/>
        <v>#VALUE!</v>
      </c>
      <c r="AR48" s="4" t="e">
        <f>SUBSTITUTE(AQ48,"&lt;","")</f>
        <v>#VALUE!</v>
      </c>
      <c r="AS48" s="4" t="e">
        <f t="shared" si="1"/>
        <v>#VALUE!</v>
      </c>
    </row>
    <row r="49" spans="12:45">
      <c r="L49" s="4" t="s">
        <v>222</v>
      </c>
      <c r="M49" s="4" t="s">
        <v>223</v>
      </c>
      <c r="N49" s="4" t="s">
        <v>23</v>
      </c>
      <c r="AH49" s="4" t="s">
        <v>224</v>
      </c>
      <c r="AQ49" s="4" t="e">
        <f t="shared" si="0"/>
        <v>#VALUE!</v>
      </c>
      <c r="AR49" s="4" t="e">
        <f>SUBSTITUTE(AQ49,"&lt;","")</f>
        <v>#VALUE!</v>
      </c>
      <c r="AS49" s="4" t="e">
        <f t="shared" si="1"/>
        <v>#VALUE!</v>
      </c>
    </row>
    <row r="50" spans="12:45">
      <c r="L50" s="4" t="s">
        <v>225</v>
      </c>
      <c r="M50" s="4" t="s">
        <v>226</v>
      </c>
      <c r="N50" s="4" t="s">
        <v>11</v>
      </c>
      <c r="AH50" s="4" t="s">
        <v>17</v>
      </c>
      <c r="AQ50" s="4" t="e">
        <f t="shared" si="0"/>
        <v>#VALUE!</v>
      </c>
      <c r="AR50" s="4" t="e">
        <f>SUBSTITUTE(AQ50,"&lt;","")</f>
        <v>#VALUE!</v>
      </c>
      <c r="AS50" s="4" t="e">
        <f t="shared" si="1"/>
        <v>#VALUE!</v>
      </c>
    </row>
    <row r="51" spans="12:45" ht="34.9">
      <c r="L51" s="4" t="s">
        <v>227</v>
      </c>
      <c r="M51" s="4" t="s">
        <v>227</v>
      </c>
      <c r="N51" s="4" t="s">
        <v>23</v>
      </c>
      <c r="AH51" s="4" t="s">
        <v>24</v>
      </c>
      <c r="AI51" s="29" t="s">
        <v>25</v>
      </c>
      <c r="AJ51" s="29" t="s">
        <v>26</v>
      </c>
      <c r="AK51" s="29" t="s">
        <v>27</v>
      </c>
      <c r="AL51" s="29" t="s">
        <v>28</v>
      </c>
      <c r="AM51" s="29" t="s">
        <v>29</v>
      </c>
      <c r="AN51" s="29" t="s">
        <v>30</v>
      </c>
      <c r="AO51" s="4" t="s">
        <v>31</v>
      </c>
      <c r="AP51" s="4" t="s">
        <v>31</v>
      </c>
      <c r="AQ51" s="4" t="e">
        <f t="shared" si="0"/>
        <v>#VALUE!</v>
      </c>
      <c r="AR51" s="4" t="e">
        <f>SUBSTITUTE(AQ51,"&lt;","")</f>
        <v>#VALUE!</v>
      </c>
      <c r="AS51" s="4" t="e">
        <f t="shared" si="1"/>
        <v>#VALUE!</v>
      </c>
    </row>
    <row r="52" spans="12:45">
      <c r="L52" s="4" t="s">
        <v>228</v>
      </c>
      <c r="M52" s="4" t="s">
        <v>229</v>
      </c>
      <c r="N52" s="4" t="s">
        <v>23</v>
      </c>
      <c r="AH52" s="4" t="s">
        <v>35</v>
      </c>
      <c r="AI52" s="4" t="s">
        <v>36</v>
      </c>
      <c r="AQ52" s="4" t="e">
        <f t="shared" si="0"/>
        <v>#VALUE!</v>
      </c>
      <c r="AR52" s="4" t="e">
        <f>SUBSTITUTE(AQ52,"&lt;","")</f>
        <v>#VALUE!</v>
      </c>
      <c r="AS52" s="4" t="e">
        <f t="shared" si="1"/>
        <v>#VALUE!</v>
      </c>
    </row>
    <row r="53" spans="12:45" ht="34.9">
      <c r="L53" s="4" t="s">
        <v>230</v>
      </c>
      <c r="M53" s="4" t="s">
        <v>231</v>
      </c>
      <c r="N53" s="4" t="s">
        <v>23</v>
      </c>
      <c r="AH53" s="29" t="s">
        <v>232</v>
      </c>
      <c r="AI53" s="4" t="s">
        <v>43</v>
      </c>
      <c r="AJ53" s="4">
        <v>6</v>
      </c>
      <c r="AK53" s="4">
        <v>8</v>
      </c>
      <c r="AL53" s="4">
        <v>16</v>
      </c>
      <c r="AM53" s="4">
        <v>25</v>
      </c>
      <c r="AN53" s="4" t="s">
        <v>43</v>
      </c>
      <c r="AO53" s="4" t="s">
        <v>132</v>
      </c>
      <c r="AP53" s="4" t="s">
        <v>132</v>
      </c>
      <c r="AQ53" s="4" t="str">
        <f t="shared" si="0"/>
        <v>&lt; 0.1</v>
      </c>
      <c r="AR53" s="4" t="str">
        <f>SUBSTITUTE(AQ53,"&lt;","")</f>
        <v xml:space="preserve"> 0.1</v>
      </c>
      <c r="AS53" s="4" t="str">
        <f t="shared" si="1"/>
        <v>Low</v>
      </c>
    </row>
    <row r="54" spans="12:45">
      <c r="L54" s="4" t="s">
        <v>233</v>
      </c>
      <c r="M54" s="4" t="s">
        <v>234</v>
      </c>
      <c r="N54" s="4" t="s">
        <v>23</v>
      </c>
      <c r="AH54" s="4" t="s">
        <v>235</v>
      </c>
      <c r="AI54" s="4" t="s">
        <v>43</v>
      </c>
      <c r="AJ54" s="4" t="s">
        <v>43</v>
      </c>
      <c r="AK54" s="4">
        <v>15</v>
      </c>
      <c r="AL54" s="4">
        <v>22</v>
      </c>
      <c r="AM54" s="4">
        <v>35</v>
      </c>
      <c r="AN54" s="4">
        <v>43</v>
      </c>
      <c r="AO54" s="4" t="s">
        <v>236</v>
      </c>
      <c r="AP54" s="4" t="s">
        <v>236</v>
      </c>
      <c r="AQ54" s="4" t="str">
        <f t="shared" si="0"/>
        <v>10.0</v>
      </c>
      <c r="AR54" s="4" t="str">
        <f>SUBSTITUTE(AQ54,"&lt;","")</f>
        <v>10.0</v>
      </c>
      <c r="AS54" s="4" t="str">
        <f t="shared" si="1"/>
        <v>High</v>
      </c>
    </row>
    <row r="55" spans="12:45">
      <c r="L55" s="4" t="s">
        <v>237</v>
      </c>
      <c r="M55" s="4" t="s">
        <v>238</v>
      </c>
      <c r="N55" s="4" t="s">
        <v>8</v>
      </c>
      <c r="AH55" s="4" t="s">
        <v>239</v>
      </c>
      <c r="AI55" s="4">
        <v>8</v>
      </c>
      <c r="AJ55" s="4">
        <v>10</v>
      </c>
      <c r="AK55" s="4">
        <v>16</v>
      </c>
      <c r="AL55" s="4">
        <v>23</v>
      </c>
      <c r="AM55" s="4">
        <v>25</v>
      </c>
      <c r="AN55" s="4" t="s">
        <v>43</v>
      </c>
      <c r="AO55" s="4" t="s">
        <v>105</v>
      </c>
      <c r="AP55" s="4" t="s">
        <v>105</v>
      </c>
      <c r="AQ55" s="4" t="e">
        <f t="shared" si="0"/>
        <v>#VALUE!</v>
      </c>
      <c r="AR55" s="4" t="e">
        <f>SUBSTITUTE(AQ55,"&lt;","")</f>
        <v>#VALUE!</v>
      </c>
      <c r="AS55" s="4" t="e">
        <f t="shared" si="1"/>
        <v>#VALUE!</v>
      </c>
    </row>
    <row r="56" spans="12:45">
      <c r="L56" s="4" t="s">
        <v>240</v>
      </c>
      <c r="M56" s="4" t="s">
        <v>241</v>
      </c>
      <c r="N56" s="4" t="s">
        <v>23</v>
      </c>
      <c r="AH56" s="4" t="s">
        <v>242</v>
      </c>
      <c r="AI56" s="4" t="s">
        <v>43</v>
      </c>
      <c r="AJ56" s="4">
        <v>4</v>
      </c>
      <c r="AK56" s="4">
        <v>8</v>
      </c>
      <c r="AL56" s="4" t="s">
        <v>43</v>
      </c>
      <c r="AM56" s="4">
        <v>21</v>
      </c>
      <c r="AN56" s="4" t="s">
        <v>43</v>
      </c>
      <c r="AO56" s="4" t="s">
        <v>132</v>
      </c>
      <c r="AP56" s="4" t="s">
        <v>132</v>
      </c>
      <c r="AQ56" s="4" t="str">
        <f t="shared" si="0"/>
        <v>&lt; 0.1</v>
      </c>
      <c r="AR56" s="4" t="str">
        <f>SUBSTITUTE(AQ56,"&lt;","")</f>
        <v xml:space="preserve"> 0.1</v>
      </c>
      <c r="AS56" s="4" t="str">
        <f t="shared" si="1"/>
        <v>Low</v>
      </c>
    </row>
    <row r="57" spans="12:45">
      <c r="L57" s="4" t="s">
        <v>243</v>
      </c>
      <c r="M57" s="4" t="s">
        <v>244</v>
      </c>
      <c r="N57" s="4" t="s">
        <v>8</v>
      </c>
      <c r="AR57" s="4" t="str">
        <f>SUBSTITUTE(AQ57,"&lt;","")</f>
        <v/>
      </c>
      <c r="AS57" s="4" t="e">
        <f>VLOOKUP(VALUE(AR57),$AW$3:$AX$7,2,TRUE)</f>
        <v>#VALUE!</v>
      </c>
    </row>
    <row r="58" spans="12:45">
      <c r="L58" s="4" t="s">
        <v>245</v>
      </c>
      <c r="M58" s="4" t="s">
        <v>246</v>
      </c>
      <c r="N58" s="4" t="s">
        <v>19</v>
      </c>
      <c r="AH58" s="4" t="s">
        <v>247</v>
      </c>
      <c r="AR58" s="4" t="str">
        <f>SUBSTITUTE(AQ58,"&lt;","")</f>
        <v/>
      </c>
      <c r="AS58" s="4" t="e">
        <f>VLOOKUP(VALUE(AR58),$AW$3:$AX$7,2,TRUE)</f>
        <v>#VALUE!</v>
      </c>
    </row>
    <row r="59" spans="12:45" ht="18">
      <c r="L59" s="4" t="s">
        <v>248</v>
      </c>
      <c r="M59" s="4" t="s">
        <v>249</v>
      </c>
      <c r="N59" s="4" t="s">
        <v>23</v>
      </c>
      <c r="AH59" s="41" t="s">
        <v>250</v>
      </c>
      <c r="AI59" s="42">
        <v>3</v>
      </c>
      <c r="AJ59" s="42">
        <v>6</v>
      </c>
      <c r="AK59" s="42">
        <v>9</v>
      </c>
      <c r="AL59" s="42">
        <v>15</v>
      </c>
      <c r="AM59" s="42">
        <v>20</v>
      </c>
      <c r="AN59" s="42" t="s">
        <v>251</v>
      </c>
      <c r="AO59" s="42" t="s">
        <v>252</v>
      </c>
      <c r="AQ59" s="4" t="e">
        <f>LEFT(AO59,FIND("(",AO59)-2)</f>
        <v>#VALUE!</v>
      </c>
      <c r="AR59" s="4" t="e">
        <f>SUBSTITUTE(AQ59,"&lt;","")</f>
        <v>#VALUE!</v>
      </c>
      <c r="AS59" s="4" t="e">
        <f>VLOOKUP(VALUE(AR59),$AW$3:$AX$7,2,TRUE)</f>
        <v>#VALUE!</v>
      </c>
    </row>
    <row r="60" spans="12:45" ht="18">
      <c r="L60" s="4" t="s">
        <v>253</v>
      </c>
      <c r="M60" s="4" t="s">
        <v>254</v>
      </c>
      <c r="N60" s="4" t="s">
        <v>11</v>
      </c>
      <c r="AH60" s="43" t="s">
        <v>255</v>
      </c>
      <c r="AI60" s="44">
        <v>5</v>
      </c>
      <c r="AJ60" s="44">
        <v>8</v>
      </c>
      <c r="AK60" s="44">
        <v>17</v>
      </c>
      <c r="AL60" s="44">
        <v>25</v>
      </c>
      <c r="AM60" s="44">
        <v>31</v>
      </c>
      <c r="AN60" s="44" t="s">
        <v>43</v>
      </c>
      <c r="AO60" s="44" t="s">
        <v>252</v>
      </c>
      <c r="AQ60" s="4" t="e">
        <f>LEFT(AO60,FIND("(",AO60)-2)</f>
        <v>#VALUE!</v>
      </c>
      <c r="AR60" s="4" t="e">
        <f>SUBSTITUTE(AQ60,"&lt;","")</f>
        <v>#VALUE!</v>
      </c>
      <c r="AS60" s="4" t="e">
        <f>VLOOKUP(VALUE(AR60),$AW$3:$AX$7,2,TRUE)</f>
        <v>#VALUE!</v>
      </c>
    </row>
    <row r="61" spans="12:45" ht="18">
      <c r="AH61" s="45" t="s">
        <v>256</v>
      </c>
      <c r="AI61" s="45"/>
      <c r="AJ61" s="45"/>
      <c r="AK61" s="45"/>
      <c r="AL61" s="45"/>
      <c r="AM61" s="45"/>
      <c r="AN61" s="45"/>
      <c r="AO61" s="45" t="s">
        <v>257</v>
      </c>
      <c r="AQ61" s="4" t="str">
        <f>LEFT(AO61,FIND("(",AO61)-2)</f>
        <v>&lt;0.1</v>
      </c>
      <c r="AR61" s="4" t="str">
        <f>SUBSTITUTE(AQ61,"&lt;","")</f>
        <v>0.1</v>
      </c>
      <c r="AS61" s="4" t="str">
        <f>VLOOKUP(VALUE(AR61),$AW$3:$AX$7,2,TRUE)</f>
        <v>Low</v>
      </c>
    </row>
    <row r="62" spans="12:45" ht="18">
      <c r="AH62" s="45" t="s">
        <v>258</v>
      </c>
      <c r="AI62" s="45"/>
      <c r="AJ62" s="45"/>
      <c r="AK62" s="45"/>
      <c r="AL62" s="45"/>
      <c r="AM62" s="45"/>
      <c r="AN62" s="45"/>
      <c r="AO62" s="45" t="s">
        <v>184</v>
      </c>
      <c r="AQ62" s="4" t="e">
        <f>LEFT(AO62,FIND("(",AO62)-2)</f>
        <v>#VALUE!</v>
      </c>
      <c r="AR62" s="4" t="e">
        <f>SUBSTITUTE(AQ62,"&lt;","")</f>
        <v>#VALUE!</v>
      </c>
      <c r="AS62" s="4" t="e">
        <f>VLOOKUP(VALUE(AR62),$AW$3:$AX$7,2,TRUE)</f>
        <v>#VALUE!</v>
      </c>
    </row>
    <row r="63" spans="12:45" ht="18">
      <c r="AH63" s="45" t="s">
        <v>259</v>
      </c>
      <c r="AI63" s="45"/>
      <c r="AJ63" s="45"/>
      <c r="AK63" s="45"/>
      <c r="AL63" s="45"/>
      <c r="AM63" s="45"/>
      <c r="AN63" s="45"/>
      <c r="AO63" s="45" t="s">
        <v>260</v>
      </c>
      <c r="AQ63" s="4" t="e">
        <f>LEFT(AO63,FIND("(",AO63)-2)</f>
        <v>#VALUE!</v>
      </c>
      <c r="AR63" s="4" t="e">
        <f>SUBSTITUTE(AQ63,"&lt;","")</f>
        <v>#VALUE!</v>
      </c>
      <c r="AS63" s="4" t="e">
        <f>VLOOKUP(VALUE(AR63),$AW$3:$AX$7,2,TRUE)</f>
        <v>#VALUE!</v>
      </c>
    </row>
    <row r="64" spans="12:45" ht="18">
      <c r="AH64" s="45" t="s">
        <v>261</v>
      </c>
      <c r="AI64" s="45"/>
      <c r="AJ64" s="45"/>
      <c r="AK64" s="45"/>
      <c r="AL64" s="45"/>
      <c r="AM64" s="45"/>
      <c r="AN64" s="45"/>
      <c r="AO64" s="45" t="s">
        <v>252</v>
      </c>
      <c r="AQ64" s="4" t="e">
        <f>LEFT(AO64,FIND("(",AO64)-2)</f>
        <v>#VALUE!</v>
      </c>
      <c r="AR64" s="4" t="e">
        <f>SUBSTITUTE(AQ64,"&lt;","")</f>
        <v>#VALUE!</v>
      </c>
      <c r="AS64" s="4" t="e">
        <f>VLOOKUP(VALUE(AR64),$AW$3:$AX$7,2,TRUE)</f>
        <v>#VALUE!</v>
      </c>
    </row>
    <row r="65" spans="34:45" ht="18">
      <c r="AH65" s="45" t="s">
        <v>21</v>
      </c>
      <c r="AI65" s="45"/>
      <c r="AJ65" s="45"/>
      <c r="AK65" s="45"/>
      <c r="AL65" s="45"/>
      <c r="AM65" s="45"/>
      <c r="AN65" s="45"/>
      <c r="AO65" s="45" t="s">
        <v>262</v>
      </c>
      <c r="AQ65" s="4" t="str">
        <f>LEFT(AO65,FIND("(",AO65)-2)</f>
        <v>2.6</v>
      </c>
      <c r="AR65" s="4" t="str">
        <f>SUBSTITUTE(AQ65,"&lt;","")</f>
        <v>2.6</v>
      </c>
      <c r="AS65" s="4" t="str">
        <f>VLOOKUP(VALUE(AR65),$AW$3:$AX$7,2,TRUE)</f>
        <v>medium</v>
      </c>
    </row>
    <row r="66" spans="34:45" ht="18">
      <c r="AH66" s="45" t="s">
        <v>263</v>
      </c>
      <c r="AI66" s="45"/>
      <c r="AJ66" s="45"/>
      <c r="AK66" s="45"/>
      <c r="AL66" s="45"/>
      <c r="AM66" s="45"/>
      <c r="AN66" s="45"/>
      <c r="AO66" s="45" t="s">
        <v>264</v>
      </c>
      <c r="AQ66" s="4" t="str">
        <f>LEFT(AO66,FIND("(",AO66)-2)</f>
        <v>200</v>
      </c>
      <c r="AR66" s="4" t="str">
        <f>SUBSTITUTE(AQ66,"&lt;","")</f>
        <v>200</v>
      </c>
      <c r="AS66" s="4" t="str">
        <f>VLOOKUP(VALUE(AR66),$AW$3:$AX$7,2,TRUE)</f>
        <v>Very High</v>
      </c>
    </row>
    <row r="67" spans="34:45" ht="18">
      <c r="AH67" s="45" t="s">
        <v>265</v>
      </c>
      <c r="AI67" s="45"/>
      <c r="AJ67" s="45"/>
      <c r="AK67" s="45"/>
      <c r="AL67" s="45"/>
      <c r="AM67" s="45"/>
      <c r="AN67" s="45"/>
      <c r="AO67" s="45" t="s">
        <v>266</v>
      </c>
      <c r="AQ67" s="4" t="str">
        <f>LEFT(AO67,FIND("(",AO67)-2)</f>
        <v>&gt;100</v>
      </c>
      <c r="AR67" s="4" t="str">
        <f>SUBSTITUTE(AQ67,"&lt;","")</f>
        <v>&gt;100</v>
      </c>
      <c r="AS67" s="4" t="e">
        <f>VLOOKUP(VALUE(AR67),$AW$3:$AX$7,2,TRUE)</f>
        <v>#VALUE!</v>
      </c>
    </row>
    <row r="68" spans="34:45" ht="18">
      <c r="AH68" s="45" t="s">
        <v>267</v>
      </c>
      <c r="AI68" s="45"/>
      <c r="AJ68" s="45"/>
      <c r="AK68" s="45"/>
      <c r="AL68" s="45"/>
      <c r="AM68" s="45"/>
      <c r="AN68" s="45"/>
      <c r="AO68" s="45" t="s">
        <v>268</v>
      </c>
      <c r="AQ68" s="4" t="str">
        <f>LEFT(AO68,FIND("(",AO68)-2)</f>
        <v>5.0</v>
      </c>
      <c r="AR68" s="4" t="str">
        <f>SUBSTITUTE(AQ68,"&lt;","")</f>
        <v>5.0</v>
      </c>
      <c r="AS68" s="4" t="str">
        <f>VLOOKUP(VALUE(AR68),$AW$3:$AX$7,2,TRUE)</f>
        <v>medium</v>
      </c>
    </row>
    <row r="69" spans="34:45" ht="18">
      <c r="AH69" s="45" t="s">
        <v>269</v>
      </c>
      <c r="AI69" s="45"/>
      <c r="AJ69" s="45"/>
      <c r="AK69" s="45"/>
      <c r="AL69" s="45"/>
      <c r="AM69" s="45"/>
      <c r="AN69" s="45"/>
      <c r="AO69" s="45" t="s">
        <v>105</v>
      </c>
      <c r="AQ69" s="4" t="e">
        <f>LEFT(AO69,FIND("(",AO69)-2)</f>
        <v>#VALUE!</v>
      </c>
      <c r="AR69" s="4" t="e">
        <f>SUBSTITUTE(AQ69,"&lt;","")</f>
        <v>#VALUE!</v>
      </c>
      <c r="AS69" s="4" t="e">
        <f>VLOOKUP(VALUE(AR69),$AW$3:$AX$7,2,TRUE)</f>
        <v>#VALUE!</v>
      </c>
    </row>
    <row r="70" spans="34:45" ht="18">
      <c r="AH70" s="41" t="s">
        <v>45</v>
      </c>
      <c r="AI70" s="45"/>
      <c r="AJ70" s="45"/>
      <c r="AK70" s="45"/>
      <c r="AL70" s="45"/>
      <c r="AM70" s="45"/>
      <c r="AN70" s="45"/>
      <c r="AO70" s="41" t="s">
        <v>270</v>
      </c>
      <c r="AQ70" s="4" t="str">
        <f>LEFT(AO70,FIND("(",AO70)-2)</f>
        <v>&lt;0.05</v>
      </c>
      <c r="AR70" s="4" t="str">
        <f>SUBSTITUTE(AQ70,"&lt;","")</f>
        <v>0.05</v>
      </c>
      <c r="AS70" s="4" t="str">
        <f>VLOOKUP(VALUE(AR70),$AW$3:$AX$7,2,TRUE)</f>
        <v>Very Low</v>
      </c>
    </row>
    <row r="71" spans="34:45" ht="18">
      <c r="AH71" s="43" t="s">
        <v>271</v>
      </c>
      <c r="AI71" s="45"/>
      <c r="AJ71" s="45"/>
      <c r="AK71" s="45"/>
      <c r="AL71" s="45"/>
      <c r="AM71" s="45"/>
      <c r="AN71" s="45"/>
      <c r="AO71" s="43" t="s">
        <v>270</v>
      </c>
      <c r="AQ71" s="4" t="str">
        <f>LEFT(AO71,FIND("(",AO71)-2)</f>
        <v>&lt;0.05</v>
      </c>
      <c r="AR71" s="4" t="str">
        <f>SUBSTITUTE(AQ71,"&lt;","")</f>
        <v>0.05</v>
      </c>
      <c r="AS71" s="4" t="str">
        <f>VLOOKUP(VALUE(AR71),$AW$3:$AX$7,2,TRUE)</f>
        <v>Very Low</v>
      </c>
    </row>
    <row r="72" spans="34:45" ht="18">
      <c r="AH72" s="43" t="s">
        <v>50</v>
      </c>
      <c r="AI72" s="42">
        <v>5</v>
      </c>
      <c r="AJ72" s="42">
        <v>11</v>
      </c>
      <c r="AK72" s="42">
        <v>18</v>
      </c>
      <c r="AL72" s="42">
        <v>31</v>
      </c>
      <c r="AM72" s="42">
        <v>60</v>
      </c>
      <c r="AN72" s="42" t="s">
        <v>43</v>
      </c>
      <c r="AO72" s="44" t="s">
        <v>257</v>
      </c>
      <c r="AQ72" s="4" t="str">
        <f>LEFT(AO72,FIND("(",AO72)-2)</f>
        <v>&lt;0.1</v>
      </c>
      <c r="AR72" s="4" t="str">
        <f>SUBSTITUTE(AQ72,"&lt;","")</f>
        <v>0.1</v>
      </c>
      <c r="AS72" s="4" t="str">
        <f>VLOOKUP(VALUE(AR72),$AW$3:$AX$7,2,TRUE)</f>
        <v>Low</v>
      </c>
    </row>
    <row r="73" spans="34:45" ht="18">
      <c r="AH73" s="43" t="s">
        <v>272</v>
      </c>
      <c r="AI73" s="44">
        <v>19</v>
      </c>
      <c r="AJ73" s="44">
        <v>36</v>
      </c>
      <c r="AK73" s="44">
        <v>62</v>
      </c>
      <c r="AL73" s="44">
        <v>75</v>
      </c>
      <c r="AM73" s="44">
        <v>115</v>
      </c>
      <c r="AN73" s="44" t="s">
        <v>43</v>
      </c>
      <c r="AO73" s="44" t="s">
        <v>56</v>
      </c>
      <c r="AQ73" s="4" t="e">
        <f>LEFT(AO73,FIND("(",AO73)-2)</f>
        <v>#VALUE!</v>
      </c>
      <c r="AR73" s="4" t="e">
        <f>SUBSTITUTE(AQ73,"&lt;","")</f>
        <v>#VALUE!</v>
      </c>
      <c r="AS73" s="4" t="e">
        <f>VLOOKUP(VALUE(AR73),$AW$3:$AX$7,2,TRUE)</f>
        <v>#VALUE!</v>
      </c>
    </row>
    <row r="74" spans="34:45" ht="18">
      <c r="AH74" s="43" t="s">
        <v>273</v>
      </c>
      <c r="AI74" s="44">
        <v>6</v>
      </c>
      <c r="AJ74" s="44">
        <v>11</v>
      </c>
      <c r="AK74" s="44">
        <v>29</v>
      </c>
      <c r="AL74" s="44">
        <v>48</v>
      </c>
      <c r="AM74" s="44">
        <v>70</v>
      </c>
      <c r="AN74" s="44">
        <v>101</v>
      </c>
      <c r="AO74" s="44" t="s">
        <v>61</v>
      </c>
      <c r="AQ74" s="4" t="e">
        <f>LEFT(AO74,FIND("(",AO74)-2)</f>
        <v>#VALUE!</v>
      </c>
      <c r="AR74" s="4" t="e">
        <f>SUBSTITUTE(AQ74,"&lt;","")</f>
        <v>#VALUE!</v>
      </c>
      <c r="AS74" s="4" t="e">
        <f>VLOOKUP(VALUE(AR74),$AW$3:$AX$7,2,TRUE)</f>
        <v>#VALUE!</v>
      </c>
    </row>
    <row r="75" spans="34:45" ht="18">
      <c r="AH75" s="45" t="s">
        <v>274</v>
      </c>
      <c r="AI75" s="45"/>
      <c r="AJ75" s="45"/>
      <c r="AK75" s="45"/>
      <c r="AL75" s="45"/>
      <c r="AM75" s="45"/>
      <c r="AN75" s="45"/>
      <c r="AO75" s="45" t="s">
        <v>275</v>
      </c>
      <c r="AQ75" s="4" t="e">
        <f>LEFT(AO75,FIND("(",AO75)-2)</f>
        <v>#VALUE!</v>
      </c>
      <c r="AR75" s="4" t="e">
        <f>SUBSTITUTE(AQ75,"&lt;","")</f>
        <v>#VALUE!</v>
      </c>
      <c r="AS75" s="4" t="e">
        <f>VLOOKUP(VALUE(AR75),$AW$3:$AX$7,2,TRUE)</f>
        <v>#VALUE!</v>
      </c>
    </row>
    <row r="76" spans="34:45" ht="18">
      <c r="AH76" s="45" t="s">
        <v>276</v>
      </c>
      <c r="AI76" s="45"/>
      <c r="AJ76" s="45"/>
      <c r="AK76" s="45"/>
      <c r="AL76" s="45"/>
      <c r="AM76" s="45"/>
      <c r="AN76" s="45"/>
      <c r="AO76" s="45">
        <v>1.2</v>
      </c>
      <c r="AQ76" s="4" t="e">
        <f>LEFT(AO76,FIND("(",AO76)-2)</f>
        <v>#VALUE!</v>
      </c>
      <c r="AR76" s="4" t="e">
        <f>SUBSTITUTE(AQ76,"&lt;","")</f>
        <v>#VALUE!</v>
      </c>
      <c r="AS76" s="4" t="e">
        <f>VLOOKUP(VALUE(AR76),$AW$3:$AX$7,2,TRUE)</f>
        <v>#VALUE!</v>
      </c>
    </row>
    <row r="77" spans="34:45" ht="18">
      <c r="AH77" s="45" t="s">
        <v>70</v>
      </c>
      <c r="AI77" s="45"/>
      <c r="AJ77" s="45"/>
      <c r="AK77" s="45"/>
      <c r="AL77" s="45"/>
      <c r="AM77" s="45"/>
      <c r="AN77" s="45"/>
      <c r="AO77" s="45" t="s">
        <v>277</v>
      </c>
      <c r="AQ77" s="4" t="str">
        <f>LEFT(AO77,FIND("(",AO77)-2)</f>
        <v>&lt;0.1</v>
      </c>
      <c r="AR77" s="4" t="str">
        <f>SUBSTITUTE(AQ77,"&lt;","")</f>
        <v>0.1</v>
      </c>
      <c r="AS77" s="4" t="str">
        <f>VLOOKUP(VALUE(AR77),$AW$3:$AX$7,2,TRUE)</f>
        <v>Low</v>
      </c>
    </row>
    <row r="78" spans="34:45" ht="18">
      <c r="AH78" s="41" t="s">
        <v>75</v>
      </c>
      <c r="AI78" s="42">
        <v>40</v>
      </c>
      <c r="AJ78" s="42">
        <v>70</v>
      </c>
      <c r="AK78" s="42">
        <v>147</v>
      </c>
      <c r="AL78" s="42">
        <v>200</v>
      </c>
      <c r="AM78" s="42">
        <v>276</v>
      </c>
      <c r="AN78" s="42" t="s">
        <v>43</v>
      </c>
      <c r="AO78" s="42" t="s">
        <v>278</v>
      </c>
      <c r="AQ78" s="4" t="str">
        <f>LEFT(AO78,FIND("(",AO78)-2)</f>
        <v>&lt;0.25</v>
      </c>
      <c r="AR78" s="4" t="str">
        <f>SUBSTITUTE(AQ78,"&lt;","")</f>
        <v>0.25</v>
      </c>
      <c r="AS78" s="4" t="str">
        <f>VLOOKUP(VALUE(AR78),$AW$3:$AX$7,2,TRUE)</f>
        <v>Low</v>
      </c>
    </row>
    <row r="79" spans="34:45" ht="18">
      <c r="AH79" s="43" t="s">
        <v>80</v>
      </c>
      <c r="AI79" s="44">
        <v>5</v>
      </c>
      <c r="AJ79" s="44">
        <v>11</v>
      </c>
      <c r="AK79" s="44">
        <v>18</v>
      </c>
      <c r="AL79" s="44">
        <v>28</v>
      </c>
      <c r="AM79" s="44">
        <v>42</v>
      </c>
      <c r="AN79" s="44">
        <v>62</v>
      </c>
      <c r="AO79" s="44" t="s">
        <v>279</v>
      </c>
      <c r="AQ79" s="4" t="str">
        <f>LEFT(AO79,FIND("(",AO79)-2)</f>
        <v>&lt;1.1</v>
      </c>
      <c r="AR79" s="4" t="str">
        <f>SUBSTITUTE(AQ79,"&lt;","")</f>
        <v>1.1</v>
      </c>
      <c r="AS79" s="4" t="str">
        <f>VLOOKUP(VALUE(AR79),$AW$3:$AX$7,2,TRUE)</f>
        <v>medium</v>
      </c>
    </row>
    <row r="80" spans="34:45" ht="18">
      <c r="AH80" s="43" t="s">
        <v>280</v>
      </c>
      <c r="AI80" s="44" t="s">
        <v>43</v>
      </c>
      <c r="AJ80" s="44">
        <v>15</v>
      </c>
      <c r="AK80" s="44">
        <v>22</v>
      </c>
      <c r="AL80" s="44">
        <v>27</v>
      </c>
      <c r="AM80" s="44">
        <v>65</v>
      </c>
      <c r="AN80" s="44" t="s">
        <v>43</v>
      </c>
      <c r="AO80" s="44" t="s">
        <v>281</v>
      </c>
      <c r="AQ80" s="4" t="str">
        <f>LEFT(AO80,FIND("(",AO80)-2)</f>
        <v>&lt;3.0</v>
      </c>
      <c r="AR80" s="4" t="str">
        <f>SUBSTITUTE(AQ80,"&lt;","")</f>
        <v>3.0</v>
      </c>
      <c r="AS80" s="4" t="str">
        <f>VLOOKUP(VALUE(AR80),$AW$3:$AX$7,2,TRUE)</f>
        <v>medium</v>
      </c>
    </row>
    <row r="81" spans="34:45" ht="18">
      <c r="AH81" s="43" t="s">
        <v>282</v>
      </c>
      <c r="AI81" s="44" t="s">
        <v>283</v>
      </c>
      <c r="AJ81" s="44" t="s">
        <v>283</v>
      </c>
      <c r="AK81" s="44" t="s">
        <v>283</v>
      </c>
      <c r="AL81" s="44" t="s">
        <v>283</v>
      </c>
      <c r="AM81" s="44" t="s">
        <v>283</v>
      </c>
      <c r="AN81" s="44" t="s">
        <v>283</v>
      </c>
      <c r="AO81" s="46" t="s">
        <v>277</v>
      </c>
      <c r="AQ81" s="4" t="str">
        <f>LEFT(AO81,FIND("(",AO81)-2)</f>
        <v>&lt;0.1</v>
      </c>
      <c r="AR81" s="4" t="str">
        <f>SUBSTITUTE(AQ81,"&lt;","")</f>
        <v>0.1</v>
      </c>
      <c r="AS81" s="4" t="str">
        <f>VLOOKUP(VALUE(AR81),$AW$3:$AX$7,2,TRUE)</f>
        <v>Low</v>
      </c>
    </row>
    <row r="82" spans="34:45" ht="18">
      <c r="AH82" s="43" t="s">
        <v>284</v>
      </c>
      <c r="AI82" s="44" t="s">
        <v>283</v>
      </c>
      <c r="AJ82" s="44" t="s">
        <v>283</v>
      </c>
      <c r="AK82" s="44" t="s">
        <v>283</v>
      </c>
      <c r="AL82" s="46"/>
      <c r="AM82" s="46"/>
      <c r="AN82" s="46"/>
      <c r="AO82" s="46" t="s">
        <v>285</v>
      </c>
      <c r="AQ82" s="4" t="str">
        <f>LEFT(AO82,FIND("(",AO82)-2)</f>
        <v>1.7</v>
      </c>
      <c r="AR82" s="4" t="str">
        <f>SUBSTITUTE(AQ82,"&lt;","")</f>
        <v>1.7</v>
      </c>
      <c r="AS82" s="4" t="str">
        <f>VLOOKUP(VALUE(AR82),$AW$3:$AX$7,2,TRUE)</f>
        <v>medium</v>
      </c>
    </row>
    <row r="83" spans="34:45" ht="18">
      <c r="AH83" s="43" t="s">
        <v>95</v>
      </c>
      <c r="AI83" s="44" t="s">
        <v>283</v>
      </c>
      <c r="AJ83" s="44" t="s">
        <v>283</v>
      </c>
      <c r="AK83" s="44" t="s">
        <v>283</v>
      </c>
      <c r="AL83" s="46"/>
      <c r="AM83" s="46"/>
      <c r="AN83" s="46"/>
      <c r="AO83" s="46" t="s">
        <v>286</v>
      </c>
      <c r="AQ83" s="4" t="str">
        <f>LEFT(AO83,FIND("(",AO83)-2)</f>
        <v>&lt;1.0</v>
      </c>
      <c r="AR83" s="4" t="str">
        <f>SUBSTITUTE(AQ83,"&lt;","")</f>
        <v>1.0</v>
      </c>
      <c r="AS83" s="4" t="str">
        <f>VLOOKUP(VALUE(AR83),$AW$3:$AX$7,2,TRUE)</f>
        <v>medium</v>
      </c>
    </row>
    <row r="84" spans="34:45" ht="18">
      <c r="AH84" s="43" t="s">
        <v>287</v>
      </c>
      <c r="AI84" s="44">
        <v>7</v>
      </c>
      <c r="AJ84" s="44">
        <v>13</v>
      </c>
      <c r="AK84" s="44">
        <v>23</v>
      </c>
      <c r="AL84" s="42">
        <v>35</v>
      </c>
      <c r="AM84" s="42">
        <v>45</v>
      </c>
      <c r="AN84" s="42" t="s">
        <v>43</v>
      </c>
      <c r="AO84" s="42" t="s">
        <v>277</v>
      </c>
      <c r="AQ84" s="4" t="str">
        <f>LEFT(AO84,FIND("(",AO84)-2)</f>
        <v>&lt;0.1</v>
      </c>
      <c r="AR84" s="4" t="str">
        <f>SUBSTITUTE(AQ84,"&lt;","")</f>
        <v>0.1</v>
      </c>
      <c r="AS84" s="4" t="str">
        <f>VLOOKUP(VALUE(AR84),$AW$3:$AX$7,2,TRUE)</f>
        <v>Low</v>
      </c>
    </row>
    <row r="85" spans="34:45" ht="18">
      <c r="AH85" s="43" t="s">
        <v>100</v>
      </c>
      <c r="AI85" s="44">
        <v>15</v>
      </c>
      <c r="AJ85" s="44">
        <v>20</v>
      </c>
      <c r="AK85" s="44">
        <v>31</v>
      </c>
      <c r="AL85" s="44">
        <v>40</v>
      </c>
      <c r="AM85" s="44">
        <v>71</v>
      </c>
      <c r="AN85" s="44" t="s">
        <v>43</v>
      </c>
      <c r="AO85" s="44" t="s">
        <v>277</v>
      </c>
      <c r="AQ85" s="4" t="str">
        <f>LEFT(AO85,FIND("(",AO85)-2)</f>
        <v>&lt;0.1</v>
      </c>
      <c r="AR85" s="4" t="str">
        <f>SUBSTITUTE(AQ85,"&lt;","")</f>
        <v>0.1</v>
      </c>
      <c r="AS85" s="4" t="str">
        <f>VLOOKUP(VALUE(AR85),$AW$3:$AX$7,2,TRUE)</f>
        <v>Low</v>
      </c>
    </row>
    <row r="86" spans="34:45" ht="18">
      <c r="AH86" s="47" t="s">
        <v>288</v>
      </c>
      <c r="AI86" s="46"/>
      <c r="AJ86" s="46"/>
      <c r="AK86" s="46"/>
      <c r="AL86" s="46"/>
      <c r="AM86" s="46"/>
      <c r="AN86" s="46"/>
      <c r="AO86" s="46" t="s">
        <v>264</v>
      </c>
      <c r="AQ86" s="4" t="str">
        <f>LEFT(AO86,FIND("(",AO86)-2)</f>
        <v>200</v>
      </c>
      <c r="AR86" s="4" t="str">
        <f>SUBSTITUTE(AQ86,"&lt;","")</f>
        <v>200</v>
      </c>
      <c r="AS86" s="4" t="str">
        <f>VLOOKUP(VALUE(AR86),$AW$3:$AX$7,2,TRUE)</f>
        <v>Very High</v>
      </c>
    </row>
    <row r="87" spans="34:45" ht="18">
      <c r="AH87" s="47" t="s">
        <v>289</v>
      </c>
      <c r="AI87" s="47"/>
      <c r="AJ87" s="47"/>
      <c r="AK87" s="47"/>
      <c r="AL87" s="47"/>
      <c r="AM87" s="47"/>
      <c r="AN87" s="46"/>
      <c r="AO87" s="46" t="s">
        <v>257</v>
      </c>
      <c r="AQ87" s="4" t="str">
        <f>LEFT(AO87,FIND("(",AO87)-2)</f>
        <v>&lt;0.1</v>
      </c>
      <c r="AR87" s="4" t="str">
        <f>SUBSTITUTE(AQ87,"&lt;","")</f>
        <v>0.1</v>
      </c>
      <c r="AS87" s="4" t="str">
        <f>VLOOKUP(VALUE(AR87),$AW$3:$AX$7,2,TRUE)</f>
        <v>Low</v>
      </c>
    </row>
    <row r="88" spans="34:45" ht="18">
      <c r="AH88" s="47" t="s">
        <v>290</v>
      </c>
      <c r="AI88" s="47"/>
      <c r="AJ88" s="47"/>
      <c r="AK88" s="47"/>
      <c r="AL88" s="47"/>
      <c r="AM88" s="47"/>
      <c r="AN88" s="47"/>
      <c r="AO88" s="46" t="s">
        <v>291</v>
      </c>
      <c r="AQ88" s="4" t="e">
        <f>LEFT(AO88,FIND("(",AO88)-2)</f>
        <v>#VALUE!</v>
      </c>
      <c r="AR88" s="4" t="e">
        <f>SUBSTITUTE(AQ88,"&lt;","")</f>
        <v>#VALUE!</v>
      </c>
      <c r="AS88" s="4" t="e">
        <f>VLOOKUP(VALUE(AR88),$AW$3:$AX$7,2,TRUE)</f>
        <v>#VALUE!</v>
      </c>
    </row>
    <row r="89" spans="34:45" ht="18">
      <c r="AH89" s="47" t="s">
        <v>292</v>
      </c>
      <c r="AI89" s="47"/>
      <c r="AJ89" s="47"/>
      <c r="AK89" s="47"/>
      <c r="AL89" s="47"/>
      <c r="AM89" s="47"/>
      <c r="AN89" s="47"/>
      <c r="AO89" s="46" t="s">
        <v>257</v>
      </c>
      <c r="AQ89" s="4" t="str">
        <f>LEFT(AO89,FIND("(",AO89)-2)</f>
        <v>&lt;0.1</v>
      </c>
      <c r="AR89" s="4" t="str">
        <f>SUBSTITUTE(AQ89,"&lt;","")</f>
        <v>0.1</v>
      </c>
      <c r="AS89" s="4" t="str">
        <f>VLOOKUP(VALUE(AR89),$AW$3:$AX$7,2,TRUE)</f>
        <v>Low</v>
      </c>
    </row>
    <row r="90" spans="34:45" ht="18">
      <c r="AH90" s="47" t="s">
        <v>293</v>
      </c>
      <c r="AI90" s="47"/>
      <c r="AJ90" s="47"/>
      <c r="AK90" s="47"/>
      <c r="AL90" s="47"/>
      <c r="AM90" s="47"/>
      <c r="AN90" s="46"/>
      <c r="AO90" s="46" t="s">
        <v>277</v>
      </c>
      <c r="AQ90" s="4" t="str">
        <f>LEFT(AO90,FIND("(",AO90)-2)</f>
        <v>&lt;0.1</v>
      </c>
      <c r="AR90" s="4" t="str">
        <f>SUBSTITUTE(AQ90,"&lt;","")</f>
        <v>0.1</v>
      </c>
      <c r="AS90" s="4" t="str">
        <f>VLOOKUP(VALUE(AR90),$AW$3:$AX$7,2,TRUE)</f>
        <v>Low</v>
      </c>
    </row>
    <row r="91" spans="34:45" ht="18">
      <c r="AH91" s="45" t="s">
        <v>294</v>
      </c>
      <c r="AI91" s="45"/>
      <c r="AJ91" s="45"/>
      <c r="AK91" s="45"/>
      <c r="AL91" s="45"/>
      <c r="AM91" s="45"/>
      <c r="AN91" s="45"/>
      <c r="AO91" s="45" t="s">
        <v>291</v>
      </c>
      <c r="AQ91" s="4" t="e">
        <f>LEFT(AO91,FIND("(",AO91)-2)</f>
        <v>#VALUE!</v>
      </c>
      <c r="AR91" s="4" t="e">
        <f>SUBSTITUTE(AQ91,"&lt;","")</f>
        <v>#VALUE!</v>
      </c>
      <c r="AS91" s="4" t="e">
        <f>VLOOKUP(VALUE(AR91),$AW$3:$AX$7,2,TRUE)</f>
        <v>#VALUE!</v>
      </c>
    </row>
    <row r="92" spans="34:45" ht="18">
      <c r="AH92" s="45" t="s">
        <v>295</v>
      </c>
      <c r="AI92" s="45"/>
      <c r="AJ92" s="45"/>
      <c r="AK92" s="45"/>
      <c r="AL92" s="45"/>
      <c r="AM92" s="45"/>
      <c r="AN92" s="45"/>
      <c r="AO92" s="45" t="s">
        <v>291</v>
      </c>
      <c r="AQ92" s="4" t="e">
        <f>LEFT(AO92,FIND("(",AO92)-2)</f>
        <v>#VALUE!</v>
      </c>
      <c r="AR92" s="4" t="e">
        <f>SUBSTITUTE(AQ92,"&lt;","")</f>
        <v>#VALUE!</v>
      </c>
      <c r="AS92" s="4" t="e">
        <f>VLOOKUP(VALUE(AR92),$AW$3:$AX$7,2,TRUE)</f>
        <v>#VALUE!</v>
      </c>
    </row>
    <row r="93" spans="34:45" ht="18">
      <c r="AH93" s="45" t="s">
        <v>296</v>
      </c>
      <c r="AI93" s="45"/>
      <c r="AJ93" s="45"/>
      <c r="AK93" s="45"/>
      <c r="AL93" s="45"/>
      <c r="AM93" s="45"/>
      <c r="AN93" s="45"/>
      <c r="AO93" s="45" t="s">
        <v>291</v>
      </c>
      <c r="AQ93" s="4" t="e">
        <f>LEFT(AO93,FIND("(",AO93)-2)</f>
        <v>#VALUE!</v>
      </c>
      <c r="AR93" s="4" t="e">
        <f>SUBSTITUTE(AQ93,"&lt;","")</f>
        <v>#VALUE!</v>
      </c>
      <c r="AS93" s="4" t="e">
        <f>VLOOKUP(VALUE(AR93),$AW$3:$AX$7,2,TRUE)</f>
        <v>#VALUE!</v>
      </c>
    </row>
    <row r="94" spans="34:45" ht="18">
      <c r="AH94" s="45" t="s">
        <v>297</v>
      </c>
      <c r="AI94" s="45"/>
      <c r="AJ94" s="45"/>
      <c r="AK94" s="45"/>
      <c r="AL94" s="45"/>
      <c r="AM94" s="45"/>
      <c r="AN94" s="45"/>
      <c r="AO94" s="45" t="s">
        <v>291</v>
      </c>
      <c r="AQ94" s="4" t="e">
        <f>LEFT(AO94,FIND("(",AO94)-2)</f>
        <v>#VALUE!</v>
      </c>
      <c r="AR94" s="4" t="e">
        <f>SUBSTITUTE(AQ94,"&lt;","")</f>
        <v>#VALUE!</v>
      </c>
      <c r="AS94" s="4" t="e">
        <f>VLOOKUP(VALUE(AR94),$AW$3:$AX$7,2,TRUE)</f>
        <v>#VALUE!</v>
      </c>
    </row>
    <row r="95" spans="34:45" ht="18">
      <c r="AH95" s="45" t="s">
        <v>298</v>
      </c>
      <c r="AI95" s="45"/>
      <c r="AJ95" s="45"/>
      <c r="AK95" s="45"/>
      <c r="AL95" s="45"/>
      <c r="AM95" s="45"/>
      <c r="AN95" s="45"/>
      <c r="AO95" s="45" t="s">
        <v>299</v>
      </c>
      <c r="AQ95" s="4" t="str">
        <f>LEFT(AO95,FIND("(",AO95)-2)</f>
        <v>0.6</v>
      </c>
      <c r="AR95" s="4" t="str">
        <f>SUBSTITUTE(AQ95,"&lt;","")</f>
        <v>0.6</v>
      </c>
      <c r="AS95" s="4" t="str">
        <f>VLOOKUP(VALUE(AR95),$AW$3:$AX$7,2,TRUE)</f>
        <v>Low</v>
      </c>
    </row>
    <row r="96" spans="34:45" ht="18">
      <c r="AH96" s="45" t="s">
        <v>300</v>
      </c>
      <c r="AI96" s="45"/>
      <c r="AJ96" s="45"/>
      <c r="AK96" s="45"/>
      <c r="AL96" s="45"/>
      <c r="AM96" s="45"/>
      <c r="AN96" s="45"/>
      <c r="AO96" s="45" t="s">
        <v>301</v>
      </c>
      <c r="AQ96" s="4" t="str">
        <f>LEFT(AO96,FIND("(",AO96)-2)</f>
        <v>0.6</v>
      </c>
      <c r="AR96" s="4" t="str">
        <f>SUBSTITUTE(AQ96,"&lt;","")</f>
        <v>0.6</v>
      </c>
      <c r="AS96" s="4" t="str">
        <f>VLOOKUP(VALUE(AR96),$AW$3:$AX$7,2,TRUE)</f>
        <v>Low</v>
      </c>
    </row>
    <row r="97" spans="34:45" ht="18">
      <c r="AH97" s="45" t="s">
        <v>302</v>
      </c>
      <c r="AI97" s="45"/>
      <c r="AJ97" s="45"/>
      <c r="AK97" s="45"/>
      <c r="AL97" s="45"/>
      <c r="AM97" s="45"/>
      <c r="AN97" s="45"/>
      <c r="AO97" s="45" t="s">
        <v>184</v>
      </c>
      <c r="AQ97" s="4" t="e">
        <f>LEFT(AO97,FIND("(",AO97)-2)</f>
        <v>#VALUE!</v>
      </c>
      <c r="AR97" s="4" t="e">
        <f>SUBSTITUTE(AQ97,"&lt;","")</f>
        <v>#VALUE!</v>
      </c>
      <c r="AS97" s="4" t="e">
        <f>VLOOKUP(VALUE(AR97),$AW$3:$AX$7,2,TRUE)</f>
        <v>#VALUE!</v>
      </c>
    </row>
    <row r="98" spans="34:45" ht="18">
      <c r="AH98" s="45" t="s">
        <v>303</v>
      </c>
      <c r="AI98" s="45"/>
      <c r="AJ98" s="45"/>
      <c r="AK98" s="45"/>
      <c r="AL98" s="45"/>
      <c r="AM98" s="45"/>
      <c r="AN98" s="45"/>
      <c r="AO98" s="45" t="s">
        <v>277</v>
      </c>
      <c r="AQ98" s="4" t="str">
        <f>LEFT(AO98,FIND("(",AO98)-2)</f>
        <v>&lt;0.1</v>
      </c>
      <c r="AR98" s="4" t="str">
        <f>SUBSTITUTE(AQ98,"&lt;","")</f>
        <v>0.1</v>
      </c>
      <c r="AS98" s="4" t="str">
        <f>VLOOKUP(VALUE(AR98),$AW$3:$AX$7,2,TRUE)</f>
        <v>Low</v>
      </c>
    </row>
    <row r="99" spans="34:45" ht="18">
      <c r="AH99" s="45" t="s">
        <v>304</v>
      </c>
      <c r="AI99" s="45"/>
      <c r="AJ99" s="45"/>
      <c r="AK99" s="45"/>
      <c r="AL99" s="45"/>
      <c r="AM99" s="45"/>
      <c r="AN99" s="45"/>
      <c r="AO99" s="45" t="s">
        <v>260</v>
      </c>
      <c r="AQ99" s="4" t="e">
        <f>LEFT(AO99,FIND("(",AO99)-2)</f>
        <v>#VALUE!</v>
      </c>
      <c r="AR99" s="4" t="e">
        <f>SUBSTITUTE(AQ99,"&lt;","")</f>
        <v>#VALUE!</v>
      </c>
      <c r="AS99" s="4" t="e">
        <f>VLOOKUP(VALUE(AR99),$AW$3:$AX$7,2,TRUE)</f>
        <v>#VALUE!</v>
      </c>
    </row>
    <row r="100" spans="34:45" ht="18">
      <c r="AH100" s="45" t="s">
        <v>305</v>
      </c>
      <c r="AI100" s="45"/>
      <c r="AJ100" s="45"/>
      <c r="AK100" s="45"/>
      <c r="AL100" s="45"/>
      <c r="AM100" s="45"/>
      <c r="AN100" s="45"/>
      <c r="AO100" s="45" t="s">
        <v>306</v>
      </c>
      <c r="AQ100" s="4" t="str">
        <f>LEFT(AO100,FIND("(",AO100)-2)</f>
        <v>40</v>
      </c>
      <c r="AR100" s="4" t="str">
        <f>SUBSTITUTE(AQ100,"&lt;","")</f>
        <v>40</v>
      </c>
      <c r="AS100" s="4" t="str">
        <f>VLOOKUP(VALUE(AR100),$AW$3:$AX$7,2,TRUE)</f>
        <v>High</v>
      </c>
    </row>
    <row r="101" spans="34:45" ht="18">
      <c r="AH101" s="45" t="s">
        <v>121</v>
      </c>
      <c r="AI101" s="45"/>
      <c r="AJ101" s="45"/>
      <c r="AK101" s="45"/>
      <c r="AL101" s="45"/>
      <c r="AM101" s="45"/>
      <c r="AN101" s="45"/>
      <c r="AO101" s="45"/>
      <c r="AQ101" s="4" t="e">
        <f>LEFT(AO101,FIND("(",AO101)-2)</f>
        <v>#VALUE!</v>
      </c>
      <c r="AR101" s="4" t="e">
        <f>SUBSTITUTE(AQ101,"&lt;","")</f>
        <v>#VALUE!</v>
      </c>
      <c r="AS101" s="4" t="e">
        <f>VLOOKUP(VALUE(AR101),$AW$3:$AX$7,2,TRUE)</f>
        <v>#VALUE!</v>
      </c>
    </row>
    <row r="102" spans="34:45" ht="18">
      <c r="AH102" s="45" t="s">
        <v>118</v>
      </c>
      <c r="AI102" s="45"/>
      <c r="AJ102" s="45"/>
      <c r="AK102" s="45"/>
      <c r="AL102" s="45"/>
      <c r="AM102" s="45"/>
      <c r="AN102" s="45"/>
      <c r="AO102" s="45" t="s">
        <v>119</v>
      </c>
      <c r="AQ102" s="4" t="str">
        <f>LEFT(AO102,FIND("(",AO102)-2)</f>
        <v>0.4</v>
      </c>
      <c r="AR102" s="4" t="str">
        <f>SUBSTITUTE(AQ102,"&lt;","")</f>
        <v>0.4</v>
      </c>
      <c r="AS102" s="4" t="str">
        <f>VLOOKUP(VALUE(AR102),$AW$3:$AX$7,2,TRUE)</f>
        <v>Low</v>
      </c>
    </row>
    <row r="103" spans="34:45" ht="18">
      <c r="AH103" s="45" t="s">
        <v>123</v>
      </c>
      <c r="AI103" s="45"/>
      <c r="AJ103" s="45"/>
      <c r="AK103" s="45"/>
      <c r="AL103" s="45"/>
      <c r="AM103" s="45"/>
      <c r="AN103" s="45"/>
      <c r="AO103" s="45" t="s">
        <v>119</v>
      </c>
      <c r="AQ103" s="4" t="str">
        <f>LEFT(AO103,FIND("(",AO103)-2)</f>
        <v>0.4</v>
      </c>
      <c r="AR103" s="4" t="str">
        <f>SUBSTITUTE(AQ103,"&lt;","")</f>
        <v>0.4</v>
      </c>
      <c r="AS103" s="4" t="str">
        <f>VLOOKUP(VALUE(AR103),$AW$3:$AX$7,2,TRUE)</f>
        <v>Low</v>
      </c>
    </row>
    <row r="104" spans="34:45" ht="18">
      <c r="AH104" s="45" t="s">
        <v>126</v>
      </c>
      <c r="AI104" s="45"/>
      <c r="AJ104" s="45"/>
      <c r="AK104" s="45"/>
      <c r="AL104" s="45"/>
      <c r="AM104" s="45"/>
      <c r="AN104" s="45"/>
      <c r="AO104" s="45" t="s">
        <v>119</v>
      </c>
      <c r="AQ104" s="4" t="str">
        <f>LEFT(AO104,FIND("(",AO104)-2)</f>
        <v>0.4</v>
      </c>
      <c r="AR104" s="4" t="str">
        <f>SUBSTITUTE(AQ104,"&lt;","")</f>
        <v>0.4</v>
      </c>
      <c r="AS104" s="4" t="str">
        <f>VLOOKUP(VALUE(AR104),$AW$3:$AX$7,2,TRUE)</f>
        <v>Low</v>
      </c>
    </row>
    <row r="105" spans="34:45" ht="18">
      <c r="AH105" s="45" t="s">
        <v>307</v>
      </c>
      <c r="AI105" s="45"/>
      <c r="AJ105" s="45"/>
      <c r="AK105" s="45"/>
      <c r="AL105" s="45"/>
      <c r="AM105" s="45"/>
      <c r="AN105" s="45"/>
      <c r="AO105" s="45" t="s">
        <v>291</v>
      </c>
      <c r="AQ105" s="4" t="e">
        <f>LEFT(AO105,FIND("(",AO105)-2)</f>
        <v>#VALUE!</v>
      </c>
      <c r="AR105" s="4" t="e">
        <f>SUBSTITUTE(AQ105,"&lt;","")</f>
        <v>#VALUE!</v>
      </c>
      <c r="AS105" s="4" t="e">
        <f>VLOOKUP(VALUE(AR105),$AW$3:$AX$7,2,TRUE)</f>
        <v>#VALUE!</v>
      </c>
    </row>
    <row r="106" spans="34:45" ht="18">
      <c r="AH106" s="45" t="s">
        <v>308</v>
      </c>
      <c r="AI106" s="45"/>
      <c r="AJ106" s="45"/>
      <c r="AK106" s="45"/>
      <c r="AL106" s="45"/>
      <c r="AM106" s="45"/>
      <c r="AN106" s="45"/>
      <c r="AO106" s="45" t="s">
        <v>309</v>
      </c>
      <c r="AQ106" s="4" t="str">
        <f>LEFT(AO106,FIND("(",AO106)-2)</f>
        <v>4.3</v>
      </c>
      <c r="AR106" s="4" t="str">
        <f>SUBSTITUTE(AQ106,"&lt;","")</f>
        <v>4.3</v>
      </c>
      <c r="AS106" s="4" t="str">
        <f>VLOOKUP(VALUE(AR106),$AW$3:$AX$7,2,TRUE)</f>
        <v>medium</v>
      </c>
    </row>
    <row r="107" spans="34:45" ht="18">
      <c r="AH107" s="45" t="s">
        <v>310</v>
      </c>
      <c r="AI107" s="45"/>
      <c r="AJ107" s="45"/>
      <c r="AK107" s="45"/>
      <c r="AL107" s="45"/>
      <c r="AM107" s="45"/>
      <c r="AN107" s="45"/>
      <c r="AO107" s="45" t="s">
        <v>311</v>
      </c>
      <c r="AQ107" s="4" t="str">
        <f>LEFT(AO107,FIND("(",AO107)-2)</f>
        <v>0.6</v>
      </c>
      <c r="AR107" s="4" t="str">
        <f>SUBSTITUTE(AQ107,"&lt;","")</f>
        <v>0.6</v>
      </c>
      <c r="AS107" s="4" t="str">
        <f>VLOOKUP(VALUE(AR107),$AW$3:$AX$7,2,TRUE)</f>
        <v>Low</v>
      </c>
    </row>
    <row r="108" spans="34:45" ht="18">
      <c r="AH108" s="45" t="s">
        <v>128</v>
      </c>
      <c r="AI108" s="45"/>
      <c r="AJ108" s="45"/>
      <c r="AK108" s="45"/>
      <c r="AL108" s="45"/>
      <c r="AM108" s="45"/>
      <c r="AN108" s="45"/>
      <c r="AO108" s="45"/>
      <c r="AQ108" s="4" t="e">
        <f>LEFT(AO108,FIND("(",AO108)-2)</f>
        <v>#VALUE!</v>
      </c>
      <c r="AR108" s="4" t="e">
        <f>SUBSTITUTE(AQ108,"&lt;","")</f>
        <v>#VALUE!</v>
      </c>
      <c r="AS108" s="4" t="e">
        <f>VLOOKUP(VALUE(AR108),$AW$3:$AX$7,2,TRUE)</f>
        <v>#VALUE!</v>
      </c>
    </row>
    <row r="109" spans="34:45" ht="18">
      <c r="AH109" s="45" t="s">
        <v>312</v>
      </c>
      <c r="AI109" s="45"/>
      <c r="AJ109" s="45"/>
      <c r="AK109" s="45"/>
      <c r="AL109" s="45"/>
      <c r="AM109" s="45"/>
      <c r="AN109" s="45"/>
      <c r="AO109" s="45" t="s">
        <v>291</v>
      </c>
      <c r="AQ109" s="4" t="e">
        <f>LEFT(AO109,FIND("(",AO109)-2)</f>
        <v>#VALUE!</v>
      </c>
      <c r="AR109" s="4" t="e">
        <f>SUBSTITUTE(AQ109,"&lt;","")</f>
        <v>#VALUE!</v>
      </c>
      <c r="AS109" s="4" t="e">
        <f>VLOOKUP(VALUE(AR109),$AW$3:$AX$7,2,TRUE)</f>
        <v>#VALUE!</v>
      </c>
    </row>
    <row r="110" spans="34:45" ht="18">
      <c r="AH110" s="45" t="s">
        <v>313</v>
      </c>
      <c r="AI110" s="45"/>
      <c r="AJ110" s="45"/>
      <c r="AK110" s="45"/>
      <c r="AL110" s="45"/>
      <c r="AM110" s="45"/>
      <c r="AN110" s="45"/>
      <c r="AO110" s="45" t="s">
        <v>291</v>
      </c>
      <c r="AQ110" s="4" t="e">
        <f>LEFT(AO110,FIND("(",AO110)-2)</f>
        <v>#VALUE!</v>
      </c>
      <c r="AR110" s="4" t="e">
        <f>SUBSTITUTE(AQ110,"&lt;","")</f>
        <v>#VALUE!</v>
      </c>
      <c r="AS110" s="4" t="e">
        <f>VLOOKUP(VALUE(AR110),$AW$3:$AX$7,2,TRUE)</f>
        <v>#VALUE!</v>
      </c>
    </row>
    <row r="111" spans="34:45" ht="18">
      <c r="AH111" s="45" t="s">
        <v>314</v>
      </c>
      <c r="AI111" s="45"/>
      <c r="AJ111" s="45"/>
      <c r="AK111" s="45"/>
      <c r="AL111" s="45"/>
      <c r="AM111" s="45"/>
      <c r="AN111" s="45"/>
      <c r="AO111" s="45" t="s">
        <v>291</v>
      </c>
      <c r="AQ111" s="4" t="e">
        <f>LEFT(AO111,FIND("(",AO111)-2)</f>
        <v>#VALUE!</v>
      </c>
      <c r="AR111" s="4" t="e">
        <f>SUBSTITUTE(AQ111,"&lt;","")</f>
        <v>#VALUE!</v>
      </c>
      <c r="AS111" s="4" t="e">
        <f>VLOOKUP(VALUE(AR111),$AW$3:$AX$7,2,TRUE)</f>
        <v>#VALUE!</v>
      </c>
    </row>
    <row r="112" spans="34:45" ht="18">
      <c r="AH112" s="45" t="s">
        <v>315</v>
      </c>
      <c r="AI112" s="45"/>
      <c r="AJ112" s="45"/>
      <c r="AK112" s="45"/>
      <c r="AL112" s="45"/>
      <c r="AM112" s="45"/>
      <c r="AN112" s="45"/>
      <c r="AO112" s="45" t="s">
        <v>291</v>
      </c>
      <c r="AQ112" s="4" t="e">
        <f>LEFT(AO112,FIND("(",AO112)-2)</f>
        <v>#VALUE!</v>
      </c>
      <c r="AR112" s="4" t="e">
        <f>SUBSTITUTE(AQ112,"&lt;","")</f>
        <v>#VALUE!</v>
      </c>
      <c r="AS112" s="4" t="e">
        <f>VLOOKUP(VALUE(AR112),$AW$3:$AX$7,2,TRUE)</f>
        <v>#VALUE!</v>
      </c>
    </row>
    <row r="113" spans="34:45" ht="18">
      <c r="AH113" s="45" t="s">
        <v>316</v>
      </c>
      <c r="AI113" s="45"/>
      <c r="AJ113" s="45"/>
      <c r="AK113" s="45"/>
      <c r="AL113" s="45"/>
      <c r="AM113" s="45"/>
      <c r="AN113" s="45"/>
      <c r="AO113" s="45" t="s">
        <v>184</v>
      </c>
      <c r="AQ113" s="4" t="e">
        <f>LEFT(AO113,FIND("(",AO113)-2)</f>
        <v>#VALUE!</v>
      </c>
      <c r="AR113" s="4" t="e">
        <f>SUBSTITUTE(AQ113,"&lt;","")</f>
        <v>#VALUE!</v>
      </c>
      <c r="AS113" s="4" t="e">
        <f>VLOOKUP(VALUE(AR113),$AW$3:$AX$7,2,TRUE)</f>
        <v>#VALUE!</v>
      </c>
    </row>
    <row r="114" spans="34:45" ht="18">
      <c r="AH114" s="45" t="s">
        <v>317</v>
      </c>
      <c r="AI114" s="45"/>
      <c r="AJ114" s="45"/>
      <c r="AK114" s="45"/>
      <c r="AL114" s="45"/>
      <c r="AM114" s="45"/>
      <c r="AN114" s="45"/>
      <c r="AO114" s="45" t="s">
        <v>277</v>
      </c>
      <c r="AQ114" s="4" t="str">
        <f>LEFT(AO114,FIND("(",AO114)-2)</f>
        <v>&lt;0.1</v>
      </c>
      <c r="AR114" s="4" t="str">
        <f>SUBSTITUTE(AQ114,"&lt;","")</f>
        <v>0.1</v>
      </c>
      <c r="AS114" s="4" t="str">
        <f>VLOOKUP(VALUE(AR114),$AW$3:$AX$7,2,TRUE)</f>
        <v>Low</v>
      </c>
    </row>
    <row r="115" spans="34:45" ht="18">
      <c r="AH115" s="45" t="s">
        <v>318</v>
      </c>
      <c r="AI115" s="45"/>
      <c r="AJ115" s="45"/>
      <c r="AK115" s="45"/>
      <c r="AL115" s="45"/>
      <c r="AM115" s="45"/>
      <c r="AN115" s="45"/>
      <c r="AO115" s="45" t="s">
        <v>277</v>
      </c>
      <c r="AQ115" s="4" t="str">
        <f>LEFT(AO115,FIND("(",AO115)-2)</f>
        <v>&lt;0.1</v>
      </c>
      <c r="AR115" s="4" t="str">
        <f>SUBSTITUTE(AQ115,"&lt;","")</f>
        <v>0.1</v>
      </c>
      <c r="AS115" s="4" t="str">
        <f>VLOOKUP(VALUE(AR115),$AW$3:$AX$7,2,TRUE)</f>
        <v>Low</v>
      </c>
    </row>
    <row r="116" spans="34:45" ht="18">
      <c r="AH116" s="45" t="s">
        <v>319</v>
      </c>
      <c r="AI116" s="45"/>
      <c r="AJ116" s="45"/>
      <c r="AK116" s="45"/>
      <c r="AL116" s="45"/>
      <c r="AM116" s="45"/>
      <c r="AN116" s="45"/>
      <c r="AO116" s="45" t="s">
        <v>277</v>
      </c>
      <c r="AQ116" s="4" t="str">
        <f>LEFT(AO116,FIND("(",AO116)-2)</f>
        <v>&lt;0.1</v>
      </c>
      <c r="AR116" s="4" t="str">
        <f>SUBSTITUTE(AQ116,"&lt;","")</f>
        <v>0.1</v>
      </c>
      <c r="AS116" s="4" t="str">
        <f>VLOOKUP(VALUE(AR116),$AW$3:$AX$7,2,TRUE)</f>
        <v>Low</v>
      </c>
    </row>
    <row r="117" spans="34:45" ht="18">
      <c r="AH117" s="45" t="s">
        <v>130</v>
      </c>
      <c r="AI117" s="45"/>
      <c r="AJ117" s="45"/>
      <c r="AK117" s="45"/>
      <c r="AL117" s="45"/>
      <c r="AM117" s="45"/>
      <c r="AN117" s="45"/>
      <c r="AO117" s="45" t="s">
        <v>277</v>
      </c>
      <c r="AQ117" s="4" t="str">
        <f>LEFT(AO117,FIND("(",AO117)-2)</f>
        <v>&lt;0.1</v>
      </c>
      <c r="AR117" s="4" t="str">
        <f>SUBSTITUTE(AQ117,"&lt;","")</f>
        <v>0.1</v>
      </c>
      <c r="AS117" s="4" t="str">
        <f>VLOOKUP(VALUE(AR117),$AW$3:$AX$7,2,TRUE)</f>
        <v>Low</v>
      </c>
    </row>
    <row r="118" spans="34:45" ht="18">
      <c r="AH118" s="45" t="s">
        <v>320</v>
      </c>
      <c r="AI118" s="45"/>
      <c r="AJ118" s="45"/>
      <c r="AK118" s="45"/>
      <c r="AL118" s="45"/>
      <c r="AM118" s="45"/>
      <c r="AN118" s="45"/>
      <c r="AO118" s="45" t="s">
        <v>321</v>
      </c>
      <c r="AQ118" s="4" t="str">
        <f>LEFT(AO118,FIND("(",AO118)-2)</f>
        <v>10</v>
      </c>
      <c r="AR118" s="4" t="str">
        <f>SUBSTITUTE(AQ118,"&lt;","")</f>
        <v>10</v>
      </c>
      <c r="AS118" s="4" t="str">
        <f>VLOOKUP(VALUE(AR118),$AW$3:$AX$7,2,TRUE)</f>
        <v>High</v>
      </c>
    </row>
    <row r="119" spans="34:45" ht="18">
      <c r="AH119" s="45" t="s">
        <v>322</v>
      </c>
      <c r="AI119" s="45"/>
      <c r="AJ119" s="45"/>
      <c r="AK119" s="45"/>
      <c r="AL119" s="45"/>
      <c r="AM119" s="45"/>
      <c r="AN119" s="45"/>
      <c r="AO119" s="45" t="s">
        <v>291</v>
      </c>
      <c r="AQ119" s="4" t="e">
        <f>LEFT(AO119,FIND("(",AO119)-2)</f>
        <v>#VALUE!</v>
      </c>
      <c r="AR119" s="4" t="e">
        <f>SUBSTITUTE(AQ119,"&lt;","")</f>
        <v>#VALUE!</v>
      </c>
      <c r="AS119" s="4" t="e">
        <f>VLOOKUP(VALUE(AR119),$AW$3:$AX$7,2,TRUE)</f>
        <v>#VALUE!</v>
      </c>
    </row>
    <row r="120" spans="34:45" ht="18">
      <c r="AH120" s="45" t="s">
        <v>323</v>
      </c>
      <c r="AI120" s="45"/>
      <c r="AJ120" s="45"/>
      <c r="AK120" s="45"/>
      <c r="AL120" s="45"/>
      <c r="AM120" s="45"/>
      <c r="AN120" s="45"/>
      <c r="AO120" s="45" t="s">
        <v>324</v>
      </c>
      <c r="AQ120" s="4" t="e">
        <f>LEFT(AO120,FIND("(",AO120)-2)</f>
        <v>#VALUE!</v>
      </c>
      <c r="AR120" s="4" t="e">
        <f>SUBSTITUTE(AQ120,"&lt;","")</f>
        <v>#VALUE!</v>
      </c>
      <c r="AS120" s="4" t="e">
        <f>VLOOKUP(VALUE(AR120),$AW$3:$AX$7,2,TRUE)</f>
        <v>#VALUE!</v>
      </c>
    </row>
    <row r="121" spans="34:45" ht="18">
      <c r="AH121" s="41" t="s">
        <v>325</v>
      </c>
      <c r="AI121" s="45"/>
      <c r="AJ121" s="45"/>
      <c r="AK121" s="45"/>
      <c r="AL121" s="45"/>
      <c r="AM121" s="45"/>
      <c r="AN121" s="45"/>
      <c r="AO121" s="45" t="s">
        <v>184</v>
      </c>
      <c r="AQ121" s="4" t="e">
        <f>LEFT(AO121,FIND("(",AO121)-2)</f>
        <v>#VALUE!</v>
      </c>
      <c r="AR121" s="4" t="e">
        <f>SUBSTITUTE(AQ121,"&lt;","")</f>
        <v>#VALUE!</v>
      </c>
      <c r="AS121" s="4" t="e">
        <f>VLOOKUP(VALUE(AR121),$AW$3:$AX$7,2,TRUE)</f>
        <v>#VALUE!</v>
      </c>
    </row>
    <row r="122" spans="34:45" ht="18">
      <c r="AH122" s="45" t="s">
        <v>326</v>
      </c>
      <c r="AI122" s="45"/>
      <c r="AJ122" s="45"/>
      <c r="AK122" s="45"/>
      <c r="AL122" s="45"/>
      <c r="AM122" s="45"/>
      <c r="AN122" s="45"/>
      <c r="AO122" s="45" t="s">
        <v>291</v>
      </c>
      <c r="AQ122" s="4" t="e">
        <f>LEFT(AO122,FIND("(",AO122)-2)</f>
        <v>#VALUE!</v>
      </c>
      <c r="AR122" s="4" t="e">
        <f>SUBSTITUTE(AQ122,"&lt;","")</f>
        <v>#VALUE!</v>
      </c>
      <c r="AS122" s="4" t="e">
        <f>VLOOKUP(VALUE(AR122),$AW$3:$AX$7,2,TRUE)</f>
        <v>#VALUE!</v>
      </c>
    </row>
    <row r="123" spans="34:45" ht="18">
      <c r="AH123" s="45" t="s">
        <v>327</v>
      </c>
      <c r="AI123" s="45"/>
      <c r="AJ123" s="45"/>
      <c r="AK123" s="45"/>
      <c r="AL123" s="45"/>
      <c r="AM123" s="45"/>
      <c r="AN123" s="45"/>
      <c r="AO123" s="45">
        <v>75</v>
      </c>
      <c r="AQ123" s="4" t="e">
        <f>LEFT(AO123,FIND("(",AO123)-2)</f>
        <v>#VALUE!</v>
      </c>
      <c r="AR123" s="4" t="e">
        <f>SUBSTITUTE(AQ123,"&lt;","")</f>
        <v>#VALUE!</v>
      </c>
      <c r="AS123" s="4" t="e">
        <f>VLOOKUP(VALUE(AR123),$AW$3:$AX$7,2,TRUE)</f>
        <v>#VALUE!</v>
      </c>
    </row>
    <row r="124" spans="34:45" ht="18">
      <c r="AH124" s="45" t="s">
        <v>328</v>
      </c>
      <c r="AI124" s="45"/>
      <c r="AJ124" s="45"/>
      <c r="AK124" s="45"/>
      <c r="AL124" s="45"/>
      <c r="AM124" s="45"/>
      <c r="AN124" s="45"/>
      <c r="AO124" s="45" t="s">
        <v>277</v>
      </c>
      <c r="AQ124" s="4" t="str">
        <f>LEFT(AO124,FIND("(",AO124)-2)</f>
        <v>&lt;0.1</v>
      </c>
      <c r="AR124" s="4" t="str">
        <f>SUBSTITUTE(AQ124,"&lt;","")</f>
        <v>0.1</v>
      </c>
      <c r="AS124" s="4" t="str">
        <f>VLOOKUP(VALUE(AR124),$AW$3:$AX$7,2,TRUE)</f>
        <v>Low</v>
      </c>
    </row>
    <row r="125" spans="34:45" ht="18">
      <c r="AH125" s="45" t="s">
        <v>329</v>
      </c>
      <c r="AI125" s="45"/>
      <c r="AJ125" s="45"/>
      <c r="AK125" s="45"/>
      <c r="AL125" s="45"/>
      <c r="AM125" s="45"/>
      <c r="AN125" s="45"/>
      <c r="AO125" s="45" t="s">
        <v>260</v>
      </c>
      <c r="AQ125" s="4" t="e">
        <f>LEFT(AO125,FIND("(",AO125)-2)</f>
        <v>#VALUE!</v>
      </c>
      <c r="AR125" s="4" t="e">
        <f>SUBSTITUTE(AQ125,"&lt;","")</f>
        <v>#VALUE!</v>
      </c>
      <c r="AS125" s="4" t="e">
        <f>VLOOKUP(VALUE(AR125),$AW$3:$AX$7,2,TRUE)</f>
        <v>#VALUE!</v>
      </c>
    </row>
    <row r="126" spans="34:45" ht="18">
      <c r="AH126" s="45" t="s">
        <v>330</v>
      </c>
      <c r="AI126" s="45"/>
      <c r="AJ126" s="45"/>
      <c r="AK126" s="45"/>
      <c r="AL126" s="45"/>
      <c r="AM126" s="45"/>
      <c r="AN126" s="45"/>
      <c r="AO126" s="45" t="s">
        <v>277</v>
      </c>
      <c r="AQ126" s="4" t="str">
        <f>LEFT(AO126,FIND("(",AO126)-2)</f>
        <v>&lt;0.1</v>
      </c>
      <c r="AR126" s="4" t="str">
        <f>SUBSTITUTE(AQ126,"&lt;","")</f>
        <v>0.1</v>
      </c>
      <c r="AS126" s="4" t="str">
        <f>VLOOKUP(VALUE(AR126),$AW$3:$AX$7,2,TRUE)</f>
        <v>Low</v>
      </c>
    </row>
    <row r="127" spans="34:45" ht="18">
      <c r="AH127" s="45" t="s">
        <v>149</v>
      </c>
      <c r="AI127" s="45"/>
      <c r="AJ127" s="45"/>
      <c r="AK127" s="45"/>
      <c r="AL127" s="45"/>
      <c r="AM127" s="45"/>
      <c r="AN127" s="45"/>
      <c r="AO127" s="45"/>
      <c r="AQ127" s="4" t="e">
        <f>LEFT(AO127,FIND("(",AO127)-2)</f>
        <v>#VALUE!</v>
      </c>
      <c r="AR127" s="4" t="e">
        <f>SUBSTITUTE(AQ127,"&lt;","")</f>
        <v>#VALUE!</v>
      </c>
      <c r="AS127" s="4" t="e">
        <f>VLOOKUP(VALUE(AR127),$AW$3:$AX$7,2,TRUE)</f>
        <v>#VALUE!</v>
      </c>
    </row>
    <row r="128" spans="34:45" ht="18">
      <c r="AH128" s="45" t="s">
        <v>153</v>
      </c>
      <c r="AI128" s="45"/>
      <c r="AJ128" s="45"/>
      <c r="AK128" s="45"/>
      <c r="AL128" s="45"/>
      <c r="AM128" s="45"/>
      <c r="AN128" s="45"/>
      <c r="AO128" s="45" t="s">
        <v>291</v>
      </c>
      <c r="AQ128" s="4" t="e">
        <f>LEFT(AO128,FIND("(",AO128)-2)</f>
        <v>#VALUE!</v>
      </c>
      <c r="AR128" s="4" t="e">
        <f>SUBSTITUTE(AQ128,"&lt;","")</f>
        <v>#VALUE!</v>
      </c>
      <c r="AS128" s="4" t="e">
        <f>VLOOKUP(VALUE(AR128),$AW$3:$AX$7,2,TRUE)</f>
        <v>#VALUE!</v>
      </c>
    </row>
    <row r="129" spans="34:45" ht="18">
      <c r="AH129" s="45" t="s">
        <v>156</v>
      </c>
      <c r="AI129" s="45"/>
      <c r="AJ129" s="45"/>
      <c r="AK129" s="45"/>
      <c r="AL129" s="45"/>
      <c r="AM129" s="45"/>
      <c r="AN129" s="45"/>
      <c r="AO129" s="45" t="s">
        <v>291</v>
      </c>
      <c r="AQ129" s="4" t="e">
        <f>LEFT(AO129,FIND("(",AO129)-2)</f>
        <v>#VALUE!</v>
      </c>
      <c r="AR129" s="4" t="e">
        <f>SUBSTITUTE(AQ129,"&lt;","")</f>
        <v>#VALUE!</v>
      </c>
      <c r="AS129" s="4" t="e">
        <f>VLOOKUP(VALUE(AR129),$AW$3:$AX$7,2,TRUE)</f>
        <v>#VALUE!</v>
      </c>
    </row>
    <row r="130" spans="34:45" ht="18">
      <c r="AH130" s="45" t="s">
        <v>331</v>
      </c>
      <c r="AI130" s="45"/>
      <c r="AJ130" s="45"/>
      <c r="AK130" s="45"/>
      <c r="AL130" s="45"/>
      <c r="AM130" s="45"/>
      <c r="AN130" s="45"/>
      <c r="AO130" s="45" t="s">
        <v>277</v>
      </c>
      <c r="AQ130" s="4" t="str">
        <f>LEFT(AO130,FIND("(",AO130)-2)</f>
        <v>&lt;0.1</v>
      </c>
      <c r="AR130" s="4" t="str">
        <f>SUBSTITUTE(AQ130,"&lt;","")</f>
        <v>0.1</v>
      </c>
      <c r="AS130" s="4" t="str">
        <f>VLOOKUP(VALUE(AR130),$AW$3:$AX$7,2,TRUE)</f>
        <v>Low</v>
      </c>
    </row>
    <row r="131" spans="34:45" ht="18">
      <c r="AH131" s="45" t="s">
        <v>332</v>
      </c>
      <c r="AI131" s="45"/>
      <c r="AJ131" s="45"/>
      <c r="AK131" s="45"/>
      <c r="AL131" s="45"/>
      <c r="AM131" s="45"/>
      <c r="AN131" s="45"/>
      <c r="AO131" s="45" t="s">
        <v>291</v>
      </c>
      <c r="AQ131" s="4" t="e">
        <f>LEFT(AO131,FIND("(",AO131)-2)</f>
        <v>#VALUE!</v>
      </c>
      <c r="AR131" s="4" t="e">
        <f>SUBSTITUTE(AQ131,"&lt;","")</f>
        <v>#VALUE!</v>
      </c>
      <c r="AS131" s="4" t="e">
        <f>VLOOKUP(VALUE(AR131),$AW$3:$AX$7,2,TRUE)</f>
        <v>#VALUE!</v>
      </c>
    </row>
    <row r="132" spans="34:45" ht="18">
      <c r="AH132" s="45" t="s">
        <v>333</v>
      </c>
      <c r="AI132" s="45"/>
      <c r="AJ132" s="45"/>
      <c r="AK132" s="45"/>
      <c r="AL132" s="45"/>
      <c r="AM132" s="45"/>
      <c r="AN132" s="45"/>
      <c r="AO132" s="45" t="s">
        <v>291</v>
      </c>
      <c r="AQ132" s="4" t="e">
        <f>LEFT(AO132,FIND("(",AO132)-2)</f>
        <v>#VALUE!</v>
      </c>
      <c r="AR132" s="4" t="e">
        <f>SUBSTITUTE(AQ132,"&lt;","")</f>
        <v>#VALUE!</v>
      </c>
      <c r="AS132" s="4" t="e">
        <f>VLOOKUP(VALUE(AR132),$AW$3:$AX$7,2,TRUE)</f>
        <v>#VALUE!</v>
      </c>
    </row>
    <row r="133" spans="34:45" ht="18">
      <c r="AH133" s="45" t="s">
        <v>334</v>
      </c>
      <c r="AI133" s="45"/>
      <c r="AJ133" s="45"/>
      <c r="AK133" s="45"/>
      <c r="AL133" s="45"/>
      <c r="AM133" s="45"/>
      <c r="AN133" s="45"/>
      <c r="AO133" s="45">
        <v>4</v>
      </c>
      <c r="AQ133" s="4" t="e">
        <f>LEFT(AO133,FIND("(",AO133)-2)</f>
        <v>#VALUE!</v>
      </c>
      <c r="AR133" s="4" t="e">
        <f>SUBSTITUTE(AQ133,"&lt;","")</f>
        <v>#VALUE!</v>
      </c>
      <c r="AS133" s="4" t="e">
        <f>VLOOKUP(VALUE(AR133),$AW$3:$AX$7,2,TRUE)</f>
        <v>#VALUE!</v>
      </c>
    </row>
    <row r="134" spans="34:45" ht="18">
      <c r="AH134" s="45" t="s">
        <v>335</v>
      </c>
      <c r="AI134" s="45"/>
      <c r="AJ134" s="45"/>
      <c r="AK134" s="45"/>
      <c r="AL134" s="45"/>
      <c r="AM134" s="45"/>
      <c r="AN134" s="45"/>
      <c r="AO134" s="45" t="s">
        <v>291</v>
      </c>
      <c r="AQ134" s="4" t="e">
        <f>LEFT(AO134,FIND("(",AO134)-2)</f>
        <v>#VALUE!</v>
      </c>
      <c r="AR134" s="4" t="e">
        <f>SUBSTITUTE(AQ134,"&lt;","")</f>
        <v>#VALUE!</v>
      </c>
      <c r="AS134" s="4" t="e">
        <f>VLOOKUP(VALUE(AR134),$AW$3:$AX$7,2,TRUE)</f>
        <v>#VALUE!</v>
      </c>
    </row>
    <row r="135" spans="34:45" ht="18">
      <c r="AH135" s="45" t="s">
        <v>336</v>
      </c>
      <c r="AI135" s="45"/>
      <c r="AJ135" s="45"/>
      <c r="AK135" s="45"/>
      <c r="AL135" s="45"/>
      <c r="AM135" s="45"/>
      <c r="AN135" s="45"/>
      <c r="AO135" s="45" t="s">
        <v>277</v>
      </c>
      <c r="AQ135" s="4" t="str">
        <f>LEFT(AO135,FIND("(",AO135)-2)</f>
        <v>&lt;0.1</v>
      </c>
      <c r="AR135" s="4" t="str">
        <f>SUBSTITUTE(AQ135,"&lt;","")</f>
        <v>0.1</v>
      </c>
      <c r="AS135" s="4" t="str">
        <f>VLOOKUP(VALUE(AR135),$AW$3:$AX$7,2,TRUE)</f>
        <v>Low</v>
      </c>
    </row>
    <row r="136" spans="34:45" ht="18">
      <c r="AH136" s="45" t="s">
        <v>337</v>
      </c>
      <c r="AI136" s="45"/>
      <c r="AJ136" s="45"/>
      <c r="AK136" s="45"/>
      <c r="AL136" s="45"/>
      <c r="AM136" s="45"/>
      <c r="AN136" s="45"/>
      <c r="AO136" s="45" t="s">
        <v>338</v>
      </c>
      <c r="AQ136" s="4" t="str">
        <f>LEFT(AO136,FIND("(",AO136)-2)</f>
        <v>400.0</v>
      </c>
      <c r="AR136" s="4" t="str">
        <f>SUBSTITUTE(AQ136,"&lt;","")</f>
        <v>400.0</v>
      </c>
      <c r="AS136" s="4" t="str">
        <f>VLOOKUP(VALUE(AR136),$AW$3:$AX$7,2,TRUE)</f>
        <v>Very High</v>
      </c>
    </row>
    <row r="137" spans="34:45" ht="18">
      <c r="AH137" s="45" t="s">
        <v>339</v>
      </c>
      <c r="AI137" s="45"/>
      <c r="AJ137" s="45"/>
      <c r="AK137" s="45"/>
      <c r="AL137" s="45"/>
      <c r="AM137" s="45"/>
      <c r="AN137" s="45"/>
      <c r="AO137" s="45" t="s">
        <v>277</v>
      </c>
      <c r="AQ137" s="4" t="str">
        <f>LEFT(AO137,FIND("(",AO137)-2)</f>
        <v>&lt;0.1</v>
      </c>
      <c r="AR137" s="4" t="str">
        <f>SUBSTITUTE(AQ137,"&lt;","")</f>
        <v>0.1</v>
      </c>
      <c r="AS137" s="4" t="str">
        <f>VLOOKUP(VALUE(AR137),$AW$3:$AX$7,2,TRUE)</f>
        <v>Low</v>
      </c>
    </row>
    <row r="138" spans="34:45" ht="18">
      <c r="AH138" s="45" t="s">
        <v>340</v>
      </c>
      <c r="AI138" s="45"/>
      <c r="AJ138" s="45"/>
      <c r="AK138" s="45"/>
      <c r="AL138" s="45"/>
      <c r="AM138" s="45"/>
      <c r="AN138" s="45"/>
      <c r="AO138" s="45" t="s">
        <v>341</v>
      </c>
      <c r="AQ138" s="4" t="str">
        <f>LEFT(AO138,FIND("(",AO138)-2)</f>
        <v>1.5</v>
      </c>
      <c r="AR138" s="4" t="str">
        <f>SUBSTITUTE(AQ138,"&lt;","")</f>
        <v>1.5</v>
      </c>
      <c r="AS138" s="4" t="str">
        <f>VLOOKUP(VALUE(AR138),$AW$3:$AX$7,2,TRUE)</f>
        <v>medium</v>
      </c>
    </row>
    <row r="139" spans="34:45" ht="18">
      <c r="AH139" s="45" t="s">
        <v>342</v>
      </c>
      <c r="AI139" s="45"/>
      <c r="AJ139" s="45"/>
      <c r="AK139" s="45"/>
      <c r="AL139" s="45"/>
      <c r="AM139" s="45"/>
      <c r="AN139" s="45"/>
      <c r="AO139" s="45">
        <v>0.03</v>
      </c>
      <c r="AQ139" s="4" t="e">
        <f>LEFT(AO139,FIND("(",AO139)-2)</f>
        <v>#VALUE!</v>
      </c>
      <c r="AR139" s="4" t="e">
        <f>SUBSTITUTE(AQ139,"&lt;","")</f>
        <v>#VALUE!</v>
      </c>
      <c r="AS139" s="4" t="e">
        <f>VLOOKUP(VALUE(AR139),$AW$3:$AX$7,2,TRUE)</f>
        <v>#VALUE!</v>
      </c>
    </row>
    <row r="140" spans="34:45" ht="18">
      <c r="AH140" s="45" t="s">
        <v>343</v>
      </c>
      <c r="AI140" s="45"/>
      <c r="AJ140" s="45"/>
      <c r="AK140" s="45"/>
      <c r="AL140" s="45"/>
      <c r="AM140" s="45"/>
      <c r="AN140" s="45"/>
      <c r="AO140" s="45" t="s">
        <v>291</v>
      </c>
      <c r="AQ140" s="4" t="e">
        <f>LEFT(AO140,FIND("(",AO140)-2)</f>
        <v>#VALUE!</v>
      </c>
      <c r="AR140" s="4" t="e">
        <f>SUBSTITUTE(AQ140,"&lt;","")</f>
        <v>#VALUE!</v>
      </c>
      <c r="AS140" s="4" t="e">
        <f>VLOOKUP(VALUE(AR140),$AW$3:$AX$7,2,TRUE)</f>
        <v>#VALUE!</v>
      </c>
    </row>
    <row r="141" spans="34:45" ht="18">
      <c r="AH141" s="45" t="s">
        <v>344</v>
      </c>
      <c r="AI141" s="45"/>
      <c r="AJ141" s="45"/>
      <c r="AK141" s="45"/>
      <c r="AL141" s="45"/>
      <c r="AM141" s="45"/>
      <c r="AN141" s="45"/>
      <c r="AO141" s="45" t="s">
        <v>291</v>
      </c>
      <c r="AQ141" s="4" t="e">
        <f>LEFT(AO141,FIND("(",AO141)-2)</f>
        <v>#VALUE!</v>
      </c>
      <c r="AR141" s="4" t="e">
        <f>SUBSTITUTE(AQ141,"&lt;","")</f>
        <v>#VALUE!</v>
      </c>
      <c r="AS141" s="4" t="e">
        <f>VLOOKUP(VALUE(AR141),$AW$3:$AX$7,2,TRUE)</f>
        <v>#VALUE!</v>
      </c>
    </row>
    <row r="142" spans="34:45" ht="18">
      <c r="AH142" s="45" t="s">
        <v>345</v>
      </c>
      <c r="AI142" s="45"/>
      <c r="AJ142" s="45"/>
      <c r="AK142" s="45"/>
      <c r="AL142" s="45"/>
      <c r="AM142" s="45"/>
      <c r="AN142" s="45"/>
      <c r="AO142" s="45" t="s">
        <v>277</v>
      </c>
      <c r="AQ142" s="4" t="str">
        <f>LEFT(AO142,FIND("(",AO142)-2)</f>
        <v>&lt;0.1</v>
      </c>
      <c r="AR142" s="4" t="str">
        <f>SUBSTITUTE(AQ142,"&lt;","")</f>
        <v>0.1</v>
      </c>
      <c r="AS142" s="4" t="str">
        <f>VLOOKUP(VALUE(AR142),$AW$3:$AX$7,2,TRUE)</f>
        <v>Low</v>
      </c>
    </row>
    <row r="143" spans="34:45" ht="18">
      <c r="AH143" s="45" t="s">
        <v>346</v>
      </c>
      <c r="AI143" s="45"/>
      <c r="AJ143" s="45"/>
      <c r="AK143" s="45"/>
      <c r="AL143" s="45"/>
      <c r="AM143" s="45"/>
      <c r="AN143" s="45"/>
      <c r="AO143" s="45" t="s">
        <v>347</v>
      </c>
      <c r="AQ143" s="4" t="str">
        <f>LEFT(AO143,FIND("(",AO143)-2)</f>
        <v>5.0</v>
      </c>
      <c r="AR143" s="4" t="str">
        <f>SUBSTITUTE(AQ143,"&lt;","")</f>
        <v>5.0</v>
      </c>
      <c r="AS143" s="4" t="str">
        <f>VLOOKUP(VALUE(AR143),$AW$3:$AX$7,2,TRUE)</f>
        <v>medium</v>
      </c>
    </row>
    <row r="144" spans="34:45" ht="18">
      <c r="AH144" s="45" t="s">
        <v>348</v>
      </c>
      <c r="AI144" s="45"/>
      <c r="AJ144" s="45"/>
      <c r="AK144" s="45"/>
      <c r="AL144" s="45"/>
      <c r="AM144" s="45"/>
      <c r="AN144" s="45"/>
      <c r="AO144" s="45">
        <v>55</v>
      </c>
      <c r="AQ144" s="4" t="e">
        <f>LEFT(AO144,FIND("(",AO144)-2)</f>
        <v>#VALUE!</v>
      </c>
      <c r="AR144" s="4" t="e">
        <f>SUBSTITUTE(AQ144,"&lt;","")</f>
        <v>#VALUE!</v>
      </c>
      <c r="AS144" s="4" t="e">
        <f>VLOOKUP(VALUE(AR144),$AW$3:$AX$7,2,TRUE)</f>
        <v>#VALUE!</v>
      </c>
    </row>
    <row r="145" spans="34:45" ht="18">
      <c r="AH145" s="45" t="s">
        <v>349</v>
      </c>
      <c r="AI145" s="45"/>
      <c r="AJ145" s="45"/>
      <c r="AK145" s="45"/>
      <c r="AL145" s="45"/>
      <c r="AM145" s="45"/>
      <c r="AN145" s="45"/>
      <c r="AO145" s="45" t="s">
        <v>291</v>
      </c>
      <c r="AQ145" s="4" t="e">
        <f>LEFT(AO145,FIND("(",AO145)-2)</f>
        <v>#VALUE!</v>
      </c>
      <c r="AR145" s="4" t="e">
        <f>SUBSTITUTE(AQ145,"&lt;","")</f>
        <v>#VALUE!</v>
      </c>
      <c r="AS145" s="4" t="e">
        <f>VLOOKUP(VALUE(AR145),$AW$3:$AX$7,2,TRUE)</f>
        <v>#VALUE!</v>
      </c>
    </row>
    <row r="146" spans="34:45" ht="18">
      <c r="AH146" s="45" t="s">
        <v>172</v>
      </c>
      <c r="AI146" s="45"/>
      <c r="AJ146" s="45"/>
      <c r="AK146" s="45"/>
      <c r="AL146" s="45"/>
      <c r="AM146" s="45"/>
      <c r="AN146" s="45"/>
      <c r="AO146" s="45">
        <v>0.5</v>
      </c>
      <c r="AQ146" s="4" t="e">
        <f>LEFT(AO146,FIND("(",AO146)-2)</f>
        <v>#VALUE!</v>
      </c>
      <c r="AR146" s="4" t="e">
        <f>SUBSTITUTE(AQ146,"&lt;","")</f>
        <v>#VALUE!</v>
      </c>
      <c r="AS146" s="4" t="e">
        <f>VLOOKUP(VALUE(AR146),$AW$3:$AX$7,2,TRUE)</f>
        <v>#VALUE!</v>
      </c>
    </row>
    <row r="147" spans="34:45" ht="18">
      <c r="AH147" s="45" t="s">
        <v>350</v>
      </c>
      <c r="AI147" s="45"/>
      <c r="AJ147" s="45"/>
      <c r="AK147" s="45"/>
      <c r="AL147" s="45"/>
      <c r="AM147" s="45"/>
      <c r="AN147" s="45"/>
      <c r="AO147" s="45" t="s">
        <v>351</v>
      </c>
      <c r="AQ147" s="4" t="str">
        <f>LEFT(AO147,FIND("(",AO147)-2)</f>
        <v>&lt;0.5</v>
      </c>
      <c r="AR147" s="4" t="str">
        <f>SUBSTITUTE(AQ147,"&lt;","")</f>
        <v>0.5</v>
      </c>
      <c r="AS147" s="4" t="str">
        <f>VLOOKUP(VALUE(AR147),$AW$3:$AX$7,2,TRUE)</f>
        <v>Low</v>
      </c>
    </row>
    <row r="148" spans="34:45" ht="18">
      <c r="AH148" s="45" t="s">
        <v>352</v>
      </c>
      <c r="AI148" s="45"/>
      <c r="AJ148" s="45"/>
      <c r="AK148" s="45"/>
      <c r="AL148" s="45"/>
      <c r="AM148" s="45"/>
      <c r="AN148" s="45"/>
      <c r="AO148" s="45" t="s">
        <v>277</v>
      </c>
      <c r="AQ148" s="4" t="str">
        <f>LEFT(AO148,FIND("(",AO148)-2)</f>
        <v>&lt;0.1</v>
      </c>
      <c r="AR148" s="4" t="str">
        <f>SUBSTITUTE(AQ148,"&lt;","")</f>
        <v>0.1</v>
      </c>
      <c r="AS148" s="4" t="str">
        <f>VLOOKUP(VALUE(AR148),$AW$3:$AX$7,2,TRUE)</f>
        <v>Low</v>
      </c>
    </row>
    <row r="149" spans="34:45" ht="18">
      <c r="AH149" s="45" t="s">
        <v>353</v>
      </c>
      <c r="AI149" s="45"/>
      <c r="AJ149" s="45"/>
      <c r="AK149" s="45"/>
      <c r="AL149" s="45"/>
      <c r="AM149" s="45"/>
      <c r="AN149" s="45"/>
      <c r="AO149" s="45" t="s">
        <v>277</v>
      </c>
      <c r="AQ149" s="4" t="str">
        <f>LEFT(AO149,FIND("(",AO149)-2)</f>
        <v>&lt;0.1</v>
      </c>
      <c r="AR149" s="4" t="str">
        <f>SUBSTITUTE(AQ149,"&lt;","")</f>
        <v>0.1</v>
      </c>
      <c r="AS149" s="4" t="str">
        <f>VLOOKUP(VALUE(AR149),$AW$3:$AX$7,2,TRUE)</f>
        <v>Low</v>
      </c>
    </row>
    <row r="150" spans="34:45" ht="18">
      <c r="AH150" s="45" t="s">
        <v>354</v>
      </c>
      <c r="AI150" s="45"/>
      <c r="AJ150" s="45"/>
      <c r="AK150" s="45"/>
      <c r="AL150" s="45"/>
      <c r="AM150" s="45"/>
      <c r="AN150" s="45"/>
      <c r="AO150" s="45" t="s">
        <v>291</v>
      </c>
      <c r="AQ150" s="4" t="e">
        <f>LEFT(AO150,FIND("(",AO150)-2)</f>
        <v>#VALUE!</v>
      </c>
      <c r="AR150" s="4" t="e">
        <f>SUBSTITUTE(AQ150,"&lt;","")</f>
        <v>#VALUE!</v>
      </c>
      <c r="AS150" s="4" t="e">
        <f>VLOOKUP(VALUE(AR150),$AW$3:$AX$7,2,TRUE)</f>
        <v>#VALUE!</v>
      </c>
    </row>
    <row r="151" spans="34:45" ht="18">
      <c r="AH151" s="45" t="s">
        <v>355</v>
      </c>
      <c r="AI151" s="45"/>
      <c r="AJ151" s="45"/>
      <c r="AK151" s="45"/>
      <c r="AL151" s="45"/>
      <c r="AM151" s="45"/>
      <c r="AN151" s="45"/>
      <c r="AO151" s="45">
        <v>8</v>
      </c>
      <c r="AQ151" s="4" t="e">
        <f>LEFT(AO151,FIND("(",AO151)-2)</f>
        <v>#VALUE!</v>
      </c>
      <c r="AR151" s="4" t="e">
        <f>SUBSTITUTE(AQ151,"&lt;","")</f>
        <v>#VALUE!</v>
      </c>
      <c r="AS151" s="4" t="e">
        <f>VLOOKUP(VALUE(AR151),$AW$3:$AX$7,2,TRUE)</f>
        <v>#VALUE!</v>
      </c>
    </row>
    <row r="152" spans="34:45" ht="18">
      <c r="AH152" s="45" t="s">
        <v>356</v>
      </c>
      <c r="AI152" s="45"/>
      <c r="AJ152" s="45"/>
      <c r="AK152" s="45"/>
      <c r="AL152" s="45"/>
      <c r="AM152" s="45"/>
      <c r="AN152" s="45"/>
      <c r="AO152" s="45" t="s">
        <v>291</v>
      </c>
      <c r="AQ152" s="4" t="e">
        <f>LEFT(AO152,FIND("(",AO152)-2)</f>
        <v>#VALUE!</v>
      </c>
      <c r="AR152" s="4" t="e">
        <f>SUBSTITUTE(AQ152,"&lt;","")</f>
        <v>#VALUE!</v>
      </c>
      <c r="AS152" s="4" t="e">
        <f>VLOOKUP(VALUE(AR152),$AW$3:$AX$7,2,TRUE)</f>
        <v>#VALUE!</v>
      </c>
    </row>
    <row r="153" spans="34:45" ht="18">
      <c r="AH153" s="45" t="s">
        <v>357</v>
      </c>
      <c r="AI153" s="45"/>
      <c r="AJ153" s="45"/>
      <c r="AK153" s="45"/>
      <c r="AL153" s="45"/>
      <c r="AM153" s="45"/>
      <c r="AN153" s="45"/>
      <c r="AO153" s="45" t="s">
        <v>277</v>
      </c>
      <c r="AQ153" s="4" t="str">
        <f>LEFT(AO153,FIND("(",AO153)-2)</f>
        <v>&lt;0.1</v>
      </c>
      <c r="AR153" s="4" t="str">
        <f>SUBSTITUTE(AQ153,"&lt;","")</f>
        <v>0.1</v>
      </c>
      <c r="AS153" s="4" t="str">
        <f>VLOOKUP(VALUE(AR153),$AW$3:$AX$7,2,TRUE)</f>
        <v>Low</v>
      </c>
    </row>
    <row r="154" spans="34:45" ht="18">
      <c r="AH154" s="45" t="s">
        <v>358</v>
      </c>
      <c r="AI154" s="45"/>
      <c r="AJ154" s="45"/>
      <c r="AK154" s="45"/>
      <c r="AL154" s="45"/>
      <c r="AM154" s="45"/>
      <c r="AN154" s="45"/>
      <c r="AO154" s="45" t="s">
        <v>359</v>
      </c>
      <c r="AQ154" s="4" t="str">
        <f>LEFT(AO154,FIND("(",AO154)-2)</f>
        <v>280.0</v>
      </c>
      <c r="AR154" s="4" t="str">
        <f>SUBSTITUTE(AQ154,"&lt;","")</f>
        <v>280.0</v>
      </c>
      <c r="AS154" s="4" t="str">
        <f>VLOOKUP(VALUE(AR154),$AW$3:$AX$7,2,TRUE)</f>
        <v>Very High</v>
      </c>
    </row>
    <row r="155" spans="34:45" ht="18">
      <c r="AH155" s="45" t="s">
        <v>360</v>
      </c>
      <c r="AI155" s="45"/>
      <c r="AJ155" s="45"/>
      <c r="AK155" s="45"/>
      <c r="AL155" s="45"/>
      <c r="AM155" s="45"/>
      <c r="AN155" s="45"/>
      <c r="AO155" s="45"/>
      <c r="AQ155" s="4" t="e">
        <f>LEFT(AO155,FIND("(",AO155)-2)</f>
        <v>#VALUE!</v>
      </c>
      <c r="AR155" s="4" t="e">
        <f>SUBSTITUTE(AQ155,"&lt;","")</f>
        <v>#VALUE!</v>
      </c>
      <c r="AS155" s="4" t="e">
        <f>VLOOKUP(VALUE(AR155),$AW$3:$AX$7,2,TRUE)</f>
        <v>#VALUE!</v>
      </c>
    </row>
    <row r="156" spans="34:45" ht="18">
      <c r="AH156" s="45" t="s">
        <v>361</v>
      </c>
      <c r="AI156" s="45"/>
      <c r="AJ156" s="45"/>
      <c r="AK156" s="45"/>
      <c r="AL156" s="45"/>
      <c r="AM156" s="45"/>
      <c r="AN156" s="45"/>
      <c r="AO156" s="45" t="s">
        <v>277</v>
      </c>
      <c r="AQ156" s="4" t="str">
        <f>LEFT(AO156,FIND("(",AO156)-2)</f>
        <v>&lt;0.1</v>
      </c>
      <c r="AR156" s="4" t="str">
        <f>SUBSTITUTE(AQ156,"&lt;","")</f>
        <v>0.1</v>
      </c>
      <c r="AS156" s="4" t="str">
        <f>VLOOKUP(VALUE(AR156),$AW$3:$AX$7,2,TRUE)</f>
        <v>Low</v>
      </c>
    </row>
    <row r="157" spans="34:45" ht="18">
      <c r="AH157" s="45" t="s">
        <v>362</v>
      </c>
      <c r="AI157" s="45"/>
      <c r="AJ157" s="45"/>
      <c r="AK157" s="45"/>
      <c r="AL157" s="45"/>
      <c r="AM157" s="45"/>
      <c r="AN157" s="45"/>
      <c r="AO157" s="45" t="s">
        <v>277</v>
      </c>
      <c r="AQ157" s="4" t="str">
        <f>LEFT(AO157,FIND("(",AO157)-2)</f>
        <v>&lt;0.1</v>
      </c>
      <c r="AR157" s="4" t="str">
        <f>SUBSTITUTE(AQ157,"&lt;","")</f>
        <v>0.1</v>
      </c>
      <c r="AS157" s="4" t="str">
        <f>VLOOKUP(VALUE(AR157),$AW$3:$AX$7,2,TRUE)</f>
        <v>Low</v>
      </c>
    </row>
    <row r="158" spans="34:45" ht="18">
      <c r="AH158" s="45" t="s">
        <v>363</v>
      </c>
      <c r="AI158" s="45"/>
      <c r="AJ158" s="45"/>
      <c r="AK158" s="45"/>
      <c r="AL158" s="45"/>
      <c r="AM158" s="45"/>
      <c r="AN158" s="45"/>
      <c r="AO158" s="45" t="s">
        <v>347</v>
      </c>
      <c r="AQ158" s="4" t="str">
        <f>LEFT(AO158,FIND("(",AO158)-2)</f>
        <v>5.0</v>
      </c>
      <c r="AR158" s="4" t="str">
        <f>SUBSTITUTE(AQ158,"&lt;","")</f>
        <v>5.0</v>
      </c>
      <c r="AS158" s="4" t="str">
        <f>VLOOKUP(VALUE(AR158),$AW$3:$AX$7,2,TRUE)</f>
        <v>medium</v>
      </c>
    </row>
    <row r="159" spans="34:45" ht="18">
      <c r="AH159" s="45" t="s">
        <v>364</v>
      </c>
      <c r="AI159" s="45"/>
      <c r="AJ159" s="45"/>
      <c r="AK159" s="45"/>
      <c r="AL159" s="45"/>
      <c r="AM159" s="45"/>
      <c r="AN159" s="45"/>
      <c r="AO159" s="45" t="s">
        <v>365</v>
      </c>
      <c r="AQ159" s="4" t="str">
        <f>LEFT(AO159,FIND("(",AO159)-2)</f>
        <v>&lt;0.2</v>
      </c>
      <c r="AR159" s="4" t="str">
        <f>SUBSTITUTE(AQ159,"&lt;","")</f>
        <v>0.2</v>
      </c>
      <c r="AS159" s="4" t="str">
        <f>VLOOKUP(VALUE(AR159),$AW$3:$AX$7,2,TRUE)</f>
        <v>Low</v>
      </c>
    </row>
    <row r="160" spans="34:45" ht="18">
      <c r="AH160" s="45" t="s">
        <v>366</v>
      </c>
      <c r="AI160" s="45"/>
      <c r="AJ160" s="45"/>
      <c r="AK160" s="45"/>
      <c r="AL160" s="45"/>
      <c r="AM160" s="45"/>
      <c r="AN160" s="45"/>
      <c r="AO160" s="45" t="s">
        <v>351</v>
      </c>
      <c r="AQ160" s="4" t="str">
        <f>LEFT(AO160,FIND("(",AO160)-2)</f>
        <v>&lt;0.5</v>
      </c>
      <c r="AR160" s="4" t="str">
        <f>SUBSTITUTE(AQ160,"&lt;","")</f>
        <v>0.5</v>
      </c>
      <c r="AS160" s="4" t="str">
        <f>VLOOKUP(VALUE(AR160),$AW$3:$AX$7,2,TRUE)</f>
        <v>Low</v>
      </c>
    </row>
    <row r="161" spans="34:45" ht="18">
      <c r="AH161" s="45" t="s">
        <v>367</v>
      </c>
      <c r="AI161" s="45"/>
      <c r="AJ161" s="45"/>
      <c r="AK161" s="45"/>
      <c r="AL161" s="45"/>
      <c r="AM161" s="45"/>
      <c r="AN161" s="45"/>
      <c r="AO161" s="45" t="s">
        <v>286</v>
      </c>
      <c r="AQ161" s="4" t="str">
        <f>LEFT(AO161,FIND("(",AO161)-2)</f>
        <v>&lt;1.0</v>
      </c>
      <c r="AR161" s="4" t="str">
        <f>SUBSTITUTE(AQ161,"&lt;","")</f>
        <v>1.0</v>
      </c>
      <c r="AS161" s="4" t="str">
        <f>VLOOKUP(VALUE(AR161),$AW$3:$AX$7,2,TRUE)</f>
        <v>medium</v>
      </c>
    </row>
    <row r="162" spans="34:45" ht="18">
      <c r="AH162" s="45" t="s">
        <v>368</v>
      </c>
      <c r="AI162" s="45"/>
      <c r="AJ162" s="45"/>
      <c r="AK162" s="45"/>
      <c r="AL162" s="45"/>
      <c r="AM162" s="45"/>
      <c r="AN162" s="45"/>
      <c r="AO162" s="45" t="s">
        <v>369</v>
      </c>
      <c r="AQ162" s="4" t="str">
        <f>LEFT(AO162,FIND("(",AO162)-2)</f>
        <v>&lt;5.0</v>
      </c>
      <c r="AR162" s="4" t="str">
        <f>SUBSTITUTE(AQ162,"&lt;","")</f>
        <v>5.0</v>
      </c>
      <c r="AS162" s="4" t="str">
        <f>VLOOKUP(VALUE(AR162),$AW$3:$AX$7,2,TRUE)</f>
        <v>medium</v>
      </c>
    </row>
    <row r="163" spans="34:45" ht="18">
      <c r="AH163" s="45" t="s">
        <v>370</v>
      </c>
      <c r="AI163" s="45"/>
      <c r="AJ163" s="45"/>
      <c r="AK163" s="45"/>
      <c r="AL163" s="45"/>
      <c r="AM163" s="45"/>
      <c r="AN163" s="45"/>
      <c r="AO163" s="45" t="s">
        <v>371</v>
      </c>
      <c r="AQ163" s="4" t="str">
        <f>LEFT(AO163,FIND("(",AO163)-2)</f>
        <v>&lt;0.1</v>
      </c>
      <c r="AR163" s="4" t="str">
        <f>SUBSTITUTE(AQ163,"&lt;","")</f>
        <v>0.1</v>
      </c>
      <c r="AS163" s="4" t="str">
        <f>VLOOKUP(VALUE(AR163),$AW$3:$AX$7,2,TRUE)</f>
        <v>Low</v>
      </c>
    </row>
    <row r="164" spans="34:45" ht="18">
      <c r="AH164" s="45" t="s">
        <v>372</v>
      </c>
      <c r="AI164" s="45"/>
      <c r="AJ164" s="45"/>
      <c r="AK164" s="45"/>
      <c r="AL164" s="45"/>
      <c r="AM164" s="45"/>
      <c r="AN164" s="45"/>
      <c r="AO164" s="45" t="s">
        <v>277</v>
      </c>
      <c r="AQ164" s="4" t="str">
        <f>LEFT(AO164,FIND("(",AO164)-2)</f>
        <v>&lt;0.1</v>
      </c>
      <c r="AR164" s="4" t="str">
        <f>SUBSTITUTE(AQ164,"&lt;","")</f>
        <v>0.1</v>
      </c>
      <c r="AS164" s="4" t="str">
        <f>VLOOKUP(VALUE(AR164),$AW$3:$AX$7,2,TRUE)</f>
        <v>Low</v>
      </c>
    </row>
    <row r="165" spans="34:45" ht="18">
      <c r="AH165" s="45" t="s">
        <v>373</v>
      </c>
      <c r="AI165" s="45"/>
      <c r="AJ165" s="45"/>
      <c r="AK165" s="45"/>
      <c r="AL165" s="45"/>
      <c r="AM165" s="45"/>
      <c r="AN165" s="45"/>
      <c r="AO165" s="45" t="s">
        <v>374</v>
      </c>
      <c r="AQ165" s="4" t="str">
        <f>LEFT(AO165,FIND("(",AO165)-2)</f>
        <v>0.2</v>
      </c>
      <c r="AR165" s="4" t="str">
        <f>SUBSTITUTE(AQ165,"&lt;","")</f>
        <v>0.2</v>
      </c>
      <c r="AS165" s="4" t="str">
        <f>VLOOKUP(VALUE(AR165),$AW$3:$AX$7,2,TRUE)</f>
        <v>Low</v>
      </c>
    </row>
    <row r="166" spans="34:45" ht="18">
      <c r="AH166" s="45" t="s">
        <v>375</v>
      </c>
      <c r="AI166" s="45"/>
      <c r="AJ166" s="45"/>
      <c r="AK166" s="45"/>
      <c r="AL166" s="45"/>
      <c r="AM166" s="45"/>
      <c r="AN166" s="45"/>
      <c r="AO166" s="45" t="s">
        <v>376</v>
      </c>
      <c r="AQ166" s="4" t="str">
        <f>LEFT(AO166,FIND("(",AO166)-2)</f>
        <v>0.3</v>
      </c>
      <c r="AR166" s="4" t="str">
        <f>SUBSTITUTE(AQ166,"&lt;","")</f>
        <v>0.3</v>
      </c>
      <c r="AS166" s="4" t="str">
        <f>VLOOKUP(VALUE(AR166),$AW$3:$AX$7,2,TRUE)</f>
        <v>Low</v>
      </c>
    </row>
    <row r="167" spans="34:45" ht="18">
      <c r="AH167" s="45" t="s">
        <v>377</v>
      </c>
      <c r="AI167" s="45"/>
      <c r="AJ167" s="45"/>
      <c r="AK167" s="45"/>
      <c r="AL167" s="45"/>
      <c r="AM167" s="45"/>
      <c r="AN167" s="45"/>
      <c r="AO167" s="45"/>
      <c r="AQ167" s="4" t="e">
        <f>LEFT(AO167,FIND("(",AO167)-2)</f>
        <v>#VALUE!</v>
      </c>
      <c r="AR167" s="4" t="e">
        <f>SUBSTITUTE(AQ167,"&lt;","")</f>
        <v>#VALUE!</v>
      </c>
      <c r="AS167" s="4" t="e">
        <f>VLOOKUP(VALUE(AR167),$AW$3:$AX$7,2,TRUE)</f>
        <v>#VALUE!</v>
      </c>
    </row>
    <row r="168" spans="34:45" ht="18">
      <c r="AH168" s="45" t="s">
        <v>378</v>
      </c>
      <c r="AI168" s="45"/>
      <c r="AJ168" s="45"/>
      <c r="AK168" s="45"/>
      <c r="AL168" s="45"/>
      <c r="AM168" s="45"/>
      <c r="AN168" s="45"/>
      <c r="AO168" s="45" t="s">
        <v>291</v>
      </c>
      <c r="AQ168" s="4" t="e">
        <f>LEFT(AO168,FIND("(",AO168)-2)</f>
        <v>#VALUE!</v>
      </c>
      <c r="AR168" s="4" t="e">
        <f>SUBSTITUTE(AQ168,"&lt;","")</f>
        <v>#VALUE!</v>
      </c>
      <c r="AS168" s="4" t="e">
        <f>VLOOKUP(VALUE(AR168),$AW$3:$AX$7,2,TRUE)</f>
        <v>#VALUE!</v>
      </c>
    </row>
    <row r="169" spans="34:45" ht="18">
      <c r="AH169" s="45" t="s">
        <v>379</v>
      </c>
      <c r="AI169" s="45"/>
      <c r="AJ169" s="45"/>
      <c r="AK169" s="45"/>
      <c r="AL169" s="45"/>
      <c r="AM169" s="45"/>
      <c r="AN169" s="45"/>
      <c r="AO169" s="45" t="s">
        <v>291</v>
      </c>
      <c r="AQ169" s="4" t="e">
        <f>LEFT(AO169,FIND("(",AO169)-2)</f>
        <v>#VALUE!</v>
      </c>
      <c r="AR169" s="4" t="e">
        <f>SUBSTITUTE(AQ169,"&lt;","")</f>
        <v>#VALUE!</v>
      </c>
      <c r="AS169" s="4" t="e">
        <f>VLOOKUP(VALUE(AR169),$AW$3:$AX$7,2,TRUE)</f>
        <v>#VALUE!</v>
      </c>
    </row>
    <row r="170" spans="34:45" ht="18">
      <c r="AH170" s="45" t="s">
        <v>380</v>
      </c>
      <c r="AI170" s="45"/>
      <c r="AJ170" s="45"/>
      <c r="AK170" s="45"/>
      <c r="AL170" s="45"/>
      <c r="AM170" s="45"/>
      <c r="AN170" s="45"/>
      <c r="AO170" s="45" t="s">
        <v>291</v>
      </c>
      <c r="AQ170" s="4" t="e">
        <f>LEFT(AO170,FIND("(",AO170)-2)</f>
        <v>#VALUE!</v>
      </c>
      <c r="AR170" s="4" t="e">
        <f>SUBSTITUTE(AQ170,"&lt;","")</f>
        <v>#VALUE!</v>
      </c>
      <c r="AS170" s="4" t="e">
        <f>VLOOKUP(VALUE(AR170),$AW$3:$AX$7,2,TRUE)</f>
        <v>#VALUE!</v>
      </c>
    </row>
    <row r="171" spans="34:45" ht="18">
      <c r="AH171" s="45" t="s">
        <v>381</v>
      </c>
      <c r="AI171" s="45"/>
      <c r="AJ171" s="45"/>
      <c r="AK171" s="45"/>
      <c r="AL171" s="45"/>
      <c r="AM171" s="45"/>
      <c r="AN171" s="45"/>
      <c r="AO171" s="45" t="s">
        <v>382</v>
      </c>
      <c r="AQ171" s="4" t="str">
        <f>LEFT(AO171,FIND("(",AO171)-2)</f>
        <v>≤12.0</v>
      </c>
      <c r="AR171" s="4" t="str">
        <f>SUBSTITUTE(AQ171,"&lt;","")</f>
        <v>≤12.0</v>
      </c>
      <c r="AS171" s="4" t="e">
        <f>VLOOKUP(VALUE(AR171),$AW$3:$AX$7,2,TRUE)</f>
        <v>#VALUE!</v>
      </c>
    </row>
    <row r="172" spans="34:45" ht="18">
      <c r="AH172" s="45" t="s">
        <v>383</v>
      </c>
      <c r="AI172" s="45"/>
      <c r="AJ172" s="45"/>
      <c r="AK172" s="45"/>
      <c r="AL172" s="45"/>
      <c r="AM172" s="45"/>
      <c r="AN172" s="45"/>
      <c r="AO172" s="45" t="s">
        <v>184</v>
      </c>
      <c r="AQ172" s="4" t="e">
        <f>LEFT(AO172,FIND("(",AO172)-2)</f>
        <v>#VALUE!</v>
      </c>
      <c r="AR172" s="4" t="e">
        <f>SUBSTITUTE(AQ172,"&lt;","")</f>
        <v>#VALUE!</v>
      </c>
      <c r="AS172" s="4" t="e">
        <f>VLOOKUP(VALUE(AR172),$AW$3:$AX$7,2,TRUE)</f>
        <v>#VALUE!</v>
      </c>
    </row>
    <row r="173" spans="34:45" ht="18">
      <c r="AH173" s="45" t="s">
        <v>384</v>
      </c>
      <c r="AI173" s="45"/>
      <c r="AJ173" s="45"/>
      <c r="AK173" s="45"/>
      <c r="AL173" s="45"/>
      <c r="AM173" s="45"/>
      <c r="AN173" s="45"/>
      <c r="AO173" s="45" t="s">
        <v>277</v>
      </c>
      <c r="AQ173" s="4" t="str">
        <f>LEFT(AO173,FIND("(",AO173)-2)</f>
        <v>&lt;0.1</v>
      </c>
      <c r="AR173" s="4" t="str">
        <f>SUBSTITUTE(AQ173,"&lt;","")</f>
        <v>0.1</v>
      </c>
      <c r="AS173" s="4" t="str">
        <f>VLOOKUP(VALUE(AR173),$AW$3:$AX$7,2,TRUE)</f>
        <v>Low</v>
      </c>
    </row>
    <row r="174" spans="34:45" ht="18">
      <c r="AH174" s="45" t="s">
        <v>385</v>
      </c>
      <c r="AI174" s="45"/>
      <c r="AJ174" s="45"/>
      <c r="AK174" s="45"/>
      <c r="AL174" s="45"/>
      <c r="AM174" s="45"/>
      <c r="AN174" s="45"/>
      <c r="AO174" s="45" t="s">
        <v>291</v>
      </c>
      <c r="AQ174" s="4" t="e">
        <f>LEFT(AO174,FIND("(",AO174)-2)</f>
        <v>#VALUE!</v>
      </c>
      <c r="AR174" s="4" t="e">
        <f>SUBSTITUTE(AQ174,"&lt;","")</f>
        <v>#VALUE!</v>
      </c>
      <c r="AS174" s="4" t="e">
        <f>VLOOKUP(VALUE(AR174),$AW$3:$AX$7,2,TRUE)</f>
        <v>#VALUE!</v>
      </c>
    </row>
    <row r="175" spans="34:45" ht="18">
      <c r="AH175" s="45" t="s">
        <v>386</v>
      </c>
      <c r="AI175" s="45"/>
      <c r="AJ175" s="45"/>
      <c r="AK175" s="45"/>
      <c r="AL175" s="45"/>
      <c r="AM175" s="45"/>
      <c r="AN175" s="45"/>
      <c r="AO175" s="45"/>
      <c r="AQ175" s="4" t="e">
        <f>LEFT(AO175,FIND("(",AO175)-2)</f>
        <v>#VALUE!</v>
      </c>
      <c r="AR175" s="4" t="e">
        <f>SUBSTITUTE(AQ175,"&lt;","")</f>
        <v>#VALUE!</v>
      </c>
      <c r="AS175" s="4" t="e">
        <f>VLOOKUP(VALUE(AR175),$AW$3:$AX$7,2,TRUE)</f>
        <v>#VALUE!</v>
      </c>
    </row>
    <row r="176" spans="34:45" ht="18">
      <c r="AH176" s="45" t="s">
        <v>387</v>
      </c>
      <c r="AI176" s="45"/>
      <c r="AJ176" s="45"/>
      <c r="AK176" s="45"/>
      <c r="AL176" s="45"/>
      <c r="AM176" s="45"/>
      <c r="AN176" s="45"/>
      <c r="AO176" s="45" t="s">
        <v>291</v>
      </c>
      <c r="AQ176" s="4" t="e">
        <f>LEFT(AO176,FIND("(",AO176)-2)</f>
        <v>#VALUE!</v>
      </c>
      <c r="AR176" s="4" t="e">
        <f>SUBSTITUTE(AQ176,"&lt;","")</f>
        <v>#VALUE!</v>
      </c>
      <c r="AS176" s="4" t="e">
        <f>VLOOKUP(VALUE(AR176),$AW$3:$AX$7,2,TRUE)</f>
        <v>#VALUE!</v>
      </c>
    </row>
    <row r="177" spans="34:45" ht="18">
      <c r="AH177" s="45" t="s">
        <v>388</v>
      </c>
      <c r="AI177" s="45"/>
      <c r="AJ177" s="45"/>
      <c r="AK177" s="45"/>
      <c r="AL177" s="45"/>
      <c r="AM177" s="45"/>
      <c r="AN177" s="45"/>
      <c r="AO177" s="45" t="s">
        <v>291</v>
      </c>
      <c r="AQ177" s="4" t="e">
        <f>LEFT(AO177,FIND("(",AO177)-2)</f>
        <v>#VALUE!</v>
      </c>
      <c r="AR177" s="4" t="e">
        <f>SUBSTITUTE(AQ177,"&lt;","")</f>
        <v>#VALUE!</v>
      </c>
      <c r="AS177" s="4" t="e">
        <f>VLOOKUP(VALUE(AR177),$AW$3:$AX$7,2,TRUE)</f>
        <v>#VALUE!</v>
      </c>
    </row>
    <row r="178" spans="34:45" ht="18">
      <c r="AH178" s="45" t="s">
        <v>389</v>
      </c>
      <c r="AI178" s="45"/>
      <c r="AJ178" s="45"/>
      <c r="AK178" s="45"/>
      <c r="AL178" s="45"/>
      <c r="AM178" s="45"/>
      <c r="AN178" s="45"/>
      <c r="AO178" s="45" t="s">
        <v>291</v>
      </c>
      <c r="AQ178" s="4" t="e">
        <f>LEFT(AO178,FIND("(",AO178)-2)</f>
        <v>#VALUE!</v>
      </c>
      <c r="AR178" s="4" t="e">
        <f>SUBSTITUTE(AQ178,"&lt;","")</f>
        <v>#VALUE!</v>
      </c>
      <c r="AS178" s="4" t="e">
        <f>VLOOKUP(VALUE(AR178),$AW$3:$AX$7,2,TRUE)</f>
        <v>#VALUE!</v>
      </c>
    </row>
    <row r="179" spans="34:45" ht="18">
      <c r="AH179" s="45" t="s">
        <v>390</v>
      </c>
      <c r="AI179" s="45"/>
      <c r="AJ179" s="45"/>
      <c r="AK179" s="45"/>
      <c r="AL179" s="45"/>
      <c r="AM179" s="45"/>
      <c r="AN179" s="45"/>
      <c r="AO179" s="45" t="s">
        <v>391</v>
      </c>
      <c r="AQ179" s="4" t="str">
        <f>LEFT(AO179,FIND("(",AO179)-2)</f>
        <v>3.7</v>
      </c>
      <c r="AR179" s="4" t="str">
        <f>SUBSTITUTE(AQ179,"&lt;","")</f>
        <v>3.7</v>
      </c>
      <c r="AS179" s="4" t="str">
        <f>VLOOKUP(VALUE(AR179),$AW$3:$AX$7,2,TRUE)</f>
        <v>medium</v>
      </c>
    </row>
    <row r="180" spans="34:45" ht="18">
      <c r="AH180" s="45" t="s">
        <v>392</v>
      </c>
      <c r="AI180" s="45"/>
      <c r="AJ180" s="45"/>
      <c r="AK180" s="45"/>
      <c r="AL180" s="45"/>
      <c r="AM180" s="45"/>
      <c r="AN180" s="45"/>
      <c r="AO180" s="45" t="s">
        <v>393</v>
      </c>
      <c r="AQ180" s="4" t="str">
        <f>LEFT(AO180,FIND("(",AO180)-2)</f>
        <v>&gt;100</v>
      </c>
      <c r="AR180" s="4" t="str">
        <f>SUBSTITUTE(AQ180,"&lt;","")</f>
        <v>&gt;100</v>
      </c>
      <c r="AS180" s="4" t="e">
        <f>VLOOKUP(VALUE(AR180),$AW$3:$AX$7,2,TRUE)</f>
        <v>#VALUE!</v>
      </c>
    </row>
    <row r="181" spans="34:45" ht="18">
      <c r="AH181" s="45" t="s">
        <v>394</v>
      </c>
      <c r="AI181" s="45"/>
      <c r="AJ181" s="45"/>
      <c r="AK181" s="45"/>
      <c r="AL181" s="45"/>
      <c r="AM181" s="45"/>
      <c r="AN181" s="45"/>
      <c r="AO181" s="45"/>
      <c r="AQ181" s="4" t="e">
        <f>LEFT(AO181,FIND("(",AO181)-2)</f>
        <v>#VALUE!</v>
      </c>
      <c r="AR181" s="4" t="e">
        <f>SUBSTITUTE(AQ181,"&lt;","")</f>
        <v>#VALUE!</v>
      </c>
      <c r="AS181" s="4" t="e">
        <f>VLOOKUP(VALUE(AR181),$AW$3:$AX$7,2,TRUE)</f>
        <v>#VALUE!</v>
      </c>
    </row>
    <row r="182" spans="34:45" ht="18">
      <c r="AH182" s="45" t="s">
        <v>395</v>
      </c>
      <c r="AI182" s="45"/>
      <c r="AJ182" s="45"/>
      <c r="AK182" s="45"/>
      <c r="AL182" s="45"/>
      <c r="AM182" s="45"/>
      <c r="AN182" s="45"/>
      <c r="AO182" s="45" t="s">
        <v>184</v>
      </c>
      <c r="AQ182" s="4" t="e">
        <f>LEFT(AO182,FIND("(",AO182)-2)</f>
        <v>#VALUE!</v>
      </c>
      <c r="AR182" s="4" t="e">
        <f>SUBSTITUTE(AQ182,"&lt;","")</f>
        <v>#VALUE!</v>
      </c>
      <c r="AS182" s="4" t="e">
        <f>VLOOKUP(VALUE(AR182),$AW$3:$AX$7,2,TRUE)</f>
        <v>#VALUE!</v>
      </c>
    </row>
    <row r="183" spans="34:45" ht="18">
      <c r="AH183" s="45" t="s">
        <v>396</v>
      </c>
      <c r="AI183" s="45"/>
      <c r="AJ183" s="45"/>
      <c r="AK183" s="45"/>
      <c r="AL183" s="45"/>
      <c r="AM183" s="45"/>
      <c r="AN183" s="45"/>
      <c r="AO183" s="45" t="s">
        <v>184</v>
      </c>
      <c r="AQ183" s="4" t="e">
        <f>LEFT(AO183,FIND("(",AO183)-2)</f>
        <v>#VALUE!</v>
      </c>
      <c r="AR183" s="4" t="e">
        <f>SUBSTITUTE(AQ183,"&lt;","")</f>
        <v>#VALUE!</v>
      </c>
      <c r="AS183" s="4" t="e">
        <f>VLOOKUP(VALUE(AR183),$AW$3:$AX$7,2,TRUE)</f>
        <v>#VALUE!</v>
      </c>
    </row>
    <row r="184" spans="34:45" ht="18">
      <c r="AH184" s="45" t="s">
        <v>210</v>
      </c>
      <c r="AI184" s="45"/>
      <c r="AJ184" s="45"/>
      <c r="AK184" s="45"/>
      <c r="AL184" s="45"/>
      <c r="AM184" s="45"/>
      <c r="AN184" s="45"/>
      <c r="AO184" s="45" t="s">
        <v>291</v>
      </c>
      <c r="AQ184" s="4" t="e">
        <f>LEFT(AO184,FIND("(",AO184)-2)</f>
        <v>#VALUE!</v>
      </c>
      <c r="AR184" s="4" t="e">
        <f>SUBSTITUTE(AQ184,"&lt;","")</f>
        <v>#VALUE!</v>
      </c>
      <c r="AS184" s="4" t="e">
        <f>VLOOKUP(VALUE(AR184),$AW$3:$AX$7,2,TRUE)</f>
        <v>#VALUE!</v>
      </c>
    </row>
    <row r="185" spans="34:45" ht="18">
      <c r="AH185" s="41" t="s">
        <v>397</v>
      </c>
      <c r="AI185" s="45"/>
      <c r="AJ185" s="45"/>
      <c r="AK185" s="45"/>
      <c r="AL185" s="45"/>
      <c r="AM185" s="45"/>
      <c r="AN185" s="45"/>
      <c r="AO185" s="45" t="s">
        <v>371</v>
      </c>
      <c r="AQ185" s="4" t="str">
        <f>LEFT(AO185,FIND("(",AO185)-2)</f>
        <v>&lt;0.1</v>
      </c>
      <c r="AR185" s="4" t="str">
        <f>SUBSTITUTE(AQ185,"&lt;","")</f>
        <v>0.1</v>
      </c>
      <c r="AS185" s="4" t="str">
        <f>VLOOKUP(VALUE(AR185),$AW$3:$AX$7,2,TRUE)</f>
        <v>Low</v>
      </c>
    </row>
    <row r="186" spans="34:45" ht="18">
      <c r="AH186" s="45" t="s">
        <v>398</v>
      </c>
      <c r="AI186" s="45"/>
      <c r="AJ186" s="45"/>
      <c r="AK186" s="45"/>
      <c r="AL186" s="45"/>
      <c r="AM186" s="45"/>
      <c r="AN186" s="45"/>
      <c r="AO186" s="45" t="s">
        <v>286</v>
      </c>
      <c r="AQ186" s="4" t="str">
        <f>LEFT(AO186,FIND("(",AO186)-2)</f>
        <v>&lt;1.0</v>
      </c>
      <c r="AR186" s="4" t="str">
        <f>SUBSTITUTE(AQ186,"&lt;","")</f>
        <v>1.0</v>
      </c>
      <c r="AS186" s="4" t="str">
        <f>VLOOKUP(VALUE(AR186),$AW$3:$AX$7,2,TRUE)</f>
        <v>medium</v>
      </c>
    </row>
    <row r="187" spans="34:45" ht="18">
      <c r="AH187" s="45" t="s">
        <v>399</v>
      </c>
      <c r="AI187" s="45"/>
      <c r="AJ187" s="45"/>
      <c r="AK187" s="45"/>
      <c r="AL187" s="45"/>
      <c r="AM187" s="45"/>
      <c r="AN187" s="45"/>
      <c r="AO187" s="45" t="s">
        <v>291</v>
      </c>
      <c r="AQ187" s="4" t="e">
        <f>LEFT(AO187,FIND("(",AO187)-2)</f>
        <v>#VALUE!</v>
      </c>
      <c r="AR187" s="4" t="e">
        <f>SUBSTITUTE(AQ187,"&lt;","")</f>
        <v>#VALUE!</v>
      </c>
      <c r="AS187" s="4" t="e">
        <f>VLOOKUP(VALUE(AR187),$AW$3:$AX$7,2,TRUE)</f>
        <v>#VALUE!</v>
      </c>
    </row>
    <row r="188" spans="34:45" ht="18">
      <c r="AH188" s="45" t="s">
        <v>400</v>
      </c>
      <c r="AI188" s="45"/>
      <c r="AJ188" s="45"/>
      <c r="AK188" s="45"/>
      <c r="AL188" s="45"/>
      <c r="AM188" s="45"/>
      <c r="AN188" s="45"/>
      <c r="AO188" s="45" t="s">
        <v>401</v>
      </c>
      <c r="AQ188" s="4" t="str">
        <f>LEFT(AO188,FIND("(",AO188)-2)</f>
        <v>0.1</v>
      </c>
      <c r="AR188" s="4" t="str">
        <f>SUBSTITUTE(AQ188,"&lt;","")</f>
        <v>0.1</v>
      </c>
      <c r="AS188" s="4" t="str">
        <f>VLOOKUP(VALUE(AR188),$AW$3:$AX$7,2,TRUE)</f>
        <v>Low</v>
      </c>
    </row>
    <row r="189" spans="34:45" ht="18">
      <c r="AH189" s="45" t="s">
        <v>402</v>
      </c>
      <c r="AI189" s="45"/>
      <c r="AJ189" s="45"/>
      <c r="AK189" s="45"/>
      <c r="AL189" s="45"/>
      <c r="AM189" s="45"/>
      <c r="AN189" s="45"/>
      <c r="AO189" s="45" t="s">
        <v>277</v>
      </c>
      <c r="AQ189" s="4" t="str">
        <f>LEFT(AO189,FIND("(",AO189)-2)</f>
        <v>&lt;0.1</v>
      </c>
      <c r="AR189" s="4" t="str">
        <f>SUBSTITUTE(AQ189,"&lt;","")</f>
        <v>0.1</v>
      </c>
      <c r="AS189" s="4" t="str">
        <f>VLOOKUP(VALUE(AR189),$AW$3:$AX$7,2,TRUE)</f>
        <v>Low</v>
      </c>
    </row>
    <row r="190" spans="34:45" ht="18">
      <c r="AH190" s="45" t="s">
        <v>403</v>
      </c>
      <c r="AI190" s="45"/>
      <c r="AJ190" s="45"/>
      <c r="AK190" s="45"/>
      <c r="AL190" s="45"/>
      <c r="AM190" s="45"/>
      <c r="AN190" s="45"/>
      <c r="AO190" s="45" t="s">
        <v>291</v>
      </c>
      <c r="AQ190" s="4" t="e">
        <f>LEFT(AO190,FIND("(",AO190)-2)</f>
        <v>#VALUE!</v>
      </c>
      <c r="AR190" s="4" t="e">
        <f>SUBSTITUTE(AQ190,"&lt;","")</f>
        <v>#VALUE!</v>
      </c>
      <c r="AS190" s="4" t="e">
        <f>VLOOKUP(VALUE(AR190),$AW$3:$AX$7,2,TRUE)</f>
        <v>#VALUE!</v>
      </c>
    </row>
    <row r="191" spans="34:45" ht="18">
      <c r="AH191" s="45" t="s">
        <v>404</v>
      </c>
      <c r="AI191" s="45"/>
      <c r="AJ191" s="45"/>
      <c r="AK191" s="45"/>
      <c r="AL191" s="45"/>
      <c r="AM191" s="45"/>
      <c r="AN191" s="45"/>
      <c r="AO191" s="45" t="s">
        <v>405</v>
      </c>
      <c r="AQ191" s="4" t="str">
        <f>LEFT(AO191,FIND("(",AO191)-2)</f>
        <v>0.14</v>
      </c>
      <c r="AR191" s="4" t="str">
        <f>SUBSTITUTE(AQ191,"&lt;","")</f>
        <v>0.14</v>
      </c>
      <c r="AS191" s="4" t="str">
        <f>VLOOKUP(VALUE(AR191),$AW$3:$AX$7,2,TRUE)</f>
        <v>Low</v>
      </c>
    </row>
    <row r="192" spans="34:45" ht="18">
      <c r="AH192" s="45" t="s">
        <v>406</v>
      </c>
      <c r="AI192" s="45"/>
      <c r="AJ192" s="45"/>
      <c r="AK192" s="45"/>
      <c r="AL192" s="45"/>
      <c r="AM192" s="45"/>
      <c r="AN192" s="45"/>
      <c r="AO192" s="45" t="s">
        <v>260</v>
      </c>
      <c r="AQ192" s="4" t="e">
        <f>LEFT(AO192,FIND("(",AO192)-2)</f>
        <v>#VALUE!</v>
      </c>
      <c r="AR192" s="4" t="e">
        <f>SUBSTITUTE(AQ192,"&lt;","")</f>
        <v>#VALUE!</v>
      </c>
      <c r="AS192" s="4" t="e">
        <f>VLOOKUP(VALUE(AR192),$AW$3:$AX$7,2,TRUE)</f>
        <v>#VALUE!</v>
      </c>
    </row>
    <row r="193" spans="34:45" ht="18">
      <c r="AH193" s="45" t="s">
        <v>407</v>
      </c>
      <c r="AI193" s="45"/>
      <c r="AJ193" s="45"/>
      <c r="AK193" s="45"/>
      <c r="AL193" s="45"/>
      <c r="AM193" s="45"/>
      <c r="AN193" s="45"/>
      <c r="AO193" s="45" t="s">
        <v>291</v>
      </c>
      <c r="AQ193" s="4" t="e">
        <f>LEFT(AO193,FIND("(",AO193)-2)</f>
        <v>#VALUE!</v>
      </c>
      <c r="AR193" s="4" t="e">
        <f>SUBSTITUTE(AQ193,"&lt;","")</f>
        <v>#VALUE!</v>
      </c>
      <c r="AS193" s="4" t="e">
        <f>VLOOKUP(VALUE(AR193),$AW$3:$AX$7,2,TRUE)</f>
        <v>#VALUE!</v>
      </c>
    </row>
    <row r="194" spans="34:45" ht="18">
      <c r="AH194" s="45" t="s">
        <v>408</v>
      </c>
      <c r="AI194" s="45"/>
      <c r="AJ194" s="45"/>
      <c r="AK194" s="45"/>
      <c r="AL194" s="45"/>
      <c r="AM194" s="45"/>
      <c r="AN194" s="45"/>
      <c r="AO194" s="45" t="s">
        <v>291</v>
      </c>
      <c r="AQ194" s="4" t="e">
        <f>LEFT(AO194,FIND("(",AO194)-2)</f>
        <v>#VALUE!</v>
      </c>
      <c r="AR194" s="4" t="e">
        <f>SUBSTITUTE(AQ194,"&lt;","")</f>
        <v>#VALUE!</v>
      </c>
      <c r="AS194" s="4" t="e">
        <f>VLOOKUP(VALUE(AR194),$AW$3:$AX$7,2,TRUE)</f>
        <v>#VALUE!</v>
      </c>
    </row>
    <row r="195" spans="34:45" ht="18">
      <c r="AH195" s="45" t="s">
        <v>409</v>
      </c>
      <c r="AI195" s="45"/>
      <c r="AJ195" s="45"/>
      <c r="AK195" s="45"/>
      <c r="AL195" s="45"/>
      <c r="AM195" s="45"/>
      <c r="AN195" s="45"/>
      <c r="AO195" s="45"/>
      <c r="AQ195" s="4" t="e">
        <f>LEFT(AO195,FIND("(",AO195)-2)</f>
        <v>#VALUE!</v>
      </c>
      <c r="AR195" s="4" t="e">
        <f>SUBSTITUTE(AQ195,"&lt;","")</f>
        <v>#VALUE!</v>
      </c>
      <c r="AS195" s="4" t="e">
        <f>VLOOKUP(VALUE(AR195),$AW$3:$AX$7,2,TRUE)</f>
        <v>#VALUE!</v>
      </c>
    </row>
    <row r="196" spans="34:45" ht="18">
      <c r="AH196" s="45" t="s">
        <v>410</v>
      </c>
      <c r="AI196" s="45"/>
      <c r="AJ196" s="45"/>
      <c r="AK196" s="45"/>
      <c r="AL196" s="45"/>
      <c r="AM196" s="45"/>
      <c r="AN196" s="45"/>
      <c r="AO196" s="45" t="s">
        <v>411</v>
      </c>
      <c r="AQ196" s="4" t="str">
        <f>LEFT(AO196,FIND("(",AO196)-2)</f>
        <v>10.0</v>
      </c>
      <c r="AR196" s="4" t="str">
        <f>SUBSTITUTE(AQ196,"&lt;","")</f>
        <v>10.0</v>
      </c>
      <c r="AS196" s="4" t="str">
        <f>VLOOKUP(VALUE(AR196),$AW$3:$AX$7,2,TRUE)</f>
        <v>High</v>
      </c>
    </row>
    <row r="197" spans="34:45" ht="18">
      <c r="AH197" s="45" t="s">
        <v>412</v>
      </c>
      <c r="AI197" s="45"/>
      <c r="AJ197" s="45"/>
      <c r="AK197" s="45"/>
      <c r="AL197" s="45"/>
      <c r="AM197" s="45"/>
      <c r="AN197" s="45"/>
      <c r="AO197" s="45" t="s">
        <v>411</v>
      </c>
      <c r="AQ197" s="4" t="str">
        <f>LEFT(AO197,FIND("(",AO197)-2)</f>
        <v>10.0</v>
      </c>
      <c r="AR197" s="4" t="str">
        <f>SUBSTITUTE(AQ197,"&lt;","")</f>
        <v>10.0</v>
      </c>
      <c r="AS197" s="4" t="str">
        <f>VLOOKUP(VALUE(AR197),$AW$3:$AX$7,2,TRUE)</f>
        <v>High</v>
      </c>
    </row>
    <row r="198" spans="34:45" ht="18">
      <c r="AH198" s="45" t="s">
        <v>413</v>
      </c>
      <c r="AI198" s="45"/>
      <c r="AJ198" s="45"/>
      <c r="AK198" s="45"/>
      <c r="AL198" s="45"/>
      <c r="AM198" s="45"/>
      <c r="AN198" s="45"/>
      <c r="AO198" s="45" t="s">
        <v>291</v>
      </c>
      <c r="AQ198" s="4" t="e">
        <f>LEFT(AO198,FIND("(",AO198)-2)</f>
        <v>#VALUE!</v>
      </c>
      <c r="AR198" s="4" t="e">
        <f>SUBSTITUTE(AQ198,"&lt;","")</f>
        <v>#VALUE!</v>
      </c>
      <c r="AS198" s="4" t="e">
        <f>VLOOKUP(VALUE(AR198),$AW$3:$AX$7,2,TRUE)</f>
        <v>#VALUE!</v>
      </c>
    </row>
    <row r="199" spans="34:45" ht="18">
      <c r="AH199" s="45" t="s">
        <v>414</v>
      </c>
      <c r="AI199" s="45"/>
      <c r="AJ199" s="45"/>
      <c r="AK199" s="45"/>
      <c r="AL199" s="45"/>
      <c r="AM199" s="45"/>
      <c r="AN199" s="45"/>
      <c r="AO199" s="45" t="s">
        <v>291</v>
      </c>
      <c r="AQ199" s="4" t="e">
        <f>LEFT(AO199,FIND("(",AO199)-2)</f>
        <v>#VALUE!</v>
      </c>
      <c r="AR199" s="4" t="e">
        <f>SUBSTITUTE(AQ199,"&lt;","")</f>
        <v>#VALUE!</v>
      </c>
      <c r="AS199" s="4" t="e">
        <f>VLOOKUP(VALUE(AR199),$AW$3:$AX$7,2,TRUE)</f>
        <v>#VALUE!</v>
      </c>
    </row>
    <row r="200" spans="34:45" ht="18">
      <c r="AH200" s="45" t="s">
        <v>415</v>
      </c>
      <c r="AI200" s="45"/>
      <c r="AJ200" s="45"/>
      <c r="AK200" s="45"/>
      <c r="AL200" s="45"/>
      <c r="AM200" s="45"/>
      <c r="AN200" s="45"/>
      <c r="AO200" s="45" t="s">
        <v>184</v>
      </c>
      <c r="AQ200" s="4" t="e">
        <f>LEFT(AO200,FIND("(",AO200)-2)</f>
        <v>#VALUE!</v>
      </c>
      <c r="AR200" s="4" t="e">
        <f>SUBSTITUTE(AQ200,"&lt;","")</f>
        <v>#VALUE!</v>
      </c>
      <c r="AS200" s="4" t="e">
        <f>VLOOKUP(VALUE(AR200),$AW$3:$AX$7,2,TRUE)</f>
        <v>#VALUE!</v>
      </c>
    </row>
    <row r="201" spans="34:45" ht="18">
      <c r="AH201" s="41" t="s">
        <v>416</v>
      </c>
      <c r="AI201" s="45"/>
      <c r="AJ201" s="45"/>
      <c r="AK201" s="45"/>
      <c r="AL201" s="45"/>
      <c r="AM201" s="45"/>
      <c r="AN201" s="45"/>
      <c r="AO201" s="45" t="s">
        <v>417</v>
      </c>
      <c r="AQ201" s="4" t="e">
        <f>LEFT(AO201,FIND("(",AO201)-2)</f>
        <v>#VALUE!</v>
      </c>
      <c r="AR201" s="4" t="e">
        <f>SUBSTITUTE(AQ201,"&lt;","")</f>
        <v>#VALUE!</v>
      </c>
      <c r="AS201" s="4" t="e">
        <f>VLOOKUP(VALUE(AR201),$AW$3:$AX$7,2,TRUE)</f>
        <v>#VALUE!</v>
      </c>
    </row>
    <row r="202" spans="34:45" ht="18">
      <c r="AH202" s="45" t="s">
        <v>418</v>
      </c>
      <c r="AI202" s="45"/>
      <c r="AJ202" s="45"/>
      <c r="AK202" s="45"/>
      <c r="AL202" s="45"/>
      <c r="AM202" s="45"/>
      <c r="AN202" s="45"/>
      <c r="AO202" s="45" t="s">
        <v>286</v>
      </c>
      <c r="AQ202" s="4" t="str">
        <f>LEFT(AO202,FIND("(",AO202)-2)</f>
        <v>&lt;1.0</v>
      </c>
      <c r="AR202" s="4" t="str">
        <f>SUBSTITUTE(AQ202,"&lt;","")</f>
        <v>1.0</v>
      </c>
      <c r="AS202" s="4" t="str">
        <f>VLOOKUP(VALUE(AR202),$AW$3:$AX$7,2,TRUE)</f>
        <v>medium</v>
      </c>
    </row>
    <row r="203" spans="34:45" ht="18">
      <c r="AH203" s="45" t="s">
        <v>419</v>
      </c>
      <c r="AI203" s="45"/>
      <c r="AJ203" s="45"/>
      <c r="AK203" s="45"/>
      <c r="AL203" s="45"/>
      <c r="AM203" s="45"/>
      <c r="AN203" s="45"/>
      <c r="AO203" s="45" t="s">
        <v>286</v>
      </c>
      <c r="AQ203" s="4" t="str">
        <f>LEFT(AO203,FIND("(",AO203)-2)</f>
        <v>&lt;1.0</v>
      </c>
      <c r="AR203" s="4" t="str">
        <f>SUBSTITUTE(AQ203,"&lt;","")</f>
        <v>1.0</v>
      </c>
      <c r="AS203" s="4" t="str">
        <f>VLOOKUP(VALUE(AR203),$AW$3:$AX$7,2,TRUE)</f>
        <v>medium</v>
      </c>
    </row>
    <row r="204" spans="34:45" ht="18">
      <c r="AH204" s="45" t="s">
        <v>420</v>
      </c>
      <c r="AI204" s="45"/>
      <c r="AJ204" s="45"/>
      <c r="AK204" s="45"/>
      <c r="AL204" s="45"/>
      <c r="AM204" s="45"/>
      <c r="AN204" s="45"/>
      <c r="AO204" s="45" t="s">
        <v>421</v>
      </c>
      <c r="AQ204" s="4" t="e">
        <f>LEFT(AO204,FIND("(",AO204)-2)</f>
        <v>#VALUE!</v>
      </c>
      <c r="AR204" s="4" t="e">
        <f>SUBSTITUTE(AQ204,"&lt;","")</f>
        <v>#VALUE!</v>
      </c>
      <c r="AS204" s="4" t="e">
        <f>VLOOKUP(VALUE(AR204),$AW$3:$AX$7,2,TRUE)</f>
        <v>#VALUE!</v>
      </c>
    </row>
    <row r="205" spans="34:45">
      <c r="AQ205" s="4" t="e">
        <f>LEFT(AO205,FIND("(",AO205)-2)</f>
        <v>#VALUE!</v>
      </c>
      <c r="AR205" s="4" t="e">
        <f>SUBSTITUTE(AQ205,"&lt;","")</f>
        <v>#VALUE!</v>
      </c>
      <c r="AS205" s="4" t="e">
        <f>VLOOKUP(VALUE(AR205),$AW$3:$AX$7,2,TRUE)</f>
        <v>#VALUE!</v>
      </c>
    </row>
  </sheetData>
  <mergeCells count="1">
    <mergeCell ref="AH1:AQ1"/>
  </mergeCells>
  <hyperlinks>
    <hyperlink ref="C6" r:id="rId1" tooltip="Grenadille" display="https://fr.wikipedia.org/wiki/Grenadille" xr:uid="{ACCE6171-AAA2-471C-8CD0-60844A7E4448}"/>
    <hyperlink ref="F38" r:id="rId2" tooltip="Grenadille" display="https://fr.wikipedia.org/wiki/Grenadille" xr:uid="{30B5FE94-A777-438F-A66D-BF18CD911AA6}"/>
  </hyperlinks>
  <pageMargins left="0.7" right="0.7" top="0.75" bottom="0.75" header="0.3" footer="0.3"/>
  <pageSetup orientation="portrait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85B0-7FDF-4E53-9324-A32E8EF029AC}">
  <dimension ref="A1:I25"/>
  <sheetViews>
    <sheetView workbookViewId="0">
      <selection activeCell="A44" sqref="A44"/>
    </sheetView>
  </sheetViews>
  <sheetFormatPr defaultColWidth="8.85546875" defaultRowHeight="14.45"/>
  <cols>
    <col min="1" max="1" width="26.140625" customWidth="1"/>
    <col min="2" max="2" width="22.85546875" bestFit="1" customWidth="1"/>
    <col min="3" max="3" width="13.7109375" customWidth="1"/>
    <col min="4" max="4" width="26.7109375" bestFit="1" customWidth="1"/>
    <col min="5" max="5" width="26.7109375" customWidth="1"/>
    <col min="6" max="6" width="26" bestFit="1" customWidth="1"/>
    <col min="7" max="7" width="18.5703125" bestFit="1" customWidth="1"/>
    <col min="8" max="8" width="24.85546875" bestFit="1" customWidth="1"/>
    <col min="9" max="9" width="20.7109375" bestFit="1" customWidth="1"/>
    <col min="10" max="10" width="13.42578125" bestFit="1" customWidth="1"/>
    <col min="11" max="11" width="27.140625" bestFit="1" customWidth="1"/>
    <col min="12" max="12" width="26.42578125" bestFit="1" customWidth="1"/>
  </cols>
  <sheetData>
    <row r="1" spans="1:9" ht="15">
      <c r="A1" s="31" t="s">
        <v>422</v>
      </c>
      <c r="B1" s="31" t="s">
        <v>423</v>
      </c>
      <c r="C1" s="31" t="s">
        <v>424</v>
      </c>
      <c r="D1" s="6"/>
      <c r="E1" s="6"/>
      <c r="F1" s="6"/>
      <c r="G1" s="6"/>
      <c r="H1" s="6"/>
      <c r="I1" s="6"/>
    </row>
    <row r="2" spans="1:9">
      <c r="A2" s="7" t="s">
        <v>7</v>
      </c>
      <c r="B2" s="7" t="s">
        <v>425</v>
      </c>
      <c r="C2" s="8" t="s">
        <v>426</v>
      </c>
      <c r="D2" s="8"/>
      <c r="E2" s="8"/>
      <c r="F2" s="8"/>
      <c r="H2" s="8"/>
      <c r="I2" s="8"/>
    </row>
    <row r="3" spans="1:9">
      <c r="A3" s="7" t="s">
        <v>7</v>
      </c>
      <c r="B3" s="7" t="s">
        <v>427</v>
      </c>
      <c r="C3" s="8" t="s">
        <v>428</v>
      </c>
      <c r="D3" s="8"/>
      <c r="E3" s="8"/>
      <c r="F3" s="8"/>
      <c r="H3" s="8"/>
      <c r="I3" s="8"/>
    </row>
    <row r="4" spans="1:9">
      <c r="A4" s="7" t="s">
        <v>18</v>
      </c>
      <c r="B4" s="7" t="s">
        <v>429</v>
      </c>
      <c r="C4" s="8"/>
      <c r="D4" s="8"/>
      <c r="E4" s="8"/>
      <c r="F4" s="8"/>
      <c r="H4" s="8"/>
      <c r="I4" s="8"/>
    </row>
    <row r="5" spans="1:9">
      <c r="A5" s="7" t="s">
        <v>18</v>
      </c>
      <c r="B5" s="7" t="s">
        <v>430</v>
      </c>
      <c r="C5" s="8"/>
      <c r="D5" s="8"/>
      <c r="E5" s="8"/>
      <c r="F5" s="8"/>
      <c r="H5" s="8"/>
      <c r="I5" s="8"/>
    </row>
    <row r="6" spans="1:9">
      <c r="A6" s="7" t="s">
        <v>18</v>
      </c>
      <c r="B6" s="7" t="s">
        <v>431</v>
      </c>
      <c r="C6" s="8"/>
      <c r="D6" s="8"/>
      <c r="E6" s="8"/>
      <c r="F6" s="8"/>
      <c r="G6" s="8"/>
    </row>
    <row r="12" spans="1:9">
      <c r="A12" s="10" t="s">
        <v>432</v>
      </c>
      <c r="B12" s="10" t="s">
        <v>433</v>
      </c>
      <c r="C12" s="11" t="s">
        <v>424</v>
      </c>
    </row>
    <row r="13" spans="1:9">
      <c r="A13" s="9" t="s">
        <v>3</v>
      </c>
      <c r="B13" s="9" t="s">
        <v>434</v>
      </c>
      <c r="C13" s="9" t="s">
        <v>435</v>
      </c>
    </row>
    <row r="14" spans="1:9">
      <c r="A14" s="9" t="s">
        <v>4</v>
      </c>
      <c r="B14" s="9" t="s">
        <v>436</v>
      </c>
      <c r="C14" s="9" t="s">
        <v>435</v>
      </c>
    </row>
    <row r="15" spans="1:9">
      <c r="A15" s="9" t="s">
        <v>437</v>
      </c>
      <c r="B15" s="9" t="s">
        <v>436</v>
      </c>
      <c r="C15" s="9" t="s">
        <v>435</v>
      </c>
    </row>
    <row r="16" spans="1:9">
      <c r="A16" s="9" t="s">
        <v>424</v>
      </c>
      <c r="B16" s="9" t="s">
        <v>436</v>
      </c>
      <c r="C16" s="9" t="s">
        <v>435</v>
      </c>
    </row>
    <row r="17" spans="1:3">
      <c r="A17" s="9" t="s">
        <v>438</v>
      </c>
      <c r="B17" s="9" t="s">
        <v>436</v>
      </c>
      <c r="C17" s="9" t="s">
        <v>439</v>
      </c>
    </row>
    <row r="18" spans="1:3">
      <c r="A18" s="9" t="s">
        <v>440</v>
      </c>
      <c r="B18" s="9" t="s">
        <v>436</v>
      </c>
      <c r="C18" s="9" t="s">
        <v>439</v>
      </c>
    </row>
    <row r="19" spans="1:3">
      <c r="A19" s="9" t="s">
        <v>423</v>
      </c>
      <c r="B19" s="9" t="s">
        <v>436</v>
      </c>
      <c r="C19" s="9" t="s">
        <v>435</v>
      </c>
    </row>
    <row r="20" spans="1:3">
      <c r="A20" s="9" t="s">
        <v>441</v>
      </c>
      <c r="B20" s="9" t="s">
        <v>436</v>
      </c>
      <c r="C20" s="9" t="s">
        <v>435</v>
      </c>
    </row>
    <row r="21" spans="1:3" ht="15">
      <c r="A21" s="9" t="s">
        <v>442</v>
      </c>
      <c r="B21" s="9" t="s">
        <v>436</v>
      </c>
      <c r="C21" s="9" t="s">
        <v>443</v>
      </c>
    </row>
    <row r="22" spans="1:3">
      <c r="A22" s="9" t="s">
        <v>444</v>
      </c>
      <c r="B22" s="9" t="s">
        <v>436</v>
      </c>
      <c r="C22" s="9" t="s">
        <v>443</v>
      </c>
    </row>
    <row r="23" spans="1:3">
      <c r="A23" s="9" t="s">
        <v>445</v>
      </c>
      <c r="B23" s="9" t="s">
        <v>436</v>
      </c>
      <c r="C23" s="9" t="s">
        <v>443</v>
      </c>
    </row>
    <row r="24" spans="1:3">
      <c r="A24" s="9" t="s">
        <v>446</v>
      </c>
      <c r="B24" s="9" t="s">
        <v>436</v>
      </c>
      <c r="C24" s="9" t="s">
        <v>439</v>
      </c>
    </row>
    <row r="25" spans="1:3">
      <c r="A25" s="9" t="s">
        <v>447</v>
      </c>
      <c r="B25" s="9" t="s">
        <v>436</v>
      </c>
      <c r="C25" s="9" t="s">
        <v>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4CB1-E875-4250-8C05-1712D8BC0F82}">
  <dimension ref="A1:G86"/>
  <sheetViews>
    <sheetView workbookViewId="0"/>
  </sheetViews>
  <sheetFormatPr defaultColWidth="8.85546875" defaultRowHeight="15.6"/>
  <cols>
    <col min="1" max="1" width="18.28515625" style="19" bestFit="1" customWidth="1"/>
    <col min="2" max="2" width="21.140625" style="19" bestFit="1" customWidth="1"/>
    <col min="3" max="3" width="20.42578125" style="19" bestFit="1" customWidth="1"/>
    <col min="4" max="4" width="57.140625" style="19" bestFit="1" customWidth="1"/>
    <col min="5" max="5" width="17.5703125" style="19" bestFit="1" customWidth="1"/>
    <col min="6" max="6" width="8.85546875" style="19"/>
    <col min="7" max="16384" width="8.85546875" style="15"/>
  </cols>
  <sheetData>
    <row r="1" spans="1:7">
      <c r="A1" s="16" t="s">
        <v>448</v>
      </c>
      <c r="B1" s="16" t="s">
        <v>449</v>
      </c>
      <c r="C1" s="16" t="s">
        <v>450</v>
      </c>
      <c r="D1" s="16" t="s">
        <v>451</v>
      </c>
      <c r="E1" s="16" t="s">
        <v>452</v>
      </c>
      <c r="F1" s="38" t="s">
        <v>453</v>
      </c>
      <c r="G1" s="38"/>
    </row>
    <row r="2" spans="1:7">
      <c r="A2" s="17" t="s">
        <v>10</v>
      </c>
      <c r="B2" s="17" t="s">
        <v>454</v>
      </c>
      <c r="C2" s="17" t="s">
        <v>455</v>
      </c>
      <c r="D2" s="17" t="s">
        <v>456</v>
      </c>
      <c r="E2" s="17" t="s">
        <v>457</v>
      </c>
      <c r="F2" s="37" t="s">
        <v>458</v>
      </c>
      <c r="G2" s="37"/>
    </row>
    <row r="3" spans="1:7">
      <c r="A3" s="17" t="s">
        <v>14</v>
      </c>
      <c r="B3" s="17">
        <v>32</v>
      </c>
      <c r="C3" s="17" t="s">
        <v>455</v>
      </c>
      <c r="D3" s="17" t="s">
        <v>459</v>
      </c>
      <c r="E3" s="18">
        <v>44391</v>
      </c>
      <c r="F3" s="37" t="s">
        <v>458</v>
      </c>
      <c r="G3" s="37"/>
    </row>
    <row r="4" spans="1:7">
      <c r="A4" s="17" t="s">
        <v>21</v>
      </c>
      <c r="B4" s="17" t="s">
        <v>460</v>
      </c>
      <c r="C4" s="17" t="s">
        <v>461</v>
      </c>
      <c r="D4" s="17" t="s">
        <v>462</v>
      </c>
      <c r="E4" s="17" t="s">
        <v>463</v>
      </c>
      <c r="F4" s="37" t="s">
        <v>458</v>
      </c>
      <c r="G4" s="37"/>
    </row>
    <row r="5" spans="1:7">
      <c r="A5" s="17" t="s">
        <v>33</v>
      </c>
      <c r="B5" s="17" t="s">
        <v>464</v>
      </c>
      <c r="C5" s="17" t="s">
        <v>465</v>
      </c>
      <c r="D5" s="17"/>
      <c r="E5" s="17" t="s">
        <v>466</v>
      </c>
      <c r="F5" s="37" t="s">
        <v>458</v>
      </c>
      <c r="G5" s="37"/>
    </row>
    <row r="6" spans="1:7">
      <c r="A6" s="17" t="s">
        <v>39</v>
      </c>
      <c r="B6" s="17" t="s">
        <v>467</v>
      </c>
      <c r="C6" s="17" t="s">
        <v>455</v>
      </c>
      <c r="D6" s="17"/>
      <c r="E6" s="18">
        <v>44405</v>
      </c>
      <c r="F6" s="37" t="s">
        <v>458</v>
      </c>
      <c r="G6" s="37"/>
    </row>
    <row r="7" spans="1:7">
      <c r="A7" s="17" t="s">
        <v>45</v>
      </c>
      <c r="B7" s="17" t="s">
        <v>468</v>
      </c>
      <c r="C7" s="17">
        <v>95</v>
      </c>
      <c r="D7" s="17" t="s">
        <v>456</v>
      </c>
      <c r="E7" s="18">
        <v>44483</v>
      </c>
      <c r="F7" s="37" t="s">
        <v>458</v>
      </c>
      <c r="G7" s="37"/>
    </row>
    <row r="8" spans="1:7">
      <c r="A8" s="17" t="s">
        <v>49</v>
      </c>
      <c r="B8" s="17" t="s">
        <v>469</v>
      </c>
      <c r="C8" s="17">
        <v>95</v>
      </c>
      <c r="D8" s="17"/>
      <c r="E8" s="18">
        <v>44387</v>
      </c>
      <c r="F8" s="37" t="s">
        <v>470</v>
      </c>
      <c r="G8" s="37"/>
    </row>
    <row r="9" spans="1:7">
      <c r="A9" s="17" t="s">
        <v>53</v>
      </c>
      <c r="B9" s="17">
        <v>32</v>
      </c>
      <c r="C9" s="17" t="s">
        <v>471</v>
      </c>
      <c r="D9" s="17" t="s">
        <v>472</v>
      </c>
      <c r="E9" s="17" t="s">
        <v>473</v>
      </c>
      <c r="F9" s="37" t="s">
        <v>470</v>
      </c>
      <c r="G9" s="37"/>
    </row>
    <row r="10" spans="1:7">
      <c r="A10" s="17" t="s">
        <v>58</v>
      </c>
      <c r="B10" s="17" t="s">
        <v>474</v>
      </c>
      <c r="C10" s="17" t="s">
        <v>455</v>
      </c>
      <c r="D10" s="17" t="s">
        <v>475</v>
      </c>
      <c r="E10" s="18">
        <v>44230</v>
      </c>
      <c r="F10" s="37" t="s">
        <v>470</v>
      </c>
      <c r="G10" s="37"/>
    </row>
    <row r="11" spans="1:7">
      <c r="A11" s="17" t="s">
        <v>63</v>
      </c>
      <c r="B11" s="17" t="s">
        <v>474</v>
      </c>
      <c r="C11" s="17" t="s">
        <v>455</v>
      </c>
      <c r="D11" s="17" t="s">
        <v>475</v>
      </c>
      <c r="E11" s="18">
        <v>44487</v>
      </c>
      <c r="F11" s="37" t="s">
        <v>470</v>
      </c>
      <c r="G11" s="37"/>
    </row>
    <row r="12" spans="1:7">
      <c r="A12" s="17" t="s">
        <v>68</v>
      </c>
      <c r="B12" s="17">
        <v>32</v>
      </c>
      <c r="C12" s="17" t="s">
        <v>461</v>
      </c>
      <c r="D12" s="17" t="s">
        <v>476</v>
      </c>
      <c r="E12" s="18">
        <v>44483</v>
      </c>
      <c r="F12" s="37" t="s">
        <v>458</v>
      </c>
      <c r="G12" s="37"/>
    </row>
    <row r="13" spans="1:7">
      <c r="A13" s="17" t="s">
        <v>73</v>
      </c>
      <c r="B13" s="17">
        <v>32</v>
      </c>
      <c r="C13" s="17" t="s">
        <v>461</v>
      </c>
      <c r="D13" s="17" t="s">
        <v>477</v>
      </c>
      <c r="E13" s="17" t="s">
        <v>478</v>
      </c>
      <c r="F13" s="37" t="s">
        <v>458</v>
      </c>
      <c r="G13" s="37"/>
    </row>
    <row r="14" spans="1:7">
      <c r="A14" s="17" t="s">
        <v>78</v>
      </c>
      <c r="B14" s="17">
        <v>32</v>
      </c>
      <c r="C14" s="17" t="s">
        <v>471</v>
      </c>
      <c r="D14" s="17" t="s">
        <v>475</v>
      </c>
      <c r="E14" s="17" t="s">
        <v>479</v>
      </c>
      <c r="F14" s="37" t="s">
        <v>458</v>
      </c>
      <c r="G14" s="37"/>
    </row>
    <row r="15" spans="1:7">
      <c r="A15" s="17" t="s">
        <v>83</v>
      </c>
      <c r="B15" s="17" t="s">
        <v>480</v>
      </c>
      <c r="C15" s="17">
        <v>95</v>
      </c>
      <c r="D15" s="17" t="s">
        <v>481</v>
      </c>
      <c r="E15" s="18">
        <v>44483</v>
      </c>
      <c r="F15" s="37" t="s">
        <v>458</v>
      </c>
      <c r="G15" s="37"/>
    </row>
    <row r="16" spans="1:7">
      <c r="A16" s="17" t="s">
        <v>88</v>
      </c>
      <c r="B16" s="17">
        <v>32</v>
      </c>
      <c r="C16" s="17" t="s">
        <v>471</v>
      </c>
      <c r="D16" s="17" t="s">
        <v>482</v>
      </c>
      <c r="E16" s="17" t="s">
        <v>483</v>
      </c>
      <c r="F16" s="37" t="s">
        <v>458</v>
      </c>
      <c r="G16" s="37"/>
    </row>
    <row r="17" spans="1:7">
      <c r="A17" s="17" t="s">
        <v>93</v>
      </c>
      <c r="B17" s="17">
        <v>32</v>
      </c>
      <c r="C17" s="17" t="s">
        <v>484</v>
      </c>
      <c r="D17" s="17" t="s">
        <v>485</v>
      </c>
      <c r="E17" s="17" t="s">
        <v>486</v>
      </c>
      <c r="F17" s="37" t="s">
        <v>470</v>
      </c>
      <c r="G17" s="37"/>
    </row>
    <row r="18" spans="1:7">
      <c r="A18" s="17" t="s">
        <v>98</v>
      </c>
      <c r="B18" s="17">
        <v>32</v>
      </c>
      <c r="C18" s="17" t="s">
        <v>471</v>
      </c>
      <c r="D18" s="17" t="s">
        <v>487</v>
      </c>
      <c r="E18" s="17" t="s">
        <v>466</v>
      </c>
      <c r="F18" s="37" t="s">
        <v>458</v>
      </c>
      <c r="G18" s="37"/>
    </row>
    <row r="19" spans="1:7">
      <c r="A19" s="17" t="s">
        <v>102</v>
      </c>
      <c r="B19" s="17" t="s">
        <v>488</v>
      </c>
      <c r="C19" s="17" t="s">
        <v>455</v>
      </c>
      <c r="D19" s="17" t="s">
        <v>481</v>
      </c>
      <c r="E19" s="17" t="s">
        <v>463</v>
      </c>
      <c r="F19" s="37" t="s">
        <v>489</v>
      </c>
      <c r="G19" s="37"/>
    </row>
    <row r="20" spans="1:7">
      <c r="A20" s="17" t="s">
        <v>107</v>
      </c>
      <c r="B20" s="17">
        <v>32</v>
      </c>
      <c r="C20" s="17" t="s">
        <v>490</v>
      </c>
      <c r="D20" s="17" t="s">
        <v>491</v>
      </c>
      <c r="E20" s="18">
        <v>44292</v>
      </c>
      <c r="F20" s="37" t="s">
        <v>489</v>
      </c>
      <c r="G20" s="37"/>
    </row>
    <row r="21" spans="1:7">
      <c r="A21" s="17" t="s">
        <v>112</v>
      </c>
      <c r="B21" s="17" t="s">
        <v>492</v>
      </c>
      <c r="C21" s="17" t="s">
        <v>455</v>
      </c>
      <c r="D21" s="17"/>
      <c r="E21" s="17" t="s">
        <v>493</v>
      </c>
      <c r="F21" s="37" t="s">
        <v>470</v>
      </c>
      <c r="G21" s="37"/>
    </row>
    <row r="22" spans="1:7">
      <c r="A22" s="17" t="s">
        <v>116</v>
      </c>
      <c r="B22" s="17" t="s">
        <v>494</v>
      </c>
      <c r="C22" s="17">
        <v>95</v>
      </c>
      <c r="D22" s="17" t="s">
        <v>495</v>
      </c>
      <c r="E22" s="18">
        <v>44483</v>
      </c>
      <c r="F22" s="37" t="s">
        <v>458</v>
      </c>
      <c r="G22" s="37"/>
    </row>
    <row r="23" spans="1:7">
      <c r="A23" s="17" t="s">
        <v>121</v>
      </c>
      <c r="B23" s="17" t="s">
        <v>496</v>
      </c>
      <c r="C23" s="17" t="s">
        <v>455</v>
      </c>
      <c r="D23" s="17" t="s">
        <v>475</v>
      </c>
      <c r="E23" s="18">
        <v>44483</v>
      </c>
      <c r="F23" s="37" t="s">
        <v>458</v>
      </c>
      <c r="G23" s="37"/>
    </row>
    <row r="24" spans="1:7">
      <c r="A24" s="17" t="s">
        <v>125</v>
      </c>
      <c r="B24" s="17">
        <v>32</v>
      </c>
      <c r="C24" s="17" t="s">
        <v>455</v>
      </c>
      <c r="D24" s="17" t="s">
        <v>462</v>
      </c>
      <c r="E24" s="17" t="s">
        <v>463</v>
      </c>
      <c r="F24" s="37" t="s">
        <v>458</v>
      </c>
      <c r="G24" s="37"/>
    </row>
    <row r="25" spans="1:7">
      <c r="A25" s="17" t="s">
        <v>128</v>
      </c>
      <c r="B25" s="17" t="s">
        <v>497</v>
      </c>
      <c r="C25" s="17" t="s">
        <v>498</v>
      </c>
      <c r="D25" s="17" t="s">
        <v>499</v>
      </c>
      <c r="E25" s="17" t="s">
        <v>500</v>
      </c>
      <c r="F25" s="37" t="s">
        <v>489</v>
      </c>
      <c r="G25" s="37"/>
    </row>
    <row r="26" spans="1:7">
      <c r="A26" s="17" t="s">
        <v>134</v>
      </c>
      <c r="B26" s="17" t="s">
        <v>501</v>
      </c>
      <c r="C26" s="17" t="s">
        <v>465</v>
      </c>
      <c r="D26" s="17"/>
      <c r="E26" s="17" t="s">
        <v>502</v>
      </c>
      <c r="F26" s="37" t="s">
        <v>489</v>
      </c>
      <c r="G26" s="37"/>
    </row>
    <row r="27" spans="1:7">
      <c r="A27" s="17" t="s">
        <v>138</v>
      </c>
      <c r="B27" s="17">
        <v>32</v>
      </c>
      <c r="C27" s="17">
        <v>85</v>
      </c>
      <c r="D27" s="17" t="s">
        <v>503</v>
      </c>
      <c r="E27" s="17" t="s">
        <v>504</v>
      </c>
      <c r="F27" s="37" t="s">
        <v>489</v>
      </c>
      <c r="G27" s="37"/>
    </row>
    <row r="28" spans="1:7">
      <c r="A28" s="17" t="s">
        <v>143</v>
      </c>
      <c r="B28" s="17">
        <v>32</v>
      </c>
      <c r="C28" s="17" t="s">
        <v>461</v>
      </c>
      <c r="D28" s="17"/>
      <c r="E28" s="17" t="s">
        <v>505</v>
      </c>
      <c r="F28" s="37" t="s">
        <v>458</v>
      </c>
      <c r="G28" s="37"/>
    </row>
    <row r="29" spans="1:7">
      <c r="A29" s="17" t="s">
        <v>147</v>
      </c>
      <c r="B29" s="17">
        <v>32</v>
      </c>
      <c r="C29" s="17" t="s">
        <v>461</v>
      </c>
      <c r="D29" s="17" t="s">
        <v>462</v>
      </c>
      <c r="E29" s="17" t="s">
        <v>506</v>
      </c>
      <c r="F29" s="37" t="s">
        <v>458</v>
      </c>
      <c r="G29" s="37"/>
    </row>
    <row r="30" spans="1:7">
      <c r="A30" s="17" t="s">
        <v>151</v>
      </c>
      <c r="B30" s="17" t="s">
        <v>494</v>
      </c>
      <c r="C30" s="17" t="s">
        <v>465</v>
      </c>
      <c r="D30" s="17"/>
      <c r="E30" s="17" t="s">
        <v>507</v>
      </c>
      <c r="F30" s="37" t="s">
        <v>489</v>
      </c>
      <c r="G30" s="37"/>
    </row>
    <row r="31" spans="1:7">
      <c r="A31" s="17" t="s">
        <v>149</v>
      </c>
      <c r="B31" s="17">
        <v>32</v>
      </c>
      <c r="C31" s="17" t="s">
        <v>465</v>
      </c>
      <c r="D31" s="17" t="s">
        <v>462</v>
      </c>
      <c r="E31" s="17" t="s">
        <v>463</v>
      </c>
      <c r="F31" s="37" t="s">
        <v>458</v>
      </c>
      <c r="G31" s="37"/>
    </row>
    <row r="32" spans="1:7">
      <c r="A32" s="17" t="s">
        <v>158</v>
      </c>
      <c r="B32" s="17" t="s">
        <v>508</v>
      </c>
      <c r="C32" s="17" t="s">
        <v>465</v>
      </c>
      <c r="D32" s="17"/>
      <c r="E32" s="17" t="s">
        <v>478</v>
      </c>
      <c r="F32" s="37" t="s">
        <v>489</v>
      </c>
      <c r="G32" s="37"/>
    </row>
    <row r="33" spans="1:7">
      <c r="A33" s="17" t="s">
        <v>162</v>
      </c>
      <c r="B33" s="17">
        <v>32</v>
      </c>
      <c r="C33" s="17">
        <v>95</v>
      </c>
      <c r="D33" s="17"/>
      <c r="E33" s="18">
        <v>44547</v>
      </c>
      <c r="F33" s="37" t="s">
        <v>489</v>
      </c>
      <c r="G33" s="37"/>
    </row>
    <row r="34" spans="1:7">
      <c r="A34" s="17" t="s">
        <v>166</v>
      </c>
      <c r="B34" s="17" t="s">
        <v>474</v>
      </c>
      <c r="C34" s="17">
        <v>95</v>
      </c>
      <c r="D34" s="17" t="s">
        <v>495</v>
      </c>
      <c r="E34" s="17" t="s">
        <v>509</v>
      </c>
      <c r="F34" s="37" t="s">
        <v>458</v>
      </c>
      <c r="G34" s="37"/>
    </row>
    <row r="35" spans="1:7">
      <c r="A35" s="17" t="s">
        <v>170</v>
      </c>
      <c r="B35" s="17" t="s">
        <v>510</v>
      </c>
      <c r="C35" s="17" t="s">
        <v>455</v>
      </c>
      <c r="D35" s="17"/>
      <c r="E35" s="18">
        <v>44391</v>
      </c>
      <c r="F35" s="37" t="s">
        <v>458</v>
      </c>
      <c r="G35" s="37"/>
    </row>
    <row r="36" spans="1:7">
      <c r="A36" s="17" t="s">
        <v>174</v>
      </c>
      <c r="B36" s="17">
        <v>32</v>
      </c>
      <c r="C36" s="17" t="s">
        <v>511</v>
      </c>
      <c r="D36" s="17" t="s">
        <v>499</v>
      </c>
      <c r="E36" s="17" t="s">
        <v>507</v>
      </c>
      <c r="F36" s="37" t="s">
        <v>489</v>
      </c>
      <c r="G36" s="37"/>
    </row>
    <row r="37" spans="1:7">
      <c r="A37" s="17" t="s">
        <v>179</v>
      </c>
      <c r="B37" s="17">
        <v>32</v>
      </c>
      <c r="C37" s="17" t="s">
        <v>461</v>
      </c>
      <c r="D37" s="17" t="s">
        <v>462</v>
      </c>
      <c r="E37" s="18">
        <v>44387</v>
      </c>
      <c r="F37" s="37" t="s">
        <v>489</v>
      </c>
      <c r="G37" s="37"/>
    </row>
    <row r="38" spans="1:7">
      <c r="A38" s="17" t="s">
        <v>182</v>
      </c>
      <c r="B38" s="17" t="s">
        <v>512</v>
      </c>
      <c r="C38" s="17" t="s">
        <v>465</v>
      </c>
      <c r="D38" s="17"/>
      <c r="E38" s="17" t="s">
        <v>513</v>
      </c>
      <c r="F38" s="37" t="s">
        <v>489</v>
      </c>
      <c r="G38" s="37"/>
    </row>
    <row r="39" spans="1:7">
      <c r="A39" s="17" t="s">
        <v>186</v>
      </c>
      <c r="B39" s="17" t="s">
        <v>474</v>
      </c>
      <c r="C39" s="17" t="s">
        <v>455</v>
      </c>
      <c r="D39" s="17" t="s">
        <v>495</v>
      </c>
      <c r="E39" s="17" t="s">
        <v>466</v>
      </c>
      <c r="F39" s="37" t="s">
        <v>458</v>
      </c>
      <c r="G39" s="37"/>
    </row>
    <row r="40" spans="1:7">
      <c r="A40" s="17" t="s">
        <v>190</v>
      </c>
      <c r="B40" s="17">
        <v>32</v>
      </c>
      <c r="C40" s="17" t="s">
        <v>455</v>
      </c>
      <c r="D40" s="17" t="s">
        <v>514</v>
      </c>
      <c r="E40" s="17" t="s">
        <v>506</v>
      </c>
      <c r="F40" s="37" t="s">
        <v>458</v>
      </c>
      <c r="G40" s="37"/>
    </row>
    <row r="41" spans="1:7">
      <c r="A41" s="17" t="s">
        <v>195</v>
      </c>
      <c r="B41" s="17">
        <v>32</v>
      </c>
      <c r="C41" s="17" t="s">
        <v>490</v>
      </c>
      <c r="D41" s="17" t="s">
        <v>515</v>
      </c>
      <c r="E41" s="18">
        <v>44387</v>
      </c>
      <c r="F41" s="37" t="s">
        <v>458</v>
      </c>
      <c r="G41" s="37"/>
    </row>
    <row r="42" spans="1:7">
      <c r="A42" s="17" t="s">
        <v>200</v>
      </c>
      <c r="B42" s="17" t="s">
        <v>516</v>
      </c>
      <c r="C42" s="17" t="s">
        <v>455</v>
      </c>
      <c r="D42" s="17" t="s">
        <v>475</v>
      </c>
      <c r="E42" s="18">
        <v>44548</v>
      </c>
      <c r="F42" s="37" t="s">
        <v>458</v>
      </c>
      <c r="G42" s="37"/>
    </row>
    <row r="43" spans="1:7">
      <c r="A43" s="17" t="s">
        <v>205</v>
      </c>
      <c r="B43" s="17" t="s">
        <v>510</v>
      </c>
      <c r="C43" s="17" t="s">
        <v>517</v>
      </c>
      <c r="D43" s="17" t="s">
        <v>475</v>
      </c>
      <c r="E43" s="17" t="s">
        <v>463</v>
      </c>
      <c r="F43" s="37" t="s">
        <v>458</v>
      </c>
      <c r="G43" s="37"/>
    </row>
    <row r="44" spans="1:7">
      <c r="A44" s="17" t="s">
        <v>208</v>
      </c>
      <c r="B44" s="17" t="s">
        <v>516</v>
      </c>
      <c r="C44" s="17" t="s">
        <v>465</v>
      </c>
      <c r="D44" s="17"/>
      <c r="E44" s="17" t="s">
        <v>518</v>
      </c>
      <c r="F44" s="37" t="s">
        <v>489</v>
      </c>
      <c r="G44" s="37"/>
    </row>
    <row r="45" spans="1:7">
      <c r="A45" s="17" t="s">
        <v>212</v>
      </c>
      <c r="B45" s="17">
        <v>32</v>
      </c>
      <c r="C45" s="17" t="s">
        <v>455</v>
      </c>
      <c r="D45" s="17" t="s">
        <v>495</v>
      </c>
      <c r="E45" s="17" t="s">
        <v>466</v>
      </c>
      <c r="F45" s="37" t="s">
        <v>458</v>
      </c>
      <c r="G45" s="37"/>
    </row>
    <row r="46" spans="1:7">
      <c r="A46" s="17" t="s">
        <v>215</v>
      </c>
      <c r="B46" s="17" t="s">
        <v>501</v>
      </c>
      <c r="C46" s="17">
        <v>90</v>
      </c>
      <c r="D46" s="17" t="s">
        <v>475</v>
      </c>
      <c r="E46" s="17" t="s">
        <v>519</v>
      </c>
      <c r="F46" s="37" t="s">
        <v>489</v>
      </c>
      <c r="G46" s="37"/>
    </row>
    <row r="47" spans="1:7">
      <c r="A47" s="17" t="s">
        <v>218</v>
      </c>
      <c r="B47" s="17" t="s">
        <v>520</v>
      </c>
      <c r="C47" s="17">
        <v>90</v>
      </c>
      <c r="D47" s="17" t="s">
        <v>475</v>
      </c>
      <c r="E47" s="17" t="s">
        <v>519</v>
      </c>
      <c r="F47" s="37" t="s">
        <v>458</v>
      </c>
      <c r="G47" s="37"/>
    </row>
    <row r="48" spans="1:7">
      <c r="A48" s="17" t="s">
        <v>220</v>
      </c>
      <c r="B48" s="17" t="s">
        <v>501</v>
      </c>
      <c r="C48" s="17" t="s">
        <v>521</v>
      </c>
      <c r="D48" s="17" t="s">
        <v>499</v>
      </c>
      <c r="E48" s="17" t="s">
        <v>522</v>
      </c>
      <c r="F48" s="37" t="s">
        <v>489</v>
      </c>
      <c r="G48" s="37"/>
    </row>
    <row r="49" spans="1:7">
      <c r="A49" s="17" t="s">
        <v>222</v>
      </c>
      <c r="B49" s="17">
        <v>32</v>
      </c>
      <c r="C49" s="17" t="s">
        <v>461</v>
      </c>
      <c r="D49" s="17" t="s">
        <v>487</v>
      </c>
      <c r="E49" s="17" t="s">
        <v>523</v>
      </c>
      <c r="F49" s="37" t="s">
        <v>470</v>
      </c>
      <c r="G49" s="37"/>
    </row>
    <row r="50" spans="1:7">
      <c r="A50" s="17" t="s">
        <v>225</v>
      </c>
      <c r="B50" s="17">
        <v>32</v>
      </c>
      <c r="C50" s="17" t="s">
        <v>455</v>
      </c>
      <c r="D50" s="17" t="s">
        <v>475</v>
      </c>
      <c r="E50" s="18">
        <v>44230</v>
      </c>
      <c r="F50" s="37" t="s">
        <v>458</v>
      </c>
      <c r="G50" s="37"/>
    </row>
    <row r="51" spans="1:7">
      <c r="A51" s="17" t="s">
        <v>227</v>
      </c>
      <c r="B51" s="17">
        <v>32</v>
      </c>
      <c r="C51" s="17" t="s">
        <v>471</v>
      </c>
      <c r="D51" s="17" t="s">
        <v>472</v>
      </c>
      <c r="E51" s="17" t="s">
        <v>524</v>
      </c>
      <c r="F51" s="37" t="s">
        <v>489</v>
      </c>
      <c r="G51" s="37"/>
    </row>
    <row r="52" spans="1:7">
      <c r="A52" s="17" t="s">
        <v>228</v>
      </c>
      <c r="B52" s="17">
        <v>32</v>
      </c>
      <c r="C52" s="17" t="s">
        <v>461</v>
      </c>
      <c r="D52" s="17" t="s">
        <v>462</v>
      </c>
      <c r="E52" s="18">
        <v>44483</v>
      </c>
      <c r="F52" s="37" t="s">
        <v>458</v>
      </c>
      <c r="G52" s="37"/>
    </row>
    <row r="53" spans="1:7">
      <c r="A53" s="17" t="s">
        <v>230</v>
      </c>
      <c r="B53" s="17" t="s">
        <v>525</v>
      </c>
      <c r="C53" s="17">
        <v>95</v>
      </c>
      <c r="D53" s="17" t="s">
        <v>475</v>
      </c>
      <c r="E53" s="18">
        <v>44391</v>
      </c>
      <c r="F53" s="37" t="s">
        <v>458</v>
      </c>
      <c r="G53" s="37"/>
    </row>
    <row r="54" spans="1:7">
      <c r="A54" s="17" t="s">
        <v>233</v>
      </c>
      <c r="B54" s="17" t="s">
        <v>494</v>
      </c>
      <c r="C54" s="17" t="s">
        <v>526</v>
      </c>
      <c r="D54" s="17" t="s">
        <v>499</v>
      </c>
      <c r="E54" s="17" t="s">
        <v>527</v>
      </c>
      <c r="F54" s="37" t="s">
        <v>489</v>
      </c>
      <c r="G54" s="37"/>
    </row>
    <row r="55" spans="1:7">
      <c r="A55" s="17" t="s">
        <v>237</v>
      </c>
      <c r="B55" s="17">
        <v>32</v>
      </c>
      <c r="C55" s="17" t="s">
        <v>455</v>
      </c>
      <c r="D55" s="17" t="s">
        <v>475</v>
      </c>
      <c r="E55" s="18">
        <v>44326</v>
      </c>
      <c r="F55" s="37" t="s">
        <v>489</v>
      </c>
      <c r="G55" s="37"/>
    </row>
    <row r="56" spans="1:7">
      <c r="A56" s="17" t="s">
        <v>240</v>
      </c>
      <c r="B56" s="17" t="s">
        <v>528</v>
      </c>
      <c r="C56" s="17" t="s">
        <v>465</v>
      </c>
      <c r="D56" s="17" t="s">
        <v>499</v>
      </c>
      <c r="E56" s="17" t="s">
        <v>529</v>
      </c>
      <c r="F56" s="37" t="s">
        <v>458</v>
      </c>
      <c r="G56" s="37"/>
    </row>
    <row r="57" spans="1:7">
      <c r="A57" s="17" t="s">
        <v>243</v>
      </c>
      <c r="B57" s="17">
        <v>40</v>
      </c>
      <c r="C57" s="17" t="s">
        <v>455</v>
      </c>
      <c r="D57" s="17"/>
      <c r="E57" s="17" t="s">
        <v>466</v>
      </c>
      <c r="F57" s="37" t="s">
        <v>489</v>
      </c>
      <c r="G57" s="37"/>
    </row>
    <row r="58" spans="1:7">
      <c r="A58" s="17" t="s">
        <v>245</v>
      </c>
      <c r="B58" s="17" t="s">
        <v>530</v>
      </c>
      <c r="C58" s="17" t="s">
        <v>455</v>
      </c>
      <c r="D58" s="17" t="s">
        <v>475</v>
      </c>
      <c r="E58" s="18">
        <v>44405</v>
      </c>
      <c r="F58" s="37" t="s">
        <v>458</v>
      </c>
      <c r="G58" s="37"/>
    </row>
    <row r="59" spans="1:7">
      <c r="A59" s="17" t="s">
        <v>248</v>
      </c>
      <c r="B59" s="17">
        <v>32</v>
      </c>
      <c r="C59" s="17">
        <v>95</v>
      </c>
      <c r="D59" s="17" t="s">
        <v>531</v>
      </c>
      <c r="E59" s="17" t="s">
        <v>532</v>
      </c>
      <c r="F59" s="37" t="s">
        <v>489</v>
      </c>
      <c r="G59" s="37"/>
    </row>
    <row r="60" spans="1:7">
      <c r="A60" s="17" t="s">
        <v>253</v>
      </c>
      <c r="B60" s="17" t="s">
        <v>501</v>
      </c>
      <c r="C60" s="17">
        <v>90</v>
      </c>
      <c r="D60" s="17" t="s">
        <v>499</v>
      </c>
      <c r="E60" s="17" t="s">
        <v>463</v>
      </c>
      <c r="F60" s="37" t="s">
        <v>489</v>
      </c>
      <c r="G60" s="37"/>
    </row>
    <row r="61" spans="1:7">
      <c r="A61" s="15"/>
      <c r="B61" s="15"/>
      <c r="C61" s="15"/>
      <c r="D61" s="15"/>
      <c r="E61" s="15"/>
      <c r="F61" s="15"/>
    </row>
    <row r="62" spans="1:7">
      <c r="A62" s="35" t="s">
        <v>533</v>
      </c>
      <c r="B62" s="35"/>
      <c r="C62" s="35"/>
      <c r="D62" s="35"/>
      <c r="E62" s="35"/>
      <c r="F62" s="35"/>
      <c r="G62" s="35"/>
    </row>
    <row r="63" spans="1:7">
      <c r="A63" s="17"/>
    </row>
    <row r="65" spans="1:2">
      <c r="A65" s="36" t="s">
        <v>534</v>
      </c>
      <c r="B65" s="36"/>
    </row>
    <row r="66" spans="1:2">
      <c r="A66" s="16" t="s">
        <v>535</v>
      </c>
      <c r="B66" s="16" t="s">
        <v>536</v>
      </c>
    </row>
    <row r="67" spans="1:2">
      <c r="A67" s="17" t="s">
        <v>247</v>
      </c>
      <c r="B67" s="17" t="s">
        <v>537</v>
      </c>
    </row>
    <row r="68" spans="1:2">
      <c r="A68" s="17" t="s">
        <v>538</v>
      </c>
      <c r="B68" s="17" t="s">
        <v>539</v>
      </c>
    </row>
    <row r="69" spans="1:2">
      <c r="A69" s="17" t="s">
        <v>540</v>
      </c>
      <c r="B69" s="17" t="s">
        <v>541</v>
      </c>
    </row>
    <row r="70" spans="1:2">
      <c r="A70" s="17" t="s">
        <v>542</v>
      </c>
      <c r="B70" s="17" t="s">
        <v>121</v>
      </c>
    </row>
    <row r="71" spans="1:2">
      <c r="A71" s="17" t="s">
        <v>543</v>
      </c>
      <c r="B71" s="17" t="s">
        <v>544</v>
      </c>
    </row>
    <row r="72" spans="1:2">
      <c r="A72" s="17" t="s">
        <v>83</v>
      </c>
      <c r="B72" s="17" t="s">
        <v>134</v>
      </c>
    </row>
    <row r="73" spans="1:2">
      <c r="A73" s="17" t="s">
        <v>545</v>
      </c>
      <c r="B73" s="17" t="s">
        <v>546</v>
      </c>
    </row>
    <row r="74" spans="1:2">
      <c r="A74" s="17" t="s">
        <v>547</v>
      </c>
      <c r="B74" s="17" t="s">
        <v>548</v>
      </c>
    </row>
    <row r="75" spans="1:2">
      <c r="A75" s="17" t="s">
        <v>143</v>
      </c>
      <c r="B75" s="17" t="s">
        <v>549</v>
      </c>
    </row>
    <row r="76" spans="1:2">
      <c r="A76" s="17" t="s">
        <v>550</v>
      </c>
      <c r="B76" s="17" t="s">
        <v>551</v>
      </c>
    </row>
    <row r="77" spans="1:2">
      <c r="A77" s="17" t="s">
        <v>552</v>
      </c>
      <c r="B77" s="17" t="s">
        <v>208</v>
      </c>
    </row>
    <row r="78" spans="1:2">
      <c r="A78" s="17" t="s">
        <v>553</v>
      </c>
      <c r="B78" s="17" t="s">
        <v>554</v>
      </c>
    </row>
    <row r="79" spans="1:2">
      <c r="A79" s="17" t="s">
        <v>555</v>
      </c>
      <c r="B79" s="17" t="s">
        <v>556</v>
      </c>
    </row>
    <row r="80" spans="1:2">
      <c r="A80" s="17" t="s">
        <v>557</v>
      </c>
      <c r="B80" s="17" t="s">
        <v>558</v>
      </c>
    </row>
    <row r="81" spans="1:2">
      <c r="A81" s="17" t="s">
        <v>559</v>
      </c>
      <c r="B81" s="17" t="s">
        <v>560</v>
      </c>
    </row>
    <row r="82" spans="1:2">
      <c r="A82" s="17" t="s">
        <v>561</v>
      </c>
      <c r="B82" s="17" t="s">
        <v>562</v>
      </c>
    </row>
    <row r="83" spans="1:2">
      <c r="A83" s="17" t="s">
        <v>563</v>
      </c>
      <c r="B83" s="17" t="s">
        <v>253</v>
      </c>
    </row>
    <row r="84" spans="1:2">
      <c r="A84" s="17" t="s">
        <v>564</v>
      </c>
      <c r="B84" s="17" t="s">
        <v>565</v>
      </c>
    </row>
    <row r="86" spans="1:2">
      <c r="A86" t="s">
        <v>566</v>
      </c>
    </row>
  </sheetData>
  <mergeCells count="62">
    <mergeCell ref="F6:G6"/>
    <mergeCell ref="F1:G1"/>
    <mergeCell ref="F2:G2"/>
    <mergeCell ref="F3:G3"/>
    <mergeCell ref="F4:G4"/>
    <mergeCell ref="F5:G5"/>
    <mergeCell ref="F18:G18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30:G30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42:G42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54:G54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A62:G62"/>
    <mergeCell ref="A65:B65"/>
    <mergeCell ref="F55:G55"/>
    <mergeCell ref="F56:G56"/>
    <mergeCell ref="F57:G57"/>
    <mergeCell ref="F58:G58"/>
    <mergeCell ref="F59:G59"/>
    <mergeCell ref="F60:G6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A158-7779-4A33-B907-1483A0C44A46}">
  <dimension ref="A1:H86"/>
  <sheetViews>
    <sheetView workbookViewId="0">
      <selection activeCell="R13" sqref="R13"/>
    </sheetView>
  </sheetViews>
  <sheetFormatPr defaultColWidth="8.85546875" defaultRowHeight="15"/>
  <cols>
    <col min="1" max="1" width="30.5703125" style="22" customWidth="1"/>
    <col min="2" max="2" width="8.85546875" style="22"/>
    <col min="3" max="3" width="8.85546875" style="21"/>
    <col min="4" max="4" width="12.28515625" style="21" bestFit="1" customWidth="1"/>
    <col min="5" max="6" width="8.85546875" style="21"/>
    <col min="7" max="7" width="19.85546875" style="21" bestFit="1" customWidth="1"/>
    <col min="8" max="8" width="25.140625" style="21" bestFit="1" customWidth="1"/>
    <col min="9" max="16384" width="8.85546875" style="21"/>
  </cols>
  <sheetData>
    <row r="1" spans="1:8">
      <c r="A1" s="16" t="s">
        <v>448</v>
      </c>
      <c r="B1" s="38" t="s">
        <v>453</v>
      </c>
      <c r="C1" s="38"/>
      <c r="D1" s="20" t="s">
        <v>0</v>
      </c>
      <c r="G1" s="12" t="s">
        <v>535</v>
      </c>
      <c r="H1" s="12" t="s">
        <v>536</v>
      </c>
    </row>
    <row r="2" spans="1:8">
      <c r="A2" s="17" t="s">
        <v>10</v>
      </c>
      <c r="B2" s="37" t="s">
        <v>458</v>
      </c>
      <c r="C2" s="37"/>
      <c r="G2" s="13" t="s">
        <v>10</v>
      </c>
      <c r="H2" s="13" t="s">
        <v>58</v>
      </c>
    </row>
    <row r="3" spans="1:8">
      <c r="A3" s="17" t="s">
        <v>14</v>
      </c>
      <c r="B3" s="37" t="s">
        <v>458</v>
      </c>
      <c r="C3" s="37"/>
      <c r="G3" s="14" t="s">
        <v>14</v>
      </c>
      <c r="H3" s="14" t="s">
        <v>567</v>
      </c>
    </row>
    <row r="4" spans="1:8">
      <c r="A4" s="17" t="s">
        <v>21</v>
      </c>
      <c r="B4" s="37" t="s">
        <v>458</v>
      </c>
      <c r="C4" s="37"/>
      <c r="G4" s="13" t="s">
        <v>33</v>
      </c>
      <c r="H4" s="13" t="s">
        <v>116</v>
      </c>
    </row>
    <row r="5" spans="1:8">
      <c r="A5" s="17" t="s">
        <v>33</v>
      </c>
      <c r="B5" s="37" t="s">
        <v>458</v>
      </c>
      <c r="C5" s="37"/>
      <c r="G5" s="14" t="s">
        <v>39</v>
      </c>
      <c r="H5" s="14" t="s">
        <v>121</v>
      </c>
    </row>
    <row r="6" spans="1:8">
      <c r="A6" s="17" t="s">
        <v>39</v>
      </c>
      <c r="B6" s="37" t="s">
        <v>458</v>
      </c>
      <c r="C6" s="37"/>
      <c r="G6" s="13" t="s">
        <v>63</v>
      </c>
      <c r="H6" s="13" t="s">
        <v>138</v>
      </c>
    </row>
    <row r="7" spans="1:8">
      <c r="A7" s="17" t="s">
        <v>45</v>
      </c>
      <c r="B7" s="37" t="s">
        <v>458</v>
      </c>
      <c r="C7" s="37"/>
      <c r="G7" s="14" t="s">
        <v>83</v>
      </c>
      <c r="H7" s="14" t="s">
        <v>134</v>
      </c>
    </row>
    <row r="8" spans="1:8">
      <c r="A8" s="17" t="s">
        <v>49</v>
      </c>
      <c r="B8" s="37" t="s">
        <v>470</v>
      </c>
      <c r="C8" s="37"/>
      <c r="G8" s="13" t="s">
        <v>545</v>
      </c>
      <c r="H8" s="13" t="s">
        <v>151</v>
      </c>
    </row>
    <row r="9" spans="1:8">
      <c r="A9" s="17" t="s">
        <v>53</v>
      </c>
      <c r="B9" s="37" t="s">
        <v>470</v>
      </c>
      <c r="C9" s="37"/>
      <c r="G9" s="14" t="s">
        <v>547</v>
      </c>
      <c r="H9" s="14" t="s">
        <v>158</v>
      </c>
    </row>
    <row r="10" spans="1:8">
      <c r="A10" s="17" t="s">
        <v>58</v>
      </c>
      <c r="B10" s="37" t="s">
        <v>470</v>
      </c>
      <c r="C10" s="37"/>
      <c r="G10" s="13" t="s">
        <v>143</v>
      </c>
      <c r="H10" s="13" t="s">
        <v>182</v>
      </c>
    </row>
    <row r="11" spans="1:8">
      <c r="A11" s="17" t="s">
        <v>63</v>
      </c>
      <c r="B11" s="37" t="s">
        <v>470</v>
      </c>
      <c r="C11" s="37"/>
      <c r="G11" s="14" t="s">
        <v>550</v>
      </c>
      <c r="H11" s="14" t="s">
        <v>568</v>
      </c>
    </row>
    <row r="12" spans="1:8">
      <c r="A12" s="17" t="s">
        <v>68</v>
      </c>
      <c r="B12" s="37" t="s">
        <v>458</v>
      </c>
      <c r="C12" s="37"/>
      <c r="G12" s="13" t="s">
        <v>166</v>
      </c>
      <c r="H12" s="13" t="s">
        <v>569</v>
      </c>
    </row>
    <row r="13" spans="1:8">
      <c r="A13" s="17" t="s">
        <v>73</v>
      </c>
      <c r="B13" s="37" t="s">
        <v>458</v>
      </c>
      <c r="C13" s="37"/>
      <c r="G13" s="14" t="s">
        <v>553</v>
      </c>
      <c r="H13" s="14" t="s">
        <v>554</v>
      </c>
    </row>
    <row r="14" spans="1:8">
      <c r="A14" s="17" t="s">
        <v>78</v>
      </c>
      <c r="B14" s="37" t="s">
        <v>458</v>
      </c>
      <c r="C14" s="37"/>
      <c r="G14" s="13" t="s">
        <v>186</v>
      </c>
      <c r="H14" s="13" t="s">
        <v>556</v>
      </c>
    </row>
    <row r="15" spans="1:8">
      <c r="A15" s="17" t="s">
        <v>83</v>
      </c>
      <c r="B15" s="37" t="s">
        <v>458</v>
      </c>
      <c r="C15" s="37"/>
      <c r="G15" s="14" t="s">
        <v>557</v>
      </c>
      <c r="H15" s="14" t="s">
        <v>558</v>
      </c>
    </row>
    <row r="16" spans="1:8">
      <c r="A16" s="17" t="s">
        <v>88</v>
      </c>
      <c r="B16" s="37" t="s">
        <v>458</v>
      </c>
      <c r="C16" s="37"/>
      <c r="G16" s="13" t="s">
        <v>559</v>
      </c>
      <c r="H16" s="13" t="s">
        <v>560</v>
      </c>
    </row>
    <row r="17" spans="1:8">
      <c r="A17" s="17" t="s">
        <v>93</v>
      </c>
      <c r="B17" s="37" t="s">
        <v>470</v>
      </c>
      <c r="C17" s="37"/>
      <c r="G17" s="14" t="s">
        <v>561</v>
      </c>
      <c r="H17" s="14" t="s">
        <v>562</v>
      </c>
    </row>
    <row r="18" spans="1:8">
      <c r="A18" s="17" t="s">
        <v>98</v>
      </c>
      <c r="B18" s="37" t="s">
        <v>458</v>
      </c>
      <c r="C18" s="37"/>
      <c r="G18" s="13" t="s">
        <v>563</v>
      </c>
      <c r="H18" s="13" t="s">
        <v>253</v>
      </c>
    </row>
    <row r="19" spans="1:8">
      <c r="A19" s="17" t="s">
        <v>102</v>
      </c>
      <c r="B19" s="37" t="s">
        <v>489</v>
      </c>
      <c r="C19" s="37"/>
      <c r="G19" s="14" t="s">
        <v>245</v>
      </c>
      <c r="H19" s="14" t="s">
        <v>565</v>
      </c>
    </row>
    <row r="20" spans="1:8">
      <c r="A20" s="17" t="s">
        <v>107</v>
      </c>
      <c r="B20" s="37" t="s">
        <v>489</v>
      </c>
      <c r="C20" s="37"/>
    </row>
    <row r="21" spans="1:8">
      <c r="A21" s="17" t="s">
        <v>112</v>
      </c>
      <c r="B21" s="37" t="s">
        <v>470</v>
      </c>
      <c r="C21" s="37"/>
    </row>
    <row r="22" spans="1:8">
      <c r="A22" s="17" t="s">
        <v>116</v>
      </c>
      <c r="B22" s="37" t="s">
        <v>458</v>
      </c>
      <c r="C22" s="37"/>
    </row>
    <row r="23" spans="1:8">
      <c r="A23" s="17" t="s">
        <v>121</v>
      </c>
      <c r="B23" s="37" t="s">
        <v>458</v>
      </c>
      <c r="C23" s="37"/>
    </row>
    <row r="24" spans="1:8">
      <c r="A24" s="17" t="s">
        <v>125</v>
      </c>
      <c r="B24" s="37" t="s">
        <v>458</v>
      </c>
      <c r="C24" s="37"/>
    </row>
    <row r="25" spans="1:8">
      <c r="A25" s="17" t="s">
        <v>128</v>
      </c>
      <c r="B25" s="37" t="s">
        <v>489</v>
      </c>
      <c r="C25" s="37"/>
    </row>
    <row r="26" spans="1:8">
      <c r="A26" s="17" t="s">
        <v>134</v>
      </c>
      <c r="B26" s="37" t="s">
        <v>489</v>
      </c>
      <c r="C26" s="37"/>
    </row>
    <row r="27" spans="1:8">
      <c r="A27" s="17" t="s">
        <v>138</v>
      </c>
      <c r="B27" s="37" t="s">
        <v>489</v>
      </c>
      <c r="C27" s="37"/>
    </row>
    <row r="28" spans="1:8">
      <c r="A28" s="17" t="s">
        <v>143</v>
      </c>
      <c r="B28" s="37" t="s">
        <v>458</v>
      </c>
      <c r="C28" s="37"/>
    </row>
    <row r="29" spans="1:8">
      <c r="A29" s="17" t="s">
        <v>147</v>
      </c>
      <c r="B29" s="37" t="s">
        <v>458</v>
      </c>
      <c r="C29" s="37"/>
    </row>
    <row r="30" spans="1:8">
      <c r="A30" s="17" t="s">
        <v>151</v>
      </c>
      <c r="B30" s="37" t="s">
        <v>489</v>
      </c>
      <c r="C30" s="37"/>
    </row>
    <row r="31" spans="1:8">
      <c r="A31" s="17" t="s">
        <v>149</v>
      </c>
      <c r="B31" s="37" t="s">
        <v>458</v>
      </c>
      <c r="C31" s="37"/>
    </row>
    <row r="32" spans="1:8">
      <c r="A32" s="17" t="s">
        <v>158</v>
      </c>
      <c r="B32" s="37" t="s">
        <v>489</v>
      </c>
      <c r="C32" s="37"/>
    </row>
    <row r="33" spans="1:3">
      <c r="A33" s="17" t="s">
        <v>162</v>
      </c>
      <c r="B33" s="37" t="s">
        <v>489</v>
      </c>
      <c r="C33" s="37"/>
    </row>
    <row r="34" spans="1:3">
      <c r="A34" s="17" t="s">
        <v>166</v>
      </c>
      <c r="B34" s="37" t="s">
        <v>458</v>
      </c>
      <c r="C34" s="37"/>
    </row>
    <row r="35" spans="1:3">
      <c r="A35" s="17" t="s">
        <v>170</v>
      </c>
      <c r="B35" s="37" t="s">
        <v>458</v>
      </c>
      <c r="C35" s="37"/>
    </row>
    <row r="36" spans="1:3">
      <c r="A36" s="17" t="s">
        <v>174</v>
      </c>
      <c r="B36" s="37" t="s">
        <v>489</v>
      </c>
      <c r="C36" s="37"/>
    </row>
    <row r="37" spans="1:3">
      <c r="A37" s="17" t="s">
        <v>179</v>
      </c>
      <c r="B37" s="37" t="s">
        <v>489</v>
      </c>
      <c r="C37" s="37"/>
    </row>
    <row r="38" spans="1:3">
      <c r="A38" s="17" t="s">
        <v>182</v>
      </c>
      <c r="B38" s="37" t="s">
        <v>489</v>
      </c>
      <c r="C38" s="37"/>
    </row>
    <row r="39" spans="1:3">
      <c r="A39" s="17" t="s">
        <v>186</v>
      </c>
      <c r="B39" s="37" t="s">
        <v>458</v>
      </c>
      <c r="C39" s="37"/>
    </row>
    <row r="40" spans="1:3">
      <c r="A40" s="17" t="s">
        <v>190</v>
      </c>
      <c r="B40" s="37" t="s">
        <v>458</v>
      </c>
      <c r="C40" s="37"/>
    </row>
    <row r="41" spans="1:3">
      <c r="A41" s="17" t="s">
        <v>195</v>
      </c>
      <c r="B41" s="37" t="s">
        <v>458</v>
      </c>
      <c r="C41" s="37"/>
    </row>
    <row r="42" spans="1:3">
      <c r="A42" s="17" t="s">
        <v>200</v>
      </c>
      <c r="B42" s="37" t="s">
        <v>458</v>
      </c>
      <c r="C42" s="37"/>
    </row>
    <row r="43" spans="1:3">
      <c r="A43" s="17" t="s">
        <v>205</v>
      </c>
      <c r="B43" s="37" t="s">
        <v>458</v>
      </c>
      <c r="C43" s="37"/>
    </row>
    <row r="44" spans="1:3">
      <c r="A44" s="17" t="s">
        <v>208</v>
      </c>
      <c r="B44" s="37" t="s">
        <v>489</v>
      </c>
      <c r="C44" s="37"/>
    </row>
    <row r="45" spans="1:3">
      <c r="A45" s="17" t="s">
        <v>212</v>
      </c>
      <c r="B45" s="37" t="s">
        <v>458</v>
      </c>
      <c r="C45" s="37"/>
    </row>
    <row r="46" spans="1:3">
      <c r="A46" s="17" t="s">
        <v>215</v>
      </c>
      <c r="B46" s="37" t="s">
        <v>489</v>
      </c>
      <c r="C46" s="37"/>
    </row>
    <row r="47" spans="1:3">
      <c r="A47" s="17" t="s">
        <v>218</v>
      </c>
      <c r="B47" s="37" t="s">
        <v>458</v>
      </c>
      <c r="C47" s="37"/>
    </row>
    <row r="48" spans="1:3">
      <c r="A48" s="17" t="s">
        <v>220</v>
      </c>
      <c r="B48" s="37" t="s">
        <v>489</v>
      </c>
      <c r="C48" s="37"/>
    </row>
    <row r="49" spans="1:3">
      <c r="A49" s="17" t="s">
        <v>222</v>
      </c>
      <c r="B49" s="37" t="s">
        <v>470</v>
      </c>
      <c r="C49" s="37"/>
    </row>
    <row r="50" spans="1:3">
      <c r="A50" s="17" t="s">
        <v>225</v>
      </c>
      <c r="B50" s="37" t="s">
        <v>458</v>
      </c>
      <c r="C50" s="37"/>
    </row>
    <row r="51" spans="1:3">
      <c r="A51" s="17" t="s">
        <v>227</v>
      </c>
      <c r="B51" s="37" t="s">
        <v>489</v>
      </c>
      <c r="C51" s="37"/>
    </row>
    <row r="52" spans="1:3">
      <c r="A52" s="17" t="s">
        <v>228</v>
      </c>
      <c r="B52" s="37" t="s">
        <v>458</v>
      </c>
      <c r="C52" s="37"/>
    </row>
    <row r="53" spans="1:3">
      <c r="A53" s="17" t="s">
        <v>230</v>
      </c>
      <c r="B53" s="37" t="s">
        <v>458</v>
      </c>
      <c r="C53" s="37"/>
    </row>
    <row r="54" spans="1:3">
      <c r="A54" s="17" t="s">
        <v>233</v>
      </c>
      <c r="B54" s="37" t="s">
        <v>489</v>
      </c>
      <c r="C54" s="37"/>
    </row>
    <row r="55" spans="1:3">
      <c r="A55" s="17" t="s">
        <v>237</v>
      </c>
      <c r="B55" s="37" t="s">
        <v>489</v>
      </c>
      <c r="C55" s="37"/>
    </row>
    <row r="56" spans="1:3">
      <c r="A56" s="17" t="s">
        <v>240</v>
      </c>
      <c r="B56" s="37" t="s">
        <v>458</v>
      </c>
      <c r="C56" s="37"/>
    </row>
    <row r="57" spans="1:3">
      <c r="A57" s="17" t="s">
        <v>243</v>
      </c>
      <c r="B57" s="37" t="s">
        <v>489</v>
      </c>
      <c r="C57" s="37"/>
    </row>
    <row r="58" spans="1:3">
      <c r="A58" s="17" t="s">
        <v>245</v>
      </c>
      <c r="B58" s="37" t="s">
        <v>458</v>
      </c>
      <c r="C58" s="37"/>
    </row>
    <row r="59" spans="1:3">
      <c r="A59" s="17" t="s">
        <v>248</v>
      </c>
      <c r="B59" s="37" t="s">
        <v>489</v>
      </c>
      <c r="C59" s="37"/>
    </row>
    <row r="60" spans="1:3">
      <c r="A60" s="17" t="s">
        <v>253</v>
      </c>
      <c r="B60" s="37" t="s">
        <v>489</v>
      </c>
      <c r="C60" s="37"/>
    </row>
    <row r="61" spans="1:3">
      <c r="A61" s="21"/>
      <c r="B61" s="21"/>
    </row>
    <row r="62" spans="1:3">
      <c r="A62" s="35" t="s">
        <v>533</v>
      </c>
      <c r="B62" s="35"/>
      <c r="C62" s="35"/>
    </row>
    <row r="63" spans="1:3">
      <c r="A63" s="17"/>
    </row>
    <row r="65" spans="1:1">
      <c r="A65" s="16" t="s">
        <v>534</v>
      </c>
    </row>
    <row r="66" spans="1:1">
      <c r="A66" s="16" t="s">
        <v>535</v>
      </c>
    </row>
    <row r="67" spans="1:1">
      <c r="A67" s="17" t="s">
        <v>247</v>
      </c>
    </row>
    <row r="68" spans="1:1">
      <c r="A68" s="17" t="s">
        <v>538</v>
      </c>
    </row>
    <row r="69" spans="1:1">
      <c r="A69" s="17" t="s">
        <v>540</v>
      </c>
    </row>
    <row r="70" spans="1:1">
      <c r="A70" s="17" t="s">
        <v>542</v>
      </c>
    </row>
    <row r="71" spans="1:1">
      <c r="A71" s="17" t="s">
        <v>543</v>
      </c>
    </row>
    <row r="72" spans="1:1">
      <c r="A72" s="17" t="s">
        <v>83</v>
      </c>
    </row>
    <row r="73" spans="1:1">
      <c r="A73" s="17" t="s">
        <v>545</v>
      </c>
    </row>
    <row r="74" spans="1:1">
      <c r="A74" s="17" t="s">
        <v>547</v>
      </c>
    </row>
    <row r="75" spans="1:1">
      <c r="A75" s="17" t="s">
        <v>143</v>
      </c>
    </row>
    <row r="76" spans="1:1">
      <c r="A76" s="17" t="s">
        <v>550</v>
      </c>
    </row>
    <row r="77" spans="1:1">
      <c r="A77" s="17" t="s">
        <v>552</v>
      </c>
    </row>
    <row r="78" spans="1:1">
      <c r="A78" s="17" t="s">
        <v>553</v>
      </c>
    </row>
    <row r="79" spans="1:1">
      <c r="A79" s="17" t="s">
        <v>555</v>
      </c>
    </row>
    <row r="80" spans="1:1">
      <c r="A80" s="17" t="s">
        <v>557</v>
      </c>
    </row>
    <row r="81" spans="1:1">
      <c r="A81" s="17" t="s">
        <v>559</v>
      </c>
    </row>
    <row r="82" spans="1:1">
      <c r="A82" s="17" t="s">
        <v>561</v>
      </c>
    </row>
    <row r="83" spans="1:1">
      <c r="A83" s="17" t="s">
        <v>563</v>
      </c>
    </row>
    <row r="84" spans="1:1">
      <c r="A84" s="17" t="s">
        <v>564</v>
      </c>
    </row>
    <row r="86" spans="1:1">
      <c r="A86" s="21" t="s">
        <v>566</v>
      </c>
    </row>
  </sheetData>
  <mergeCells count="61">
    <mergeCell ref="B6:C6"/>
    <mergeCell ref="B1:C1"/>
    <mergeCell ref="B2:C2"/>
    <mergeCell ref="B3:C3"/>
    <mergeCell ref="B4:C4"/>
    <mergeCell ref="B5:C5"/>
    <mergeCell ref="B18:C18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54:C54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A62:C62"/>
    <mergeCell ref="B55:C55"/>
    <mergeCell ref="B56:C56"/>
    <mergeCell ref="B57:C57"/>
    <mergeCell ref="B58:C58"/>
    <mergeCell ref="B59:C59"/>
    <mergeCell ref="B60:C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3F89-FF5D-4A90-A93F-4FB8DB56BD8F}">
  <dimension ref="A1:N60"/>
  <sheetViews>
    <sheetView tabSelected="1" workbookViewId="0">
      <selection activeCell="E1" sqref="E1"/>
    </sheetView>
  </sheetViews>
  <sheetFormatPr defaultColWidth="8.85546875" defaultRowHeight="14.45"/>
  <cols>
    <col min="1" max="1" width="14.5703125" bestFit="1" customWidth="1"/>
    <col min="2" max="2" width="26" bestFit="1" customWidth="1"/>
    <col min="3" max="3" width="9.7109375" bestFit="1" customWidth="1"/>
    <col min="4" max="4" width="8" bestFit="1" customWidth="1"/>
    <col min="5" max="5" width="11.7109375" bestFit="1" customWidth="1"/>
    <col min="6" max="6" width="13.7109375" bestFit="1" customWidth="1"/>
    <col min="7" max="7" width="19.42578125" bestFit="1" customWidth="1"/>
    <col min="8" max="8" width="105.85546875" customWidth="1"/>
    <col min="9" max="9" width="20.42578125" bestFit="1" customWidth="1"/>
    <col min="10" max="10" width="20.28515625" bestFit="1" customWidth="1"/>
    <col min="11" max="11" width="23.28515625" bestFit="1" customWidth="1"/>
    <col min="12" max="12" width="14.42578125" bestFit="1" customWidth="1"/>
    <col min="13" max="13" width="28.28515625" bestFit="1" customWidth="1"/>
  </cols>
  <sheetData>
    <row r="1" spans="1:14">
      <c r="A1" s="32" t="s">
        <v>3</v>
      </c>
      <c r="B1" s="32" t="s">
        <v>4</v>
      </c>
      <c r="C1" s="32" t="s">
        <v>437</v>
      </c>
      <c r="D1" s="32" t="s">
        <v>424</v>
      </c>
      <c r="E1" s="32" t="s">
        <v>438</v>
      </c>
      <c r="F1" s="32" t="s">
        <v>440</v>
      </c>
      <c r="G1" s="32" t="s">
        <v>423</v>
      </c>
      <c r="H1" s="32" t="s">
        <v>441</v>
      </c>
      <c r="I1" s="32" t="s">
        <v>442</v>
      </c>
      <c r="J1" s="32" t="s">
        <v>444</v>
      </c>
      <c r="K1" s="32" t="s">
        <v>445</v>
      </c>
      <c r="L1" s="33" t="s">
        <v>446</v>
      </c>
      <c r="M1" s="33" t="s">
        <v>447</v>
      </c>
      <c r="N1" s="23"/>
    </row>
    <row r="2" spans="1:14" ht="16.5">
      <c r="A2" t="s">
        <v>10</v>
      </c>
      <c r="B2" s="25" t="s">
        <v>570</v>
      </c>
      <c r="D2" t="s">
        <v>571</v>
      </c>
      <c r="E2" s="24">
        <v>1</v>
      </c>
      <c r="F2" s="24">
        <v>1</v>
      </c>
      <c r="G2" s="30" t="s">
        <v>16</v>
      </c>
      <c r="H2" t="s">
        <v>572</v>
      </c>
    </row>
    <row r="3" spans="1:14" ht="15">
      <c r="A3" t="s">
        <v>14</v>
      </c>
      <c r="B3" t="s">
        <v>573</v>
      </c>
      <c r="D3" t="s">
        <v>571</v>
      </c>
      <c r="E3" s="24">
        <v>1</v>
      </c>
      <c r="F3" s="24">
        <v>1</v>
      </c>
      <c r="G3" s="30" t="s">
        <v>16</v>
      </c>
      <c r="H3" t="s">
        <v>574</v>
      </c>
    </row>
    <row r="4" spans="1:14" ht="15">
      <c r="A4" t="s">
        <v>21</v>
      </c>
      <c r="B4" t="s">
        <v>575</v>
      </c>
      <c r="D4" t="s">
        <v>576</v>
      </c>
      <c r="E4" s="24">
        <v>1</v>
      </c>
      <c r="F4" s="24">
        <v>1</v>
      </c>
      <c r="G4" s="30" t="s">
        <v>577</v>
      </c>
      <c r="H4" t="s">
        <v>578</v>
      </c>
    </row>
    <row r="5" spans="1:14" ht="15">
      <c r="A5" t="s">
        <v>33</v>
      </c>
      <c r="B5" t="s">
        <v>579</v>
      </c>
      <c r="D5" t="s">
        <v>571</v>
      </c>
      <c r="E5" s="24">
        <v>1</v>
      </c>
      <c r="F5" s="24">
        <v>1</v>
      </c>
      <c r="G5" s="30" t="s">
        <v>16</v>
      </c>
      <c r="H5" t="s">
        <v>580</v>
      </c>
    </row>
    <row r="6" spans="1:14" ht="15">
      <c r="A6" t="s">
        <v>39</v>
      </c>
      <c r="B6" t="s">
        <v>581</v>
      </c>
      <c r="D6" t="s">
        <v>571</v>
      </c>
      <c r="E6" s="24">
        <v>1</v>
      </c>
      <c r="F6" s="24">
        <v>1</v>
      </c>
      <c r="G6" s="30" t="s">
        <v>577</v>
      </c>
      <c r="H6" t="s">
        <v>582</v>
      </c>
    </row>
    <row r="7" spans="1:14" ht="15">
      <c r="A7" t="s">
        <v>45</v>
      </c>
      <c r="B7" t="s">
        <v>583</v>
      </c>
      <c r="D7" t="s">
        <v>576</v>
      </c>
      <c r="E7" s="24">
        <v>1</v>
      </c>
      <c r="F7" s="24">
        <v>0</v>
      </c>
      <c r="G7" s="30" t="s">
        <v>8</v>
      </c>
      <c r="H7" t="s">
        <v>584</v>
      </c>
    </row>
    <row r="8" spans="1:14" ht="15">
      <c r="A8" t="s">
        <v>49</v>
      </c>
      <c r="B8" t="s">
        <v>585</v>
      </c>
      <c r="D8" t="s">
        <v>576</v>
      </c>
      <c r="E8" s="24">
        <v>0</v>
      </c>
      <c r="F8" s="24">
        <v>0</v>
      </c>
      <c r="G8" s="30" t="s">
        <v>8</v>
      </c>
    </row>
    <row r="9" spans="1:14" ht="15">
      <c r="A9" t="s">
        <v>53</v>
      </c>
      <c r="B9" t="s">
        <v>586</v>
      </c>
      <c r="D9" t="s">
        <v>576</v>
      </c>
      <c r="E9" s="24">
        <v>0</v>
      </c>
      <c r="F9" s="24">
        <v>0</v>
      </c>
      <c r="G9" s="30" t="s">
        <v>11</v>
      </c>
      <c r="H9" t="s">
        <v>587</v>
      </c>
    </row>
    <row r="10" spans="1:14" ht="15">
      <c r="A10" t="s">
        <v>58</v>
      </c>
      <c r="B10" t="s">
        <v>588</v>
      </c>
      <c r="D10" t="s">
        <v>571</v>
      </c>
      <c r="E10" s="24">
        <v>0</v>
      </c>
      <c r="F10" s="24">
        <v>0</v>
      </c>
      <c r="G10" s="30" t="s">
        <v>11</v>
      </c>
      <c r="H10" t="s">
        <v>589</v>
      </c>
    </row>
    <row r="11" spans="1:14" ht="15">
      <c r="A11" t="s">
        <v>63</v>
      </c>
      <c r="B11" t="s">
        <v>590</v>
      </c>
      <c r="D11" t="s">
        <v>571</v>
      </c>
      <c r="E11" s="24">
        <v>0</v>
      </c>
      <c r="F11" s="24">
        <v>0</v>
      </c>
      <c r="G11" s="30" t="s">
        <v>11</v>
      </c>
      <c r="H11" t="s">
        <v>591</v>
      </c>
    </row>
    <row r="12" spans="1:14" ht="15">
      <c r="A12" t="s">
        <v>68</v>
      </c>
      <c r="B12" t="s">
        <v>592</v>
      </c>
      <c r="D12" t="s">
        <v>576</v>
      </c>
      <c r="E12" s="24">
        <v>1</v>
      </c>
      <c r="F12" s="24">
        <v>0</v>
      </c>
      <c r="G12" s="30" t="s">
        <v>11</v>
      </c>
      <c r="H12" t="s">
        <v>593</v>
      </c>
    </row>
    <row r="13" spans="1:14" ht="15">
      <c r="A13" t="s">
        <v>73</v>
      </c>
      <c r="B13" t="s">
        <v>594</v>
      </c>
      <c r="D13" t="s">
        <v>576</v>
      </c>
      <c r="E13" s="24">
        <v>1</v>
      </c>
      <c r="F13" s="24">
        <v>0</v>
      </c>
      <c r="G13" s="30" t="s">
        <v>11</v>
      </c>
      <c r="H13" t="s">
        <v>595</v>
      </c>
    </row>
    <row r="14" spans="1:14" ht="15">
      <c r="A14" t="s">
        <v>78</v>
      </c>
      <c r="B14" t="s">
        <v>596</v>
      </c>
      <c r="D14" t="s">
        <v>576</v>
      </c>
      <c r="E14" s="24">
        <v>1</v>
      </c>
      <c r="F14" s="24">
        <v>1</v>
      </c>
      <c r="G14" s="30" t="s">
        <v>19</v>
      </c>
      <c r="H14" t="s">
        <v>597</v>
      </c>
    </row>
    <row r="15" spans="1:14" ht="15">
      <c r="A15" t="s">
        <v>83</v>
      </c>
      <c r="B15" t="s">
        <v>598</v>
      </c>
      <c r="D15" t="s">
        <v>571</v>
      </c>
      <c r="E15" s="24">
        <v>1</v>
      </c>
      <c r="F15" s="24">
        <v>1</v>
      </c>
      <c r="G15" s="30"/>
      <c r="H15" t="s">
        <v>599</v>
      </c>
    </row>
    <row r="16" spans="1:14" ht="15">
      <c r="A16" t="s">
        <v>88</v>
      </c>
      <c r="B16" t="s">
        <v>600</v>
      </c>
      <c r="D16" t="s">
        <v>576</v>
      </c>
      <c r="E16" s="24">
        <v>1</v>
      </c>
      <c r="F16" s="24">
        <v>0</v>
      </c>
      <c r="G16" s="30" t="s">
        <v>11</v>
      </c>
      <c r="H16" t="s">
        <v>601</v>
      </c>
    </row>
    <row r="17" spans="1:8" ht="15">
      <c r="A17" t="s">
        <v>93</v>
      </c>
      <c r="B17" t="s">
        <v>602</v>
      </c>
      <c r="D17" t="s">
        <v>576</v>
      </c>
      <c r="E17" s="24">
        <v>0</v>
      </c>
      <c r="F17" s="24">
        <v>0</v>
      </c>
      <c r="G17" s="30" t="s">
        <v>11</v>
      </c>
      <c r="H17" t="s">
        <v>603</v>
      </c>
    </row>
    <row r="18" spans="1:8" ht="15">
      <c r="A18" t="s">
        <v>98</v>
      </c>
      <c r="B18" t="s">
        <v>604</v>
      </c>
      <c r="D18" t="s">
        <v>576</v>
      </c>
      <c r="E18" s="24">
        <v>1</v>
      </c>
      <c r="F18" s="24">
        <v>0</v>
      </c>
      <c r="G18" s="30" t="s">
        <v>11</v>
      </c>
      <c r="H18" t="s">
        <v>605</v>
      </c>
    </row>
    <row r="19" spans="1:8" ht="15">
      <c r="A19" t="s">
        <v>102</v>
      </c>
      <c r="B19" t="s">
        <v>606</v>
      </c>
      <c r="D19" t="s">
        <v>571</v>
      </c>
      <c r="E19" s="24" t="s">
        <v>607</v>
      </c>
      <c r="F19" s="24">
        <v>0</v>
      </c>
      <c r="G19" s="30" t="s">
        <v>8</v>
      </c>
      <c r="H19" t="s">
        <v>608</v>
      </c>
    </row>
    <row r="20" spans="1:8" ht="15">
      <c r="A20" t="s">
        <v>107</v>
      </c>
      <c r="B20" t="s">
        <v>609</v>
      </c>
      <c r="D20" t="s">
        <v>576</v>
      </c>
      <c r="E20" s="24" t="s">
        <v>607</v>
      </c>
      <c r="F20" s="24">
        <v>0</v>
      </c>
      <c r="G20" s="30" t="s">
        <v>8</v>
      </c>
      <c r="H20" t="s">
        <v>610</v>
      </c>
    </row>
    <row r="21" spans="1:8" ht="15">
      <c r="A21" t="s">
        <v>112</v>
      </c>
      <c r="B21" t="s">
        <v>611</v>
      </c>
      <c r="D21" t="s">
        <v>571</v>
      </c>
      <c r="E21" s="24">
        <v>0</v>
      </c>
      <c r="F21" s="24">
        <v>0</v>
      </c>
      <c r="G21" s="30" t="s">
        <v>11</v>
      </c>
      <c r="H21" t="s">
        <v>612</v>
      </c>
    </row>
    <row r="22" spans="1:8" ht="15">
      <c r="A22" t="s">
        <v>116</v>
      </c>
      <c r="B22" t="s">
        <v>613</v>
      </c>
      <c r="D22" t="s">
        <v>576</v>
      </c>
      <c r="E22" s="24">
        <v>1</v>
      </c>
      <c r="F22" s="24">
        <v>0</v>
      </c>
      <c r="G22" s="30" t="s">
        <v>11</v>
      </c>
      <c r="H22" t="s">
        <v>614</v>
      </c>
    </row>
    <row r="23" spans="1:8" ht="15">
      <c r="A23" t="s">
        <v>121</v>
      </c>
      <c r="B23" t="s">
        <v>615</v>
      </c>
      <c r="D23" t="s">
        <v>576</v>
      </c>
      <c r="E23" s="24">
        <v>1</v>
      </c>
      <c r="F23" s="24">
        <v>0</v>
      </c>
      <c r="G23" s="30" t="s">
        <v>11</v>
      </c>
      <c r="H23" t="s">
        <v>616</v>
      </c>
    </row>
    <row r="24" spans="1:8" ht="15">
      <c r="A24" t="s">
        <v>125</v>
      </c>
      <c r="B24" t="s">
        <v>617</v>
      </c>
      <c r="D24" t="s">
        <v>576</v>
      </c>
      <c r="E24" s="24">
        <v>1</v>
      </c>
      <c r="F24" s="24">
        <v>0</v>
      </c>
      <c r="G24" s="30" t="s">
        <v>8</v>
      </c>
    </row>
    <row r="25" spans="1:8" ht="15">
      <c r="A25" t="s">
        <v>128</v>
      </c>
      <c r="B25" t="s">
        <v>618</v>
      </c>
      <c r="D25" t="s">
        <v>576</v>
      </c>
      <c r="E25" s="24" t="s">
        <v>607</v>
      </c>
      <c r="F25" s="24">
        <v>0</v>
      </c>
      <c r="G25" s="30" t="s">
        <v>8</v>
      </c>
    </row>
    <row r="26" spans="1:8" ht="15">
      <c r="A26" t="s">
        <v>134</v>
      </c>
      <c r="B26" t="s">
        <v>619</v>
      </c>
      <c r="D26" t="s">
        <v>571</v>
      </c>
      <c r="E26" s="24" t="s">
        <v>607</v>
      </c>
      <c r="F26" s="24">
        <v>0</v>
      </c>
      <c r="G26" s="30" t="s">
        <v>8</v>
      </c>
      <c r="H26" t="s">
        <v>620</v>
      </c>
    </row>
    <row r="27" spans="1:8" ht="15">
      <c r="A27" t="s">
        <v>138</v>
      </c>
      <c r="B27" t="s">
        <v>621</v>
      </c>
      <c r="D27" t="s">
        <v>571</v>
      </c>
      <c r="E27" s="24" t="s">
        <v>607</v>
      </c>
      <c r="F27" s="24">
        <v>0</v>
      </c>
      <c r="G27" s="30" t="s">
        <v>8</v>
      </c>
      <c r="H27" t="s">
        <v>622</v>
      </c>
    </row>
    <row r="28" spans="1:8" ht="15">
      <c r="A28" t="s">
        <v>143</v>
      </c>
      <c r="B28" t="s">
        <v>623</v>
      </c>
      <c r="D28" t="s">
        <v>571</v>
      </c>
      <c r="E28" s="24">
        <v>1</v>
      </c>
      <c r="F28" s="24">
        <v>1</v>
      </c>
      <c r="G28" s="30" t="s">
        <v>16</v>
      </c>
      <c r="H28" t="s">
        <v>624</v>
      </c>
    </row>
    <row r="29" spans="1:8" ht="15">
      <c r="A29" t="s">
        <v>147</v>
      </c>
      <c r="B29" t="s">
        <v>625</v>
      </c>
      <c r="D29" t="s">
        <v>576</v>
      </c>
      <c r="E29" s="24">
        <v>1</v>
      </c>
      <c r="F29" s="24">
        <v>1</v>
      </c>
      <c r="G29" s="30" t="s">
        <v>16</v>
      </c>
      <c r="H29" t="s">
        <v>626</v>
      </c>
    </row>
    <row r="30" spans="1:8" ht="15">
      <c r="A30" t="s">
        <v>151</v>
      </c>
      <c r="B30" t="s">
        <v>627</v>
      </c>
      <c r="D30" t="s">
        <v>571</v>
      </c>
      <c r="E30" s="24" t="s">
        <v>607</v>
      </c>
      <c r="F30" s="24">
        <v>0</v>
      </c>
      <c r="G30" s="30" t="s">
        <v>8</v>
      </c>
      <c r="H30" t="s">
        <v>628</v>
      </c>
    </row>
    <row r="31" spans="1:8" ht="15">
      <c r="A31" t="s">
        <v>149</v>
      </c>
      <c r="B31" t="s">
        <v>629</v>
      </c>
      <c r="D31" t="s">
        <v>576</v>
      </c>
      <c r="E31" s="24">
        <v>1</v>
      </c>
      <c r="F31" s="24">
        <v>0</v>
      </c>
      <c r="G31" s="30" t="s">
        <v>8</v>
      </c>
      <c r="H31" t="s">
        <v>630</v>
      </c>
    </row>
    <row r="32" spans="1:8" ht="15">
      <c r="A32" t="s">
        <v>158</v>
      </c>
      <c r="B32" t="s">
        <v>631</v>
      </c>
      <c r="D32" t="s">
        <v>571</v>
      </c>
      <c r="E32" s="24" t="s">
        <v>607</v>
      </c>
      <c r="F32" s="24">
        <v>0</v>
      </c>
      <c r="G32" s="30" t="s">
        <v>11</v>
      </c>
      <c r="H32" t="s">
        <v>632</v>
      </c>
    </row>
    <row r="33" spans="1:8" ht="15">
      <c r="A33" t="s">
        <v>162</v>
      </c>
      <c r="B33" t="s">
        <v>633</v>
      </c>
      <c r="D33" t="s">
        <v>576</v>
      </c>
      <c r="E33" s="24" t="s">
        <v>607</v>
      </c>
      <c r="F33" s="24">
        <v>0</v>
      </c>
      <c r="G33" s="30" t="s">
        <v>8</v>
      </c>
      <c r="H33" t="s">
        <v>634</v>
      </c>
    </row>
    <row r="34" spans="1:8" ht="15">
      <c r="A34" t="s">
        <v>166</v>
      </c>
      <c r="B34" t="s">
        <v>635</v>
      </c>
      <c r="D34" t="s">
        <v>571</v>
      </c>
      <c r="E34" s="24">
        <v>1</v>
      </c>
      <c r="F34" s="24">
        <v>1</v>
      </c>
      <c r="G34" s="30" t="s">
        <v>16</v>
      </c>
      <c r="H34" t="s">
        <v>636</v>
      </c>
    </row>
    <row r="35" spans="1:8" ht="15">
      <c r="A35" t="s">
        <v>170</v>
      </c>
      <c r="B35" t="s">
        <v>637</v>
      </c>
      <c r="D35" t="s">
        <v>576</v>
      </c>
      <c r="E35" s="24">
        <v>1</v>
      </c>
      <c r="F35" s="24">
        <v>0</v>
      </c>
      <c r="G35" s="30" t="s">
        <v>11</v>
      </c>
      <c r="H35" s="28" t="s">
        <v>638</v>
      </c>
    </row>
    <row r="36" spans="1:8" ht="15">
      <c r="A36" t="s">
        <v>174</v>
      </c>
      <c r="B36" t="s">
        <v>639</v>
      </c>
      <c r="D36" t="s">
        <v>576</v>
      </c>
      <c r="E36" s="24" t="s">
        <v>607</v>
      </c>
      <c r="F36" s="24">
        <v>0</v>
      </c>
      <c r="G36" s="30" t="s">
        <v>8</v>
      </c>
      <c r="H36" t="s">
        <v>640</v>
      </c>
    </row>
    <row r="37" spans="1:8" ht="15">
      <c r="A37" t="s">
        <v>179</v>
      </c>
      <c r="B37" t="s">
        <v>641</v>
      </c>
      <c r="D37" t="s">
        <v>576</v>
      </c>
      <c r="E37" s="24" t="s">
        <v>607</v>
      </c>
      <c r="F37" s="24">
        <v>0</v>
      </c>
      <c r="G37" s="30" t="s">
        <v>8</v>
      </c>
    </row>
    <row r="38" spans="1:8" ht="15">
      <c r="A38" t="s">
        <v>182</v>
      </c>
      <c r="B38" t="s">
        <v>642</v>
      </c>
      <c r="D38" t="s">
        <v>571</v>
      </c>
      <c r="E38" s="24" t="s">
        <v>607</v>
      </c>
      <c r="F38" s="24">
        <v>0</v>
      </c>
      <c r="G38" s="30" t="s">
        <v>8</v>
      </c>
      <c r="H38" t="s">
        <v>643</v>
      </c>
    </row>
    <row r="39" spans="1:8" ht="15">
      <c r="A39" t="s">
        <v>186</v>
      </c>
      <c r="B39" t="s">
        <v>644</v>
      </c>
      <c r="D39" t="s">
        <v>571</v>
      </c>
      <c r="E39" s="24">
        <v>1</v>
      </c>
      <c r="F39" s="24">
        <v>1</v>
      </c>
      <c r="G39" s="30" t="s">
        <v>16</v>
      </c>
      <c r="H39" t="s">
        <v>645</v>
      </c>
    </row>
    <row r="40" spans="1:8" ht="15">
      <c r="A40" t="s">
        <v>190</v>
      </c>
      <c r="B40" t="s">
        <v>646</v>
      </c>
      <c r="D40" t="s">
        <v>571</v>
      </c>
      <c r="E40" s="24">
        <v>1</v>
      </c>
      <c r="F40" s="24">
        <v>1</v>
      </c>
      <c r="G40" s="30" t="s">
        <v>16</v>
      </c>
      <c r="H40" t="s">
        <v>647</v>
      </c>
    </row>
    <row r="41" spans="1:8" ht="15">
      <c r="A41" t="s">
        <v>195</v>
      </c>
      <c r="B41" t="s">
        <v>648</v>
      </c>
      <c r="D41" t="s">
        <v>576</v>
      </c>
      <c r="E41" s="24">
        <v>1</v>
      </c>
      <c r="F41" s="24">
        <v>0</v>
      </c>
      <c r="G41" s="30" t="s">
        <v>8</v>
      </c>
      <c r="H41" t="s">
        <v>649</v>
      </c>
    </row>
    <row r="42" spans="1:8" ht="15">
      <c r="A42" t="s">
        <v>200</v>
      </c>
      <c r="B42" t="s">
        <v>650</v>
      </c>
      <c r="D42" t="s">
        <v>576</v>
      </c>
      <c r="E42" s="24">
        <v>1</v>
      </c>
      <c r="F42" s="24">
        <v>0</v>
      </c>
      <c r="G42" s="30" t="s">
        <v>11</v>
      </c>
      <c r="H42" t="s">
        <v>651</v>
      </c>
    </row>
    <row r="43" spans="1:8" ht="15">
      <c r="A43" t="s">
        <v>205</v>
      </c>
      <c r="B43" t="s">
        <v>652</v>
      </c>
      <c r="D43" t="s">
        <v>576</v>
      </c>
      <c r="E43" s="24">
        <v>1</v>
      </c>
      <c r="F43" s="24">
        <v>0</v>
      </c>
      <c r="G43" s="30" t="s">
        <v>11</v>
      </c>
      <c r="H43" t="s">
        <v>653</v>
      </c>
    </row>
    <row r="44" spans="1:8" ht="15">
      <c r="A44" t="s">
        <v>208</v>
      </c>
      <c r="B44" t="s">
        <v>654</v>
      </c>
      <c r="D44" t="s">
        <v>571</v>
      </c>
      <c r="E44" s="24" t="s">
        <v>607</v>
      </c>
      <c r="F44" s="24">
        <v>0</v>
      </c>
      <c r="G44" s="30" t="s">
        <v>11</v>
      </c>
      <c r="H44" t="s">
        <v>655</v>
      </c>
    </row>
    <row r="45" spans="1:8" ht="15">
      <c r="A45" t="s">
        <v>212</v>
      </c>
      <c r="B45" t="s">
        <v>656</v>
      </c>
      <c r="D45" t="s">
        <v>576</v>
      </c>
      <c r="E45" s="24">
        <v>1</v>
      </c>
      <c r="F45" s="24">
        <v>1</v>
      </c>
      <c r="G45" s="30" t="s">
        <v>16</v>
      </c>
      <c r="H45" t="s">
        <v>657</v>
      </c>
    </row>
    <row r="46" spans="1:8" ht="15">
      <c r="A46" t="s">
        <v>215</v>
      </c>
      <c r="B46" t="s">
        <v>658</v>
      </c>
      <c r="D46" t="s">
        <v>576</v>
      </c>
      <c r="E46" s="24" t="s">
        <v>607</v>
      </c>
      <c r="F46" s="24">
        <v>1</v>
      </c>
      <c r="G46" s="30" t="s">
        <v>16</v>
      </c>
      <c r="H46" t="s">
        <v>659</v>
      </c>
    </row>
    <row r="47" spans="1:8" ht="15">
      <c r="A47" t="s">
        <v>218</v>
      </c>
      <c r="B47" t="s">
        <v>660</v>
      </c>
      <c r="D47" t="s">
        <v>576</v>
      </c>
      <c r="E47" s="24">
        <v>1</v>
      </c>
      <c r="F47" s="24">
        <v>1</v>
      </c>
      <c r="G47" s="30" t="s">
        <v>16</v>
      </c>
      <c r="H47" t="s">
        <v>661</v>
      </c>
    </row>
    <row r="48" spans="1:8" ht="15">
      <c r="A48" t="s">
        <v>220</v>
      </c>
      <c r="B48" t="s">
        <v>662</v>
      </c>
      <c r="D48" t="s">
        <v>576</v>
      </c>
      <c r="E48" s="24" t="s">
        <v>607</v>
      </c>
      <c r="F48" s="24">
        <v>0</v>
      </c>
      <c r="G48" s="30" t="s">
        <v>8</v>
      </c>
      <c r="H48" t="s">
        <v>663</v>
      </c>
    </row>
    <row r="49" spans="1:8" ht="15">
      <c r="A49" t="s">
        <v>222</v>
      </c>
      <c r="B49" t="s">
        <v>664</v>
      </c>
      <c r="D49" t="s">
        <v>576</v>
      </c>
      <c r="E49" s="24">
        <v>0</v>
      </c>
      <c r="F49" s="24">
        <v>0</v>
      </c>
      <c r="G49" s="30" t="s">
        <v>8</v>
      </c>
      <c r="H49" t="s">
        <v>665</v>
      </c>
    </row>
    <row r="50" spans="1:8" ht="15">
      <c r="A50" t="s">
        <v>225</v>
      </c>
      <c r="B50" t="s">
        <v>666</v>
      </c>
      <c r="D50" t="s">
        <v>571</v>
      </c>
      <c r="E50" s="24">
        <v>1</v>
      </c>
      <c r="F50" s="24">
        <v>0</v>
      </c>
      <c r="G50" s="30" t="s">
        <v>11</v>
      </c>
      <c r="H50" t="s">
        <v>667</v>
      </c>
    </row>
    <row r="51" spans="1:8" ht="15">
      <c r="A51" t="s">
        <v>227</v>
      </c>
      <c r="B51" t="s">
        <v>668</v>
      </c>
      <c r="D51" t="s">
        <v>576</v>
      </c>
      <c r="E51" s="24" t="s">
        <v>607</v>
      </c>
      <c r="F51" s="24">
        <v>0</v>
      </c>
      <c r="G51" s="30" t="s">
        <v>8</v>
      </c>
      <c r="H51" t="s">
        <v>669</v>
      </c>
    </row>
    <row r="52" spans="1:8" ht="15">
      <c r="A52" t="s">
        <v>228</v>
      </c>
      <c r="B52" t="s">
        <v>670</v>
      </c>
      <c r="D52" t="s">
        <v>576</v>
      </c>
      <c r="E52" s="24">
        <v>1</v>
      </c>
      <c r="F52" s="24">
        <v>0</v>
      </c>
      <c r="G52" s="30" t="s">
        <v>8</v>
      </c>
      <c r="H52" t="s">
        <v>671</v>
      </c>
    </row>
    <row r="53" spans="1:8" ht="15">
      <c r="A53" t="s">
        <v>230</v>
      </c>
      <c r="B53" t="s">
        <v>672</v>
      </c>
      <c r="D53" t="s">
        <v>576</v>
      </c>
      <c r="E53" s="24">
        <v>1</v>
      </c>
      <c r="F53" s="24">
        <v>0</v>
      </c>
      <c r="G53" s="30" t="s">
        <v>11</v>
      </c>
      <c r="H53" t="s">
        <v>673</v>
      </c>
    </row>
    <row r="54" spans="1:8" ht="15">
      <c r="A54" t="s">
        <v>233</v>
      </c>
      <c r="B54" t="s">
        <v>674</v>
      </c>
      <c r="D54" t="s">
        <v>576</v>
      </c>
      <c r="E54" s="24" t="s">
        <v>607</v>
      </c>
      <c r="F54" s="24">
        <v>0</v>
      </c>
      <c r="G54" s="30" t="s">
        <v>8</v>
      </c>
      <c r="H54" t="s">
        <v>673</v>
      </c>
    </row>
    <row r="55" spans="1:8" ht="15">
      <c r="A55" t="s">
        <v>237</v>
      </c>
      <c r="B55" t="s">
        <v>675</v>
      </c>
      <c r="D55" t="s">
        <v>571</v>
      </c>
      <c r="E55" s="24" t="s">
        <v>607</v>
      </c>
      <c r="F55" s="24">
        <v>0</v>
      </c>
      <c r="G55" s="30" t="s">
        <v>8</v>
      </c>
      <c r="H55" t="s">
        <v>676</v>
      </c>
    </row>
    <row r="56" spans="1:8" ht="15">
      <c r="A56" t="s">
        <v>240</v>
      </c>
      <c r="B56" t="s">
        <v>677</v>
      </c>
      <c r="D56" t="s">
        <v>576</v>
      </c>
      <c r="E56" s="24">
        <v>1</v>
      </c>
      <c r="F56" s="24"/>
      <c r="G56" s="30"/>
      <c r="H56" t="s">
        <v>678</v>
      </c>
    </row>
    <row r="57" spans="1:8" ht="15">
      <c r="A57" t="s">
        <v>243</v>
      </c>
      <c r="B57" t="s">
        <v>679</v>
      </c>
      <c r="D57" t="s">
        <v>571</v>
      </c>
      <c r="E57" s="24" t="s">
        <v>607</v>
      </c>
      <c r="F57" s="24">
        <v>0</v>
      </c>
      <c r="G57" s="30" t="s">
        <v>8</v>
      </c>
      <c r="H57" t="s">
        <v>680</v>
      </c>
    </row>
    <row r="58" spans="1:8" ht="15">
      <c r="A58" t="s">
        <v>245</v>
      </c>
      <c r="B58" t="s">
        <v>681</v>
      </c>
      <c r="D58" t="s">
        <v>576</v>
      </c>
      <c r="E58" s="24">
        <v>1</v>
      </c>
      <c r="F58" s="24">
        <v>1</v>
      </c>
      <c r="G58" s="30" t="s">
        <v>577</v>
      </c>
      <c r="H58" t="s">
        <v>682</v>
      </c>
    </row>
    <row r="59" spans="1:8" ht="15">
      <c r="A59" t="s">
        <v>248</v>
      </c>
      <c r="B59" t="s">
        <v>683</v>
      </c>
      <c r="D59" t="s">
        <v>576</v>
      </c>
      <c r="E59" s="24" t="s">
        <v>607</v>
      </c>
      <c r="F59" s="24">
        <v>0</v>
      </c>
      <c r="G59" s="30" t="s">
        <v>8</v>
      </c>
      <c r="H59" t="s">
        <v>684</v>
      </c>
    </row>
    <row r="60" spans="1:8" ht="15">
      <c r="A60" t="s">
        <v>253</v>
      </c>
      <c r="B60" t="s">
        <v>685</v>
      </c>
      <c r="D60" t="s">
        <v>571</v>
      </c>
      <c r="E60" s="24" t="s">
        <v>607</v>
      </c>
      <c r="F60" s="24">
        <v>0</v>
      </c>
      <c r="G60" s="30" t="s">
        <v>11</v>
      </c>
      <c r="H60" t="s">
        <v>686</v>
      </c>
    </row>
  </sheetData>
  <hyperlinks>
    <hyperlink ref="H35" r:id="rId1" xr:uid="{33C00A5C-3214-4C7C-BA82-8ABF12CC3B7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DE02-25E8-4EDD-A978-F98581FADC66}">
  <dimension ref="A1:G12"/>
  <sheetViews>
    <sheetView workbookViewId="0">
      <selection activeCell="A2" sqref="A2"/>
    </sheetView>
  </sheetViews>
  <sheetFormatPr defaultRowHeight="15"/>
  <cols>
    <col min="7" max="7" width="9.140625" style="39"/>
  </cols>
  <sheetData>
    <row r="1" spans="1:7">
      <c r="A1" s="23" t="s">
        <v>687</v>
      </c>
      <c r="G1" s="39" t="s">
        <v>688</v>
      </c>
    </row>
    <row r="2" spans="1:7">
      <c r="A2" s="28" t="s">
        <v>689</v>
      </c>
      <c r="G2" s="40" t="s">
        <v>690</v>
      </c>
    </row>
    <row r="3" spans="1:7">
      <c r="A3" s="28" t="s">
        <v>691</v>
      </c>
      <c r="G3" s="40" t="s">
        <v>692</v>
      </c>
    </row>
    <row r="4" spans="1:7">
      <c r="G4" s="40" t="s">
        <v>693</v>
      </c>
    </row>
    <row r="8" spans="1:7">
      <c r="G8" s="40" t="s">
        <v>694</v>
      </c>
    </row>
    <row r="9" spans="1:7">
      <c r="G9" s="40" t="s">
        <v>695</v>
      </c>
    </row>
    <row r="10" spans="1:7">
      <c r="G10" s="40" t="s">
        <v>696</v>
      </c>
    </row>
    <row r="11" spans="1:7">
      <c r="G11" s="40" t="s">
        <v>176</v>
      </c>
    </row>
    <row r="12" spans="1:7">
      <c r="G12" s="40" t="s">
        <v>697</v>
      </c>
    </row>
  </sheetData>
  <hyperlinks>
    <hyperlink ref="A2" r:id="rId1" xr:uid="{2DB7A93B-B677-4D08-A504-1AD0D1774E26}"/>
    <hyperlink ref="A3" r:id="rId2" xr:uid="{5BEE6F24-9580-4F28-B4E4-FCCD91DDDA02}"/>
    <hyperlink ref="G8" r:id="rId3" xr:uid="{FDA02C3E-FD9E-4F33-AE8B-94F2CD7EF534}"/>
    <hyperlink ref="G9" r:id="rId4" xr:uid="{86CB298C-C682-4A89-83C9-D16E9D80009E}"/>
    <hyperlink ref="G10" r:id="rId5" xr:uid="{A817F800-2E00-429E-BF6B-D5A1D1102734}"/>
    <hyperlink ref="G11" r:id="rId6" xr:uid="{648542E8-51CD-48F4-A707-296772995BA1}"/>
    <hyperlink ref="G12" r:id="rId7" xr:uid="{D48D1D86-BC22-42EE-9F6E-73F659C9B009}"/>
    <hyperlink ref="G2" r:id="rId8" xr:uid="{B88DA97E-581F-45C8-99E1-664F701F3286}"/>
    <hyperlink ref="G4" r:id="rId9" xr:uid="{E062F769-2A3D-4175-A5B3-9E7A0F8438DB}"/>
    <hyperlink ref="G3" r:id="rId10" location="page=78" xr:uid="{DAFD4749-F297-41F7-AEE7-38E74CC15FC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D A A B Q S w M E F A A C A A g A Y F l 8 U 0 + g m v G j A A A A 9 Q A A A B I A H A B D b 2 5 m a W c v U G F j a 2 F n Z S 5 4 b W w g o h g A K K A U A A A A A A A A A A A A A A A A A A A A A A A A A A A A h Y 9 B D o I w F E S v Q r q n R Y w G y a f E s J X E x M S 4 b U q F R v g Y W i x 3 c + G R v I I Y R d 2 5 n H l v M X O / 3 i A d m t q 7 q M 7 o F h M y o w H x F M q 2 0 F g m p L d H P y I p h 6 2 Q J 1 E q b 5 T R x I M p E l J Z e 4 4 Z c 8 5 R N 6 d t V 7 I w C G b s k G 9 2 s l K N I B 9 Z / 5 d 9 j c Y K l I p w 2 L / G 8 J C u I r p Y j p O A T R 3 k G r 8 8 H N m T / p S Q 9 b X t O 8 U V + t k a 2 B S B v S / w B 1 B L A w Q U A A I A C A B g W X x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F l 8 U w J L C Z v m A A A A h A E A A B M A H A B G b 3 J t d W x h c y 9 T Z W N 0 a W 9 u M S 5 t I K I Y A C i g F A A A A A A A A A A A A A A A A A A A A A A A A A A A A H W O M W v D M B C F d 4 P / g 1 A X G 2 w p X R s 6 O Z 0 C o Z B A h 9 L h Y l 9 s g S w Z 6 1 y n D f n v l a P E t I V o u c e 7 T + + d w 5 K U N W w b 5 u M y j u L I N d B j x V a 2 H F o 0 x J 6 Z R o o j 5 t / W D n 2 J 3 n n D v X i F G p N J F N a Q B 1 3 C G 6 L O P U k 5 j q N o Q B + + P N 9 p I B Q l y E M / K H I 5 m C r / x L p W 6 O R 1 5 p B / S 5 6 m W W h Z A c H C l 4 S 2 0 + L 8 P j k f 1 + 0 D f z l 2 P s S f W D R K V z 0 a 7 u E d 7 D W K s L r o w u q h N c k l L G N 8 Z j N 2 4 m t l K i / 4 B l r k f 5 d 8 h 0 f i 5 4 m 6 u e K G z 8 b / f + J 3 w G y G p D S O l L l / + v I H U E s B A i 0 A F A A C A A g A Y F l 8 U 0 + g m v G j A A A A 9 Q A A A B I A A A A A A A A A A A A A A A A A A A A A A E N v b m Z p Z y 9 Q Y W N r Y W d l L n h t b F B L A Q I t A B Q A A g A I A G B Z f F M P y u m r p A A A A O k A A A A T A A A A A A A A A A A A A A A A A O 8 A A A B b Q 2 9 u d G V u d F 9 U e X B l c 1 0 u e G 1 s U E s B A i 0 A F A A C A A g A Y F l 8 U w J L C Z v m A A A A h A E A A B M A A A A A A A A A A A A A A A A A 4 A E A A E Z v c m 1 1 b G F z L 1 N l Y 3 R p b 2 4 x L m 1 Q S w U G A A A A A A M A A w D C A A A A E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g s A A A A A A A B g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9 j d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O F Q x N j o x M D o x O C 4 3 O T k z M j U y W i I g L z 4 8 R W 5 0 c n k g V H l w Z T 0 i R m l s b E N v b H V t b l R 5 c G V z I i B W Y W x 1 Z T 0 i c 0 J n W U d C Z 1 l H I i A v P j x F b n R y e S B U e X B l P S J G a W x s Q 2 9 s d W 1 u T m F t Z X M i I F Z h b H V l P S J z W y Z x d W 9 0 O 0 t p b m Q m c X V v d D s s J n F 1 b 3 Q 7 T m F t Z S Z x d W 9 0 O y w m c X V v d D t D a G l s Z H J l b i 5 L a W 5 k J n F 1 b 3 Q 7 L C Z x d W 9 0 O 0 N o a W x k c m V u L k 5 h b W U m c X V v d D s s J n F 1 b 3 Q 7 Q 2 h p b G R y Z W 4 u V G V 4 d C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Q X V 0 b 1 J l b W 9 2 Z W R D b 2 x 1 b W 5 z M S 5 7 S 2 l u Z C w w f S Z x d W 9 0 O y w m c X V v d D t T Z W N 0 a W 9 u M S 9 E b 2 N 1 b W V u d C 9 B d X R v U m V t b 3 Z l Z E N v b H V t b n M x L n t O Y W 1 l L D F 9 J n F 1 b 3 Q 7 L C Z x d W 9 0 O 1 N l Y 3 R p b 2 4 x L 0 R v Y 3 V t Z W 5 0 L 0 F 1 d G 9 S Z W 1 v d m V k Q 2 9 s d W 1 u c z E u e 0 N o a W x k c m V u L k t p b m Q s M n 0 m c X V v d D s s J n F 1 b 3 Q 7 U 2 V j d G l v b j E v R G 9 j d W 1 l b n Q v Q X V 0 b 1 J l b W 9 2 Z W R D b 2 x 1 b W 5 z M S 5 7 Q 2 h p b G R y Z W 4 u T m F t Z S w z f S Z x d W 9 0 O y w m c X V v d D t T Z W N 0 a W 9 u M S 9 E b 2 N 1 b W V u d C 9 B d X R v U m V t b 3 Z l Z E N v b H V t b n M x L n t D a G l s Z H J l b i 5 U Z X h 0 L D R 9 J n F 1 b 3 Q 7 L C Z x d W 9 0 O 1 N l Y 3 R p b 2 4 x L 0 R v Y 3 V t Z W 5 0 L 0 F 1 d G 9 S Z W 1 v d m V k Q 2 9 s d W 1 u c z E u e 1 R l e H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9 j d W 1 l b n Q v Q X V 0 b 1 J l b W 9 2 Z W R D b 2 x 1 b W 5 z M S 5 7 S 2 l u Z C w w f S Z x d W 9 0 O y w m c X V v d D t T Z W N 0 a W 9 u M S 9 E b 2 N 1 b W V u d C 9 B d X R v U m V t b 3 Z l Z E N v b H V t b n M x L n t O Y W 1 l L D F 9 J n F 1 b 3 Q 7 L C Z x d W 9 0 O 1 N l Y 3 R p b 2 4 x L 0 R v Y 3 V t Z W 5 0 L 0 F 1 d G 9 S Z W 1 v d m V k Q 2 9 s d W 1 u c z E u e 0 N o a W x k c m V u L k t p b m Q s M n 0 m c X V v d D s s J n F 1 b 3 Q 7 U 2 V j d G l v b j E v R G 9 j d W 1 l b n Q v Q X V 0 b 1 J l b W 9 2 Z W R D b 2 x 1 b W 5 z M S 5 7 Q 2 h p b G R y Z W 4 u T m F t Z S w z f S Z x d W 9 0 O y w m c X V v d D t T Z W N 0 a W 9 u M S 9 E b 2 N 1 b W V u d C 9 B d X R v U m V t b 3 Z l Z E N v b H V t b n M x L n t D a G l s Z H J l b i 5 U Z X h 0 L D R 9 J n F 1 b 3 Q 7 L C Z x d W 9 0 O 1 N l Y 3 R p b 2 4 x L 0 R v Y 3 V t Z W 5 0 L 0 F 1 d G 9 S Z W 1 v d m V k Q 2 9 s d W 1 u c z E u e 1 R l e H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R X h w Y W 5 k Z W Q l M j B D a G l s Z H J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/ 1 1 o P I l W S q U p 0 5 x a W 8 x 7 A A A A A A I A A A A A A B B m A A A A A Q A A I A A A A B 8 5 4 t f 8 a W y 0 r 8 R K A t y K u N L j 6 F p A Q 0 K 8 H 3 T 6 w N O i 9 S M e A A A A A A 6 A A A A A A g A A I A A A A P h b 1 v w S i J k y w F l E a k Z u q x R u A U m V T J + j K Y t K H G F / U 0 a U U A A A A M j w Q W a I O d I H 3 + Q L v w p r J A 6 q z x h T w H t 1 3 E / Q p C i 8 8 g G v D 2 U a e Z S d P Q J A Q F Y / U u r m G P I l c a W c m L N d j I n 0 e Q 7 / a y k y g q V 2 r p a 8 Y S X S s h i q q H g V Q A A A A F w V K m M i q G 6 + R L J a 3 + F y A L S h v Y I D i u 0 A R y w i h o P l t h C 5 S S s v 2 Y R E / V b 9 2 2 g f 3 l 6 O h e G g a x o B q m b 0 F A 7 H G 8 d 0 Q I c = < / D a t a M a s h u p > 
</file>

<file path=customXml/itemProps1.xml><?xml version="1.0" encoding="utf-8"?>
<ds:datastoreItem xmlns:ds="http://schemas.openxmlformats.org/officeDocument/2006/customXml" ds:itemID="{ACC8A7E2-3D82-4E67-85CC-66A64633F9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Aline</dc:creator>
  <cp:keywords/>
  <dc:description/>
  <cp:lastModifiedBy/>
  <cp:revision/>
  <dcterms:created xsi:type="dcterms:W3CDTF">2021-11-28T15:42:29Z</dcterms:created>
  <dcterms:modified xsi:type="dcterms:W3CDTF">2021-11-28T22:40:50Z</dcterms:modified>
  <cp:category/>
  <cp:contentStatus/>
</cp:coreProperties>
</file>