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xampp\htdocs\payroll_tmss\"/>
    </mc:Choice>
  </mc:AlternateContent>
  <bookViews>
    <workbookView xWindow="1170" yWindow="105" windowWidth="20055" windowHeight="8445" activeTab="2"/>
  </bookViews>
  <sheets>
    <sheet name="Bank Letter" sheetId="2" r:id="rId1"/>
    <sheet name="Transfer Sheet" sheetId="3" r:id="rId2"/>
    <sheet name="Salary Sheet" sheetId="1" r:id="rId3"/>
  </sheets>
  <definedNames>
    <definedName name="_xlnm.Print_Area" localSheetId="2">'Salary Sheet'!$A$1:$AW$50</definedName>
  </definedNames>
  <calcPr calcId="162913"/>
</workbook>
</file>

<file path=xl/calcChain.xml><?xml version="1.0" encoding="utf-8"?>
<calcChain xmlns="http://schemas.openxmlformats.org/spreadsheetml/2006/main">
  <c r="AC8" i="1" l="1"/>
  <c r="E10" i="3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V12" i="1"/>
  <c r="M12" i="1"/>
  <c r="O12" i="1"/>
  <c r="P12" i="1"/>
  <c r="R12" i="1"/>
  <c r="S12" i="1"/>
  <c r="T12" i="1"/>
  <c r="G12" i="1"/>
  <c r="AD11" i="1"/>
  <c r="AW11" i="1" s="1"/>
  <c r="AD10" i="1"/>
  <c r="AW10" i="1" s="1"/>
  <c r="AA11" i="1"/>
  <c r="Z11" i="1"/>
  <c r="U11" i="1"/>
  <c r="AZ10" i="1"/>
  <c r="AA10" i="1"/>
  <c r="Z10" i="1"/>
  <c r="U10" i="1"/>
  <c r="AD41" i="1"/>
  <c r="AD42" i="1" s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Z42" i="1"/>
  <c r="S42" i="1"/>
  <c r="R42" i="1"/>
  <c r="P42" i="1"/>
  <c r="O42" i="1"/>
  <c r="L42" i="1"/>
  <c r="G42" i="1"/>
  <c r="N42" i="1"/>
  <c r="AC42" i="1"/>
  <c r="AB42" i="1"/>
  <c r="AA41" i="1"/>
  <c r="Z41" i="1"/>
  <c r="T42" i="1"/>
  <c r="Q42" i="1"/>
  <c r="K42" i="1"/>
  <c r="J42" i="1"/>
  <c r="M42" i="1"/>
  <c r="Z37" i="1"/>
  <c r="Z36" i="1"/>
  <c r="Z34" i="1"/>
  <c r="AB8" i="1"/>
  <c r="AD12" i="1" l="1"/>
  <c r="W11" i="1"/>
  <c r="W10" i="1"/>
  <c r="U41" i="1"/>
  <c r="U42" i="1" s="1"/>
  <c r="H42" i="1"/>
  <c r="AW41" i="1"/>
  <c r="V41" i="1" s="1"/>
  <c r="V42" i="1" s="1"/>
  <c r="I42" i="1"/>
  <c r="AW42" i="1" l="1"/>
  <c r="W41" i="1"/>
  <c r="W42" i="1" s="1"/>
  <c r="Q8" i="1" l="1"/>
  <c r="L8" i="1"/>
  <c r="K8" i="1"/>
  <c r="J8" i="1"/>
  <c r="H8" i="1"/>
  <c r="I8" i="1"/>
  <c r="U8" i="1" l="1"/>
  <c r="H12" i="1"/>
  <c r="AU8" i="1"/>
  <c r="Z8" i="1"/>
  <c r="AC9" i="1"/>
  <c r="AC12" i="1" s="1"/>
  <c r="AB9" i="1"/>
  <c r="AA9" i="1"/>
  <c r="Z9" i="1"/>
  <c r="Q9" i="1"/>
  <c r="Q12" i="1" s="1"/>
  <c r="N9" i="1"/>
  <c r="N12" i="1" s="1"/>
  <c r="L9" i="1"/>
  <c r="L12" i="1" s="1"/>
  <c r="K9" i="1"/>
  <c r="K12" i="1" s="1"/>
  <c r="J9" i="1"/>
  <c r="J12" i="1" s="1"/>
  <c r="I9" i="1"/>
  <c r="I12" i="1" s="1"/>
  <c r="H9" i="1"/>
  <c r="AW9" i="1" l="1"/>
  <c r="AB12" i="1"/>
  <c r="U9" i="1"/>
  <c r="U12" i="1" s="1"/>
  <c r="AU12" i="1"/>
  <c r="AW8" i="1"/>
  <c r="AW12" i="1" s="1"/>
  <c r="AA8" i="1" l="1"/>
  <c r="W9" i="1" l="1"/>
  <c r="V12" i="1" l="1"/>
  <c r="W8" i="1" l="1"/>
  <c r="W12" i="1" s="1"/>
  <c r="Z3" i="1" l="1"/>
  <c r="Z4" i="1"/>
  <c r="Z1" i="1"/>
  <c r="Z12" i="1" l="1"/>
</calcChain>
</file>

<file path=xl/comments1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uuser</author>
  </authors>
  <commentList>
    <comment ref="AA5" authorId="0" shapeId="0">
      <text>
        <r>
          <rPr>
            <b/>
            <sz val="9"/>
            <color indexed="81"/>
            <rFont val="Tahoma"/>
            <family val="2"/>
          </rPr>
          <t>uuser: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8" authorId="0" shapeId="0">
      <text>
        <r>
          <rPr>
            <b/>
            <sz val="9"/>
            <color indexed="81"/>
            <rFont val="Tahoma"/>
            <family val="2"/>
          </rPr>
          <t>uuser: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<sst xmlns="http://schemas.openxmlformats.org/spreadsheetml/2006/main" count="243" uniqueCount="116">
  <si>
    <t xml:space="preserve">                                                                                                                           Deduction Sheet, November-2014</t>
  </si>
  <si>
    <t>Sl.No.</t>
  </si>
  <si>
    <t>Name of Employee</t>
  </si>
  <si>
    <t>ID</t>
  </si>
  <si>
    <t>Designa-</t>
  </si>
  <si>
    <t>Joining</t>
  </si>
  <si>
    <t>Grade</t>
  </si>
  <si>
    <t>Basic</t>
  </si>
  <si>
    <t>House</t>
  </si>
  <si>
    <t>Medical</t>
  </si>
  <si>
    <t>Conve-</t>
  </si>
  <si>
    <t>TMSS</t>
  </si>
  <si>
    <t>BF</t>
  </si>
  <si>
    <t>Bonus</t>
  </si>
  <si>
    <t>Aya</t>
  </si>
  <si>
    <t>Credit/</t>
  </si>
  <si>
    <t>Load</t>
  </si>
  <si>
    <t>City/</t>
  </si>
  <si>
    <t>Risk</t>
  </si>
  <si>
    <t>Dista-</t>
  </si>
  <si>
    <t>Arrear/</t>
  </si>
  <si>
    <t>Total</t>
  </si>
  <si>
    <t>Net Pay</t>
  </si>
  <si>
    <t>Oath</t>
  </si>
  <si>
    <t>Sl.</t>
  </si>
  <si>
    <t>C.P.F.</t>
  </si>
  <si>
    <t>BF &amp;GIA</t>
  </si>
  <si>
    <t>Secu-</t>
  </si>
  <si>
    <t>Incame Tax</t>
  </si>
  <si>
    <t>Foreign Train.</t>
  </si>
  <si>
    <t>Rent</t>
  </si>
  <si>
    <t>Bill</t>
  </si>
  <si>
    <t>Staff Advance/Loan</t>
  </si>
  <si>
    <t>Late/</t>
  </si>
  <si>
    <t>Service Charge</t>
  </si>
  <si>
    <t>No.</t>
  </si>
  <si>
    <t>tion</t>
  </si>
  <si>
    <t>Date</t>
  </si>
  <si>
    <t>No</t>
  </si>
  <si>
    <t xml:space="preserve">Rent </t>
  </si>
  <si>
    <t>Allow.</t>
  </si>
  <si>
    <t>yance</t>
  </si>
  <si>
    <t>C.P.F</t>
  </si>
  <si>
    <t>GIA</t>
  </si>
  <si>
    <t>Hill</t>
  </si>
  <si>
    <t>nce</t>
  </si>
  <si>
    <t>Others</t>
  </si>
  <si>
    <t>Salary</t>
  </si>
  <si>
    <t>Deduction</t>
  </si>
  <si>
    <t>Signature</t>
  </si>
  <si>
    <t>TMSS 10%</t>
  </si>
  <si>
    <t>TMSS-2%</t>
  </si>
  <si>
    <t>rity</t>
  </si>
  <si>
    <t>Garage</t>
  </si>
  <si>
    <t>House/
Seat</t>
  </si>
  <si>
    <t>Electric</t>
  </si>
  <si>
    <t>Gas</t>
  </si>
  <si>
    <t>Housing</t>
  </si>
  <si>
    <t>Mobile</t>
  </si>
  <si>
    <t>Absent/</t>
  </si>
  <si>
    <t>1+1=2%</t>
  </si>
  <si>
    <t>Deg.</t>
  </si>
  <si>
    <t>Own 5%</t>
  </si>
  <si>
    <t>Own-1%</t>
  </si>
  <si>
    <t>Install</t>
  </si>
  <si>
    <t>Fine</t>
  </si>
  <si>
    <t>Total=</t>
  </si>
  <si>
    <t xml:space="preserve">   </t>
  </si>
  <si>
    <t>Prepared By</t>
  </si>
  <si>
    <t>Checked By</t>
  </si>
  <si>
    <t>Approved By</t>
  </si>
  <si>
    <t xml:space="preserve">                 Prepared By</t>
  </si>
  <si>
    <t xml:space="preserve">            Checked By </t>
  </si>
  <si>
    <t>Manager</t>
  </si>
  <si>
    <t>Dutch- Bangla Bank Ltd.</t>
  </si>
  <si>
    <t>Mirpur Circle-10 Branch</t>
  </si>
  <si>
    <t>Dhaka-1216</t>
  </si>
  <si>
    <t>Sir,</t>
  </si>
  <si>
    <t>It would be highly appreciated if you kindly transfer the salary to the said employee's account and oblige thereby.</t>
  </si>
  <si>
    <t>With Thanks,</t>
  </si>
  <si>
    <t>Enclosed:  Salary Transfer Sheet 1 (One) page.</t>
  </si>
  <si>
    <t>Salary Transfer Sheet</t>
  </si>
  <si>
    <t>SL No</t>
  </si>
  <si>
    <t>ID No.</t>
  </si>
  <si>
    <t>Account No.</t>
  </si>
  <si>
    <t>Amount Tk.</t>
  </si>
  <si>
    <t>Comment</t>
  </si>
  <si>
    <t xml:space="preserve">                                                      Total=</t>
  </si>
  <si>
    <t xml:space="preserve">                                                                               Salary Sheet for the month of December-2015</t>
  </si>
  <si>
    <t>** mKj Kg©KZ©v/Kg©Pvixi gvwmK Kg© cÖwZ‡e`b mswkøó jxW g¨v‡bRv‡ii wbKU Rgv Av‡Q|</t>
  </si>
  <si>
    <t>DPS</t>
  </si>
  <si>
    <t>Loan</t>
  </si>
  <si>
    <t>TECSL</t>
  </si>
  <si>
    <t xml:space="preserve">Deduction Sheet </t>
  </si>
  <si>
    <t>Dep.Allow 5%</t>
  </si>
  <si>
    <t>Bi-Cycle</t>
  </si>
  <si>
    <t>Motor Cycle</t>
  </si>
  <si>
    <t>Memo No- TMSS/ICT/HQ/2016 -</t>
  </si>
  <si>
    <t>Saving</t>
  </si>
  <si>
    <t>Bima Pre:</t>
  </si>
  <si>
    <t xml:space="preserve">* `vex we‡j D‡jøwLZ Kg©KZ©v/Kg©PvixMb nvwRiv LvZvf~³ ms¯’vi wbqwgZ Kgx© wnmv‡e Zviv `vex gv‡m Kg©iZ wQj Ges Awc©Z `vwqZ¡ cvjb K‡i‡Qb| GB `vex we‡j †Kvb AwbqwgZ cvIbv †bB| </t>
  </si>
  <si>
    <r>
      <t xml:space="preserve">Name of the Department : </t>
    </r>
    <r>
      <rPr>
        <b/>
        <sz val="14"/>
        <rFont val="Arial Narrow"/>
        <family val="2"/>
      </rPr>
      <t>ICT Ltd.</t>
    </r>
  </si>
  <si>
    <t>ICT lTD.</t>
  </si>
  <si>
    <t xml:space="preserve">Salary  Sheet </t>
  </si>
  <si>
    <t>CB</t>
  </si>
  <si>
    <t>27-8-16</t>
  </si>
  <si>
    <t>Golam Morshed</t>
  </si>
  <si>
    <t>Senior Software Enginer</t>
  </si>
  <si>
    <t xml:space="preserve"> For The Month Of October- 2016</t>
  </si>
  <si>
    <t>Name of the Month :October-2016</t>
  </si>
  <si>
    <t xml:space="preserve">                  Date: 31.10.2016</t>
  </si>
  <si>
    <t>Amount in Words :One Lac thirty eight  thousand one hundred fifty two taka Only.</t>
  </si>
  <si>
    <t>You are requested to transfer the said amount from the A/C ''TMSS ICT LTD'' No. STD-164.120.3335 to respective employees salary account according to attached Salary sheet for the month of October-2016  "Salary for October 2016" Amounting BDT =138,152/- (One Lac thirty eight thousand one hundred fifty two aka) Only.</t>
  </si>
  <si>
    <t>Subject: Money (Salary for October-2016) Transfer from A/C No. STD-164.120.3335 to Respective Employee's A/C.</t>
  </si>
  <si>
    <t>Md Riadul Islam</t>
  </si>
  <si>
    <t>67/3/3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</si>
</sst>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General_)"/>
    <numFmt numFmtId="165" formatCode="0_)"/>
    <numFmt numFmtId="166" formatCode="_(* #,##0_);_(* \(#,##0\);_(* &quot;-&quot;??_);_(@_)"/>
    <numFmt numFmtId="167" formatCode="0.00_)"/>
    <numFmt numFmtId="168" formatCode="mm/dd/yy;@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Arial Narrow"/>
      <family val="2"/>
    </font>
    <font>
      <b/>
      <sz val="26"/>
      <name val="Times New Roman"/>
      <family val="1"/>
    </font>
    <font>
      <b/>
      <sz val="18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14"/>
      <name val="Times New Roman"/>
      <family val="1"/>
    </font>
    <font>
      <sz val="14"/>
      <name val="Arial"/>
      <family val="2"/>
    </font>
    <font>
      <sz val="14"/>
      <name val="SutonnyMJ"/>
    </font>
    <font>
      <b/>
      <sz val="14"/>
      <name val="SutonnyMJ"/>
    </font>
    <font>
      <sz val="14"/>
      <name val="Times New Roman"/>
      <family val="1"/>
    </font>
    <font>
      <b/>
      <sz val="12"/>
      <name val="SutonnyMJ"/>
    </font>
    <font>
      <b/>
      <sz val="12"/>
      <name val="Arial"/>
      <family val="2"/>
    </font>
    <font>
      <sz val="1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  <font>
      <sz val="2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sz val="13"/>
      <color rgb="FFFF0000"/>
      <name val="Times New Roman"/>
      <family val="1"/>
    </font>
    <font>
      <b/>
      <sz val="11"/>
      <name val="Arial"/>
      <family val="2"/>
    </font>
    <font>
      <b/>
      <sz val="12"/>
      <name val="Times New Roman"/>
      <family val="1"/>
    </font>
    <font>
      <sz val="14"/>
      <name val="Arial Narrow"/>
      <family val="2"/>
    </font>
    <font>
      <b/>
      <sz val="14"/>
      <name val="Arial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sz val="12"/>
      <name val="SutonnyMJ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4">
    <xf numFmtId="0" fontId="0" fillId="0" borderId="0" xfId="0"/>
    <xf numFmtId="0" fontId="2" fillId="0" borderId="0" xfId="0" applyFont="1" applyAlignment="1">
      <alignment horizontal="centerContinuous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/>
    <xf numFmtId="164" fontId="4" fillId="0" borderId="0" xfId="0" applyNumberFormat="1" applyFont="1" applyAlignment="1" applyProtection="1">
      <alignment vertical="center"/>
    </xf>
    <xf numFmtId="0" fontId="4" fillId="0" borderId="0" xfId="0" applyFont="1" applyBorder="1" applyAlignment="1"/>
    <xf numFmtId="2" fontId="5" fillId="0" borderId="0" xfId="0" applyNumberFormat="1" applyFont="1" applyAlignment="1">
      <alignment horizontal="left" vertical="center"/>
    </xf>
    <xf numFmtId="0" fontId="5" fillId="0" borderId="0" xfId="0" applyFont="1" applyBorder="1" applyAlignment="1">
      <alignment horizontal="left"/>
    </xf>
    <xf numFmtId="165" fontId="5" fillId="0" borderId="1" xfId="0" applyNumberFormat="1" applyFont="1" applyBorder="1" applyAlignment="1" applyProtection="1">
      <alignment horizontal="center"/>
    </xf>
    <xf numFmtId="165" fontId="5" fillId="0" borderId="2" xfId="0" applyNumberFormat="1" applyFont="1" applyBorder="1" applyAlignment="1" applyProtection="1">
      <alignment horizontal="center"/>
    </xf>
    <xf numFmtId="165" fontId="5" fillId="0" borderId="3" xfId="0" applyNumberFormat="1" applyFont="1" applyBorder="1" applyAlignment="1" applyProtection="1">
      <alignment horizontal="center"/>
    </xf>
    <xf numFmtId="165" fontId="5" fillId="0" borderId="5" xfId="0" applyNumberFormat="1" applyFont="1" applyBorder="1" applyAlignment="1" applyProtection="1">
      <alignment horizontal="center"/>
    </xf>
    <xf numFmtId="165" fontId="5" fillId="0" borderId="8" xfId="0" applyNumberFormat="1" applyFont="1" applyBorder="1" applyAlignment="1" applyProtection="1">
      <alignment horizontal="center"/>
    </xf>
    <xf numFmtId="0" fontId="5" fillId="0" borderId="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65" fontId="5" fillId="0" borderId="11" xfId="0" applyNumberFormat="1" applyFont="1" applyBorder="1" applyAlignment="1" applyProtection="1">
      <alignment horizontal="center"/>
    </xf>
    <xf numFmtId="165" fontId="7" fillId="0" borderId="11" xfId="0" applyNumberFormat="1" applyFont="1" applyBorder="1" applyAlignment="1" applyProtection="1">
      <alignment horizontal="center"/>
    </xf>
    <xf numFmtId="165" fontId="5" fillId="0" borderId="12" xfId="0" applyNumberFormat="1" applyFont="1" applyBorder="1" applyAlignment="1" applyProtection="1">
      <alignment horizontal="center"/>
    </xf>
    <xf numFmtId="165" fontId="8" fillId="0" borderId="13" xfId="0" applyNumberFormat="1" applyFont="1" applyBorder="1" applyAlignment="1" applyProtection="1">
      <alignment horizontal="center"/>
    </xf>
    <xf numFmtId="165" fontId="5" fillId="0" borderId="14" xfId="0" applyNumberFormat="1" applyFont="1" applyBorder="1" applyAlignment="1" applyProtection="1">
      <alignment horizontal="center"/>
    </xf>
    <xf numFmtId="165" fontId="5" fillId="0" borderId="16" xfId="0" applyNumberFormat="1" applyFont="1" applyBorder="1" applyAlignment="1" applyProtection="1">
      <alignment horizontal="center"/>
    </xf>
    <xf numFmtId="0" fontId="5" fillId="0" borderId="15" xfId="0" applyFont="1" applyBorder="1" applyAlignment="1">
      <alignment horizontal="center"/>
    </xf>
    <xf numFmtId="9" fontId="5" fillId="0" borderId="15" xfId="0" applyNumberFormat="1" applyFont="1" applyBorder="1" applyAlignment="1">
      <alignment horizontal="center"/>
    </xf>
    <xf numFmtId="9" fontId="5" fillId="0" borderId="15" xfId="0" applyNumberFormat="1" applyFont="1" applyBorder="1" applyAlignment="1" applyProtection="1">
      <alignment horizontal="center"/>
    </xf>
    <xf numFmtId="165" fontId="5" fillId="0" borderId="15" xfId="0" applyNumberFormat="1" applyFont="1" applyBorder="1" applyAlignment="1" applyProtection="1">
      <alignment horizontal="center"/>
    </xf>
    <xf numFmtId="165" fontId="7" fillId="0" borderId="15" xfId="0" applyNumberFormat="1" applyFont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165" fontId="5" fillId="0" borderId="17" xfId="0" applyNumberFormat="1" applyFont="1" applyBorder="1" applyAlignment="1" applyProtection="1">
      <alignment horizontal="center"/>
    </xf>
    <xf numFmtId="9" fontId="5" fillId="0" borderId="17" xfId="0" applyNumberFormat="1" applyFont="1" applyBorder="1" applyAlignment="1" applyProtection="1">
      <alignment horizontal="center"/>
    </xf>
    <xf numFmtId="165" fontId="5" fillId="0" borderId="18" xfId="0" applyNumberFormat="1" applyFont="1" applyBorder="1" applyAlignment="1" applyProtection="1">
      <alignment horizontal="center"/>
    </xf>
    <xf numFmtId="165" fontId="5" fillId="0" borderId="19" xfId="0" applyNumberFormat="1" applyFont="1" applyBorder="1" applyAlignment="1" applyProtection="1">
      <alignment horizontal="center"/>
    </xf>
    <xf numFmtId="0" fontId="5" fillId="0" borderId="0" xfId="0" applyFont="1" applyBorder="1"/>
    <xf numFmtId="164" fontId="11" fillId="0" borderId="0" xfId="0" applyNumberFormat="1" applyFont="1" applyBorder="1" applyAlignment="1" applyProtection="1">
      <alignment vertical="center"/>
    </xf>
    <xf numFmtId="164" fontId="12" fillId="0" borderId="0" xfId="0" applyNumberFormat="1" applyFont="1" applyBorder="1" applyAlignment="1" applyProtection="1">
      <alignment vertical="center"/>
    </xf>
    <xf numFmtId="165" fontId="11" fillId="0" borderId="0" xfId="0" applyNumberFormat="1" applyFont="1" applyBorder="1" applyAlignment="1" applyProtection="1">
      <alignment vertical="center"/>
    </xf>
    <xf numFmtId="0" fontId="11" fillId="0" borderId="0" xfId="0" applyFont="1" applyAlignment="1"/>
    <xf numFmtId="167" fontId="11" fillId="0" borderId="0" xfId="0" applyNumberFormat="1" applyFont="1" applyBorder="1" applyAlignment="1" applyProtection="1">
      <alignment vertical="center"/>
    </xf>
    <xf numFmtId="2" fontId="11" fillId="0" borderId="0" xfId="0" applyNumberFormat="1" applyFont="1" applyAlignment="1">
      <alignment vertical="center"/>
    </xf>
    <xf numFmtId="164" fontId="11" fillId="0" borderId="0" xfId="0" applyNumberFormat="1" applyFont="1" applyBorder="1" applyAlignment="1" applyProtection="1">
      <alignment horizontal="left" vertical="center"/>
    </xf>
    <xf numFmtId="0" fontId="11" fillId="0" borderId="0" xfId="0" applyFont="1"/>
    <xf numFmtId="0" fontId="5" fillId="0" borderId="0" xfId="0" applyFont="1" applyAlignment="1">
      <alignment vertical="center"/>
    </xf>
    <xf numFmtId="164" fontId="15" fillId="0" borderId="0" xfId="0" applyNumberFormat="1" applyFont="1" applyBorder="1" applyAlignment="1" applyProtection="1">
      <alignment horizontal="left" vertical="center"/>
    </xf>
    <xf numFmtId="168" fontId="5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0" fontId="16" fillId="0" borderId="0" xfId="0" applyFont="1"/>
    <xf numFmtId="0" fontId="20" fillId="0" borderId="0" xfId="0" applyFont="1"/>
    <xf numFmtId="0" fontId="9" fillId="0" borderId="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right" vertical="center" wrapText="1"/>
    </xf>
    <xf numFmtId="0" fontId="22" fillId="0" borderId="4" xfId="0" applyFont="1" applyBorder="1" applyAlignment="1">
      <alignment horizontal="center" vertical="center" wrapText="1"/>
    </xf>
    <xf numFmtId="0" fontId="23" fillId="0" borderId="4" xfId="0" applyFont="1" applyBorder="1"/>
    <xf numFmtId="0" fontId="27" fillId="0" borderId="0" xfId="0" applyFont="1"/>
    <xf numFmtId="0" fontId="26" fillId="0" borderId="0" xfId="0" applyFont="1"/>
    <xf numFmtId="0" fontId="19" fillId="0" borderId="4" xfId="0" applyFont="1" applyBorder="1" applyAlignment="1">
      <alignment horizontal="center" vertical="center" wrapText="1"/>
    </xf>
    <xf numFmtId="0" fontId="19" fillId="0" borderId="0" xfId="0" applyFont="1"/>
    <xf numFmtId="0" fontId="0" fillId="0" borderId="0" xfId="0" applyFont="1"/>
    <xf numFmtId="164" fontId="2" fillId="0" borderId="0" xfId="0" applyNumberFormat="1" applyFont="1" applyAlignment="1" applyProtection="1">
      <alignment horizontal="center" vertical="center"/>
    </xf>
    <xf numFmtId="165" fontId="5" fillId="0" borderId="1" xfId="0" applyNumberFormat="1" applyFont="1" applyFill="1" applyBorder="1" applyAlignment="1" applyProtection="1">
      <alignment horizontal="center"/>
    </xf>
    <xf numFmtId="165" fontId="5" fillId="0" borderId="11" xfId="0" applyNumberFormat="1" applyFont="1" applyFill="1" applyBorder="1" applyAlignment="1" applyProtection="1">
      <alignment horizontal="center"/>
    </xf>
    <xf numFmtId="0" fontId="5" fillId="0" borderId="15" xfId="0" applyFont="1" applyFill="1" applyBorder="1" applyAlignment="1">
      <alignment horizontal="center"/>
    </xf>
    <xf numFmtId="164" fontId="12" fillId="0" borderId="0" xfId="0" applyNumberFormat="1" applyFont="1" applyFill="1" applyBorder="1" applyAlignment="1" applyProtection="1">
      <alignment vertical="center"/>
    </xf>
    <xf numFmtId="0" fontId="0" fillId="0" borderId="0" xfId="0" applyFill="1"/>
    <xf numFmtId="0" fontId="9" fillId="0" borderId="4" xfId="0" applyFont="1" applyFill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0" fillId="2" borderId="0" xfId="0" applyFont="1" applyFill="1"/>
    <xf numFmtId="0" fontId="0" fillId="2" borderId="0" xfId="0" applyFill="1"/>
    <xf numFmtId="166" fontId="0" fillId="0" borderId="0" xfId="0" applyNumberFormat="1"/>
    <xf numFmtId="1" fontId="15" fillId="0" borderId="0" xfId="0" applyNumberFormat="1" applyFont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164" fontId="14" fillId="0" borderId="21" xfId="0" applyNumberFormat="1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0" xfId="0" applyNumberFormat="1" applyFont="1" applyBorder="1" applyAlignment="1" applyProtection="1">
      <alignment vertical="center"/>
    </xf>
    <xf numFmtId="2" fontId="11" fillId="0" borderId="0" xfId="1" applyNumberFormat="1" applyFont="1" applyBorder="1" applyAlignment="1" applyProtection="1">
      <alignment vertical="center"/>
    </xf>
    <xf numFmtId="165" fontId="6" fillId="0" borderId="15" xfId="0" applyNumberFormat="1" applyFont="1" applyBorder="1" applyAlignment="1" applyProtection="1">
      <alignment horizontal="center" vertical="center" wrapText="1"/>
    </xf>
    <xf numFmtId="165" fontId="30" fillId="0" borderId="15" xfId="0" applyNumberFormat="1" applyFont="1" applyFill="1" applyBorder="1" applyAlignment="1" applyProtection="1">
      <alignment horizontal="left" vertical="center"/>
    </xf>
    <xf numFmtId="0" fontId="30" fillId="0" borderId="15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 wrapText="1"/>
    </xf>
    <xf numFmtId="14" fontId="30" fillId="0" borderId="15" xfId="0" applyNumberFormat="1" applyFont="1" applyBorder="1" applyAlignment="1">
      <alignment horizontal="center" vertical="center"/>
    </xf>
    <xf numFmtId="1" fontId="30" fillId="0" borderId="15" xfId="0" applyNumberFormat="1" applyFont="1" applyBorder="1" applyAlignment="1">
      <alignment horizontal="center" vertical="center"/>
    </xf>
    <xf numFmtId="165" fontId="30" fillId="0" borderId="15" xfId="0" applyNumberFormat="1" applyFont="1" applyBorder="1" applyAlignment="1" applyProtection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165" fontId="6" fillId="0" borderId="4" xfId="0" applyNumberFormat="1" applyFont="1" applyBorder="1" applyAlignment="1" applyProtection="1">
      <alignment horizontal="center" vertical="center"/>
    </xf>
    <xf numFmtId="165" fontId="6" fillId="0" borderId="4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>
      <alignment horizontal="center"/>
    </xf>
    <xf numFmtId="165" fontId="6" fillId="0" borderId="4" xfId="0" applyNumberFormat="1" applyFont="1" applyBorder="1" applyAlignment="1">
      <alignment horizontal="center" vertical="center"/>
    </xf>
    <xf numFmtId="165" fontId="30" fillId="0" borderId="4" xfId="0" applyNumberFormat="1" applyFont="1" applyBorder="1" applyAlignment="1">
      <alignment horizontal="left" vertical="center"/>
    </xf>
    <xf numFmtId="165" fontId="30" fillId="0" borderId="4" xfId="0" applyNumberFormat="1" applyFont="1" applyBorder="1" applyAlignment="1">
      <alignment horizontal="center" vertical="center"/>
    </xf>
    <xf numFmtId="165" fontId="30" fillId="0" borderId="17" xfId="0" applyNumberFormat="1" applyFont="1" applyBorder="1" applyAlignment="1" applyProtection="1">
      <alignment horizontal="center" vertical="center"/>
    </xf>
    <xf numFmtId="165" fontId="6" fillId="0" borderId="17" xfId="0" applyNumberFormat="1" applyFont="1" applyBorder="1" applyAlignment="1" applyProtection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4" xfId="0" applyNumberFormat="1" applyFont="1" applyBorder="1" applyAlignment="1" applyProtection="1">
      <alignment horizontal="center" vertical="center"/>
    </xf>
    <xf numFmtId="164" fontId="6" fillId="0" borderId="4" xfId="0" applyNumberFormat="1" applyFont="1" applyBorder="1" applyAlignment="1" applyProtection="1">
      <alignment vertical="center"/>
    </xf>
    <xf numFmtId="164" fontId="6" fillId="0" borderId="4" xfId="0" applyNumberFormat="1" applyFont="1" applyBorder="1" applyAlignment="1" applyProtection="1">
      <alignment horizontal="center" vertical="center"/>
    </xf>
    <xf numFmtId="164" fontId="2" fillId="0" borderId="0" xfId="0" applyNumberFormat="1" applyFont="1" applyAlignment="1" applyProtection="1">
      <alignment horizontal="center" vertical="center"/>
    </xf>
    <xf numFmtId="164" fontId="12" fillId="0" borderId="0" xfId="0" applyNumberFormat="1" applyFont="1" applyBorder="1" applyAlignment="1" applyProtection="1">
      <alignment horizontal="left" vertical="center"/>
    </xf>
    <xf numFmtId="165" fontId="5" fillId="0" borderId="4" xfId="0" applyNumberFormat="1" applyFont="1" applyBorder="1" applyAlignment="1" applyProtection="1">
      <alignment horizontal="center"/>
    </xf>
    <xf numFmtId="165" fontId="5" fillId="0" borderId="4" xfId="0" applyNumberFormat="1" applyFont="1" applyBorder="1" applyAlignment="1" applyProtection="1">
      <alignment horizontal="center"/>
    </xf>
    <xf numFmtId="165" fontId="5" fillId="0" borderId="15" xfId="0" applyNumberFormat="1" applyFont="1" applyBorder="1" applyAlignment="1" applyProtection="1">
      <alignment horizontal="center" vertical="center"/>
    </xf>
    <xf numFmtId="166" fontId="31" fillId="0" borderId="4" xfId="0" applyNumberFormat="1" applyFont="1" applyBorder="1"/>
    <xf numFmtId="165" fontId="32" fillId="0" borderId="15" xfId="0" applyNumberFormat="1" applyFont="1" applyBorder="1" applyAlignment="1" applyProtection="1">
      <alignment horizontal="center" vertical="center" wrapText="1"/>
    </xf>
    <xf numFmtId="0" fontId="32" fillId="0" borderId="4" xfId="0" applyFont="1" applyFill="1" applyBorder="1" applyAlignment="1" applyProtection="1">
      <alignment horizontal="left" vertical="center"/>
    </xf>
    <xf numFmtId="49" fontId="32" fillId="0" borderId="4" xfId="0" applyNumberFormat="1" applyFont="1" applyFill="1" applyBorder="1" applyAlignment="1" applyProtection="1">
      <alignment horizontal="center" vertical="center"/>
    </xf>
    <xf numFmtId="0" fontId="32" fillId="0" borderId="15" xfId="0" applyFont="1" applyFill="1" applyBorder="1" applyAlignment="1">
      <alignment horizontal="center" vertical="center" wrapText="1"/>
    </xf>
    <xf numFmtId="14" fontId="32" fillId="0" borderId="15" xfId="0" applyNumberFormat="1" applyFont="1" applyFill="1" applyBorder="1" applyAlignment="1">
      <alignment horizontal="center" vertical="center"/>
    </xf>
    <xf numFmtId="164" fontId="32" fillId="0" borderId="4" xfId="0" applyNumberFormat="1" applyFont="1" applyFill="1" applyBorder="1" applyAlignment="1" applyProtection="1">
      <alignment horizontal="center" vertical="center"/>
    </xf>
    <xf numFmtId="1" fontId="32" fillId="0" borderId="4" xfId="0" applyNumberFormat="1" applyFont="1" applyFill="1" applyBorder="1" applyAlignment="1" applyProtection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4" xfId="0" applyNumberFormat="1" applyFont="1" applyBorder="1" applyAlignment="1" applyProtection="1">
      <alignment horizontal="center" vertical="center"/>
    </xf>
    <xf numFmtId="1" fontId="32" fillId="0" borderId="4" xfId="1" applyNumberFormat="1" applyFont="1" applyBorder="1" applyAlignment="1" applyProtection="1">
      <alignment horizontal="center" vertical="center"/>
    </xf>
    <xf numFmtId="1" fontId="32" fillId="0" borderId="4" xfId="1" applyNumberFormat="1" applyFont="1" applyFill="1" applyBorder="1" applyAlignment="1" applyProtection="1">
      <alignment horizontal="center" vertical="center"/>
    </xf>
    <xf numFmtId="165" fontId="32" fillId="0" borderId="4" xfId="0" applyNumberFormat="1" applyFont="1" applyBorder="1" applyAlignment="1" applyProtection="1">
      <alignment horizontal="center" vertical="center"/>
    </xf>
    <xf numFmtId="0" fontId="32" fillId="0" borderId="15" xfId="0" applyFont="1" applyBorder="1" applyAlignment="1">
      <alignment horizontal="center"/>
    </xf>
    <xf numFmtId="165" fontId="32" fillId="0" borderId="4" xfId="0" applyNumberFormat="1" applyFont="1" applyBorder="1" applyAlignment="1">
      <alignment horizontal="center" vertical="center"/>
    </xf>
    <xf numFmtId="165" fontId="32" fillId="0" borderId="4" xfId="0" applyNumberFormat="1" applyFont="1" applyBorder="1" applyAlignment="1" applyProtection="1">
      <alignment horizontal="left" vertical="center" wrapText="1"/>
    </xf>
    <xf numFmtId="164" fontId="32" fillId="0" borderId="4" xfId="0" applyNumberFormat="1" applyFont="1" applyBorder="1" applyAlignment="1" applyProtection="1">
      <alignment horizontal="center" vertical="center"/>
    </xf>
    <xf numFmtId="0" fontId="32" fillId="0" borderId="0" xfId="0" applyFont="1" applyBorder="1" applyAlignment="1">
      <alignment horizontal="center"/>
    </xf>
    <xf numFmtId="49" fontId="32" fillId="0" borderId="4" xfId="0" applyNumberFormat="1" applyFont="1" applyBorder="1" applyAlignment="1" applyProtection="1">
      <alignment horizontal="center" vertical="center"/>
    </xf>
    <xf numFmtId="0" fontId="32" fillId="0" borderId="15" xfId="0" applyFont="1" applyBorder="1" applyAlignment="1">
      <alignment horizontal="center" vertical="center" wrapText="1"/>
    </xf>
    <xf numFmtId="14" fontId="32" fillId="0" borderId="15" xfId="0" applyNumberFormat="1" applyFont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165" fontId="5" fillId="0" borderId="4" xfId="0" applyNumberFormat="1" applyFont="1" applyBorder="1" applyAlignment="1" applyProtection="1">
      <alignment horizontal="center" vertical="center"/>
    </xf>
    <xf numFmtId="165" fontId="5" fillId="0" borderId="4" xfId="0" applyNumberFormat="1" applyFont="1" applyFill="1" applyBorder="1" applyAlignment="1" applyProtection="1">
      <alignment horizontal="center" vertical="center"/>
    </xf>
    <xf numFmtId="164" fontId="5" fillId="0" borderId="0" xfId="0" applyNumberFormat="1" applyFont="1" applyBorder="1" applyAlignment="1" applyProtection="1">
      <alignment vertical="center"/>
    </xf>
    <xf numFmtId="164" fontId="5" fillId="0" borderId="0" xfId="0" applyNumberFormat="1" applyFont="1" applyBorder="1" applyAlignment="1" applyProtection="1">
      <alignment horizontal="left" vertical="center"/>
    </xf>
    <xf numFmtId="0" fontId="5" fillId="0" borderId="0" xfId="0" applyFont="1" applyFill="1" applyAlignment="1">
      <alignment vertical="center"/>
    </xf>
    <xf numFmtId="165" fontId="5" fillId="0" borderId="13" xfId="0" applyNumberFormat="1" applyFont="1" applyBorder="1" applyAlignment="1" applyProtection="1">
      <alignment horizontal="center"/>
    </xf>
    <xf numFmtId="165" fontId="32" fillId="0" borderId="15" xfId="0" applyNumberFormat="1" applyFont="1" applyFill="1" applyBorder="1" applyAlignment="1" applyProtection="1">
      <alignment horizontal="left" vertical="center"/>
    </xf>
    <xf numFmtId="0" fontId="32" fillId="0" borderId="15" xfId="0" applyFont="1" applyBorder="1" applyAlignment="1">
      <alignment horizontal="center" vertical="center"/>
    </xf>
    <xf numFmtId="1" fontId="32" fillId="0" borderId="15" xfId="0" applyNumberFormat="1" applyFont="1" applyBorder="1" applyAlignment="1">
      <alignment horizontal="center" vertical="center"/>
    </xf>
    <xf numFmtId="165" fontId="32" fillId="0" borderId="15" xfId="0" applyNumberFormat="1" applyFont="1" applyBorder="1" applyAlignment="1" applyProtection="1">
      <alignment horizontal="center" vertical="center"/>
    </xf>
    <xf numFmtId="1" fontId="5" fillId="0" borderId="4" xfId="0" applyNumberFormat="1" applyFont="1" applyFill="1" applyBorder="1" applyAlignment="1">
      <alignment horizontal="center" vertical="center"/>
    </xf>
    <xf numFmtId="165" fontId="32" fillId="0" borderId="4" xfId="0" applyNumberFormat="1" applyFont="1" applyBorder="1" applyAlignment="1">
      <alignment horizontal="left" vertical="center"/>
    </xf>
    <xf numFmtId="165" fontId="32" fillId="0" borderId="17" xfId="0" applyNumberFormat="1" applyFont="1" applyBorder="1" applyAlignment="1" applyProtection="1">
      <alignment horizontal="center" vertical="center"/>
    </xf>
    <xf numFmtId="165" fontId="5" fillId="0" borderId="17" xfId="0" applyNumberFormat="1" applyFont="1" applyBorder="1" applyAlignment="1" applyProtection="1">
      <alignment horizontal="center" vertical="center"/>
    </xf>
    <xf numFmtId="0" fontId="5" fillId="0" borderId="4" xfId="0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 applyProtection="1">
      <alignment horizontal="center" vertical="center"/>
    </xf>
    <xf numFmtId="164" fontId="5" fillId="0" borderId="4" xfId="0" applyNumberFormat="1" applyFont="1" applyBorder="1" applyAlignment="1" applyProtection="1">
      <alignment vertical="center"/>
    </xf>
    <xf numFmtId="164" fontId="5" fillId="0" borderId="4" xfId="0" applyNumberFormat="1" applyFont="1" applyBorder="1" applyAlignment="1" applyProtection="1">
      <alignment horizontal="center" vertical="center"/>
    </xf>
    <xf numFmtId="164" fontId="32" fillId="0" borderId="0" xfId="0" applyNumberFormat="1" applyFont="1" applyBorder="1" applyAlignment="1" applyProtection="1">
      <alignment horizontal="left" vertical="center"/>
    </xf>
    <xf numFmtId="167" fontId="32" fillId="0" borderId="0" xfId="0" applyNumberFormat="1" applyFont="1" applyBorder="1" applyAlignment="1" applyProtection="1">
      <alignment vertical="center"/>
    </xf>
    <xf numFmtId="165" fontId="32" fillId="0" borderId="0" xfId="0" applyNumberFormat="1" applyFont="1" applyBorder="1" applyAlignment="1" applyProtection="1">
      <alignment vertical="center"/>
    </xf>
    <xf numFmtId="2" fontId="32" fillId="0" borderId="0" xfId="1" applyNumberFormat="1" applyFont="1" applyBorder="1" applyAlignment="1" applyProtection="1">
      <alignment vertical="center"/>
    </xf>
    <xf numFmtId="2" fontId="32" fillId="0" borderId="0" xfId="0" applyNumberFormat="1" applyFont="1" applyAlignment="1">
      <alignment vertical="center"/>
    </xf>
    <xf numFmtId="164" fontId="32" fillId="0" borderId="0" xfId="0" applyNumberFormat="1" applyFont="1" applyBorder="1" applyAlignment="1" applyProtection="1">
      <alignment vertical="center"/>
    </xf>
    <xf numFmtId="0" fontId="32" fillId="0" borderId="0" xfId="0" applyFont="1"/>
    <xf numFmtId="0" fontId="33" fillId="0" borderId="0" xfId="0" applyFont="1"/>
    <xf numFmtId="0" fontId="33" fillId="0" borderId="0" xfId="0" applyFont="1" applyFill="1"/>
    <xf numFmtId="164" fontId="14" fillId="0" borderId="0" xfId="0" applyNumberFormat="1" applyFont="1" applyBorder="1" applyAlignment="1" applyProtection="1">
      <alignment horizontal="left" vertical="center"/>
    </xf>
    <xf numFmtId="164" fontId="34" fillId="0" borderId="0" xfId="0" applyNumberFormat="1" applyFont="1" applyBorder="1" applyAlignment="1" applyProtection="1">
      <alignment horizontal="left" vertical="center"/>
    </xf>
    <xf numFmtId="0" fontId="34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34" fillId="0" borderId="0" xfId="0" applyNumberFormat="1" applyFont="1" applyBorder="1" applyAlignment="1" applyProtection="1">
      <alignment vertical="center"/>
    </xf>
    <xf numFmtId="167" fontId="34" fillId="0" borderId="0" xfId="0" applyNumberFormat="1" applyFont="1" applyBorder="1" applyAlignment="1" applyProtection="1">
      <alignment vertical="center"/>
    </xf>
    <xf numFmtId="165" fontId="34" fillId="0" borderId="0" xfId="0" applyNumberFormat="1" applyFont="1" applyBorder="1" applyAlignment="1" applyProtection="1">
      <alignment vertical="center"/>
    </xf>
    <xf numFmtId="2" fontId="34" fillId="0" borderId="0" xfId="1" applyNumberFormat="1" applyFont="1" applyBorder="1" applyAlignment="1" applyProtection="1">
      <alignment vertical="center"/>
    </xf>
    <xf numFmtId="164" fontId="14" fillId="0" borderId="0" xfId="0" applyNumberFormat="1" applyFont="1" applyFill="1" applyBorder="1" applyAlignment="1" applyProtection="1">
      <alignment vertical="center"/>
    </xf>
    <xf numFmtId="0" fontId="34" fillId="0" borderId="0" xfId="0" applyFont="1" applyAlignment="1"/>
    <xf numFmtId="2" fontId="34" fillId="0" borderId="0" xfId="0" applyNumberFormat="1" applyFont="1" applyAlignment="1">
      <alignment vertical="center"/>
    </xf>
    <xf numFmtId="164" fontId="34" fillId="0" borderId="0" xfId="0" applyNumberFormat="1" applyFont="1" applyBorder="1" applyAlignment="1" applyProtection="1">
      <alignment vertical="center"/>
    </xf>
    <xf numFmtId="0" fontId="34" fillId="0" borderId="0" xfId="0" applyFont="1"/>
    <xf numFmtId="0" fontId="10" fillId="0" borderId="4" xfId="0" applyFont="1" applyFill="1" applyBorder="1" applyAlignment="1" applyProtection="1">
      <alignment horizontal="left" vertical="center"/>
    </xf>
    <xf numFmtId="0" fontId="10" fillId="0" borderId="15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166" fontId="10" fillId="0" borderId="4" xfId="1" applyNumberFormat="1" applyFont="1" applyFill="1" applyBorder="1" applyAlignment="1">
      <alignment horizontal="right" vertical="center" wrapText="1"/>
    </xf>
    <xf numFmtId="0" fontId="10" fillId="0" borderId="10" xfId="0" applyFont="1" applyFill="1" applyBorder="1" applyAlignment="1">
      <alignment horizontal="center" vertical="center" wrapText="1"/>
    </xf>
    <xf numFmtId="165" fontId="10" fillId="0" borderId="4" xfId="0" applyNumberFormat="1" applyFont="1" applyBorder="1" applyAlignment="1" applyProtection="1">
      <alignment horizontal="left" vertical="center" wrapText="1"/>
    </xf>
    <xf numFmtId="1" fontId="10" fillId="0" borderId="4" xfId="0" applyNumberFormat="1" applyFont="1" applyBorder="1" applyAlignment="1">
      <alignment horizontal="right" vertical="center" wrapText="1"/>
    </xf>
    <xf numFmtId="165" fontId="10" fillId="0" borderId="4" xfId="0" applyNumberFormat="1" applyFont="1" applyBorder="1" applyAlignment="1" applyProtection="1">
      <alignment horizontal="left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9" fillId="0" borderId="0" xfId="0" applyFont="1" applyAlignment="1">
      <alignment horizontal="left" wrapText="1"/>
    </xf>
    <xf numFmtId="0" fontId="13" fillId="2" borderId="0" xfId="0" applyFont="1" applyFill="1" applyAlignment="1">
      <alignment horizontal="justify" vertical="center" wrapText="1"/>
    </xf>
    <xf numFmtId="0" fontId="20" fillId="0" borderId="0" xfId="0" applyFont="1" applyAlignment="1">
      <alignment horizontal="left" wrapText="1"/>
    </xf>
    <xf numFmtId="0" fontId="13" fillId="0" borderId="0" xfId="0" applyFont="1" applyAlignment="1">
      <alignment horizontal="justify" wrapText="1"/>
    </xf>
    <xf numFmtId="0" fontId="28" fillId="0" borderId="21" xfId="0" applyFont="1" applyFill="1" applyBorder="1" applyAlignment="1">
      <alignment horizontal="left" vertical="center"/>
    </xf>
    <xf numFmtId="0" fontId="10" fillId="0" borderId="5" xfId="0" applyFont="1" applyBorder="1" applyAlignment="1">
      <alignment horizontal="right"/>
    </xf>
    <xf numFmtId="0" fontId="10" fillId="0" borderId="22" xfId="0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0" fontId="21" fillId="0" borderId="0" xfId="0" applyFont="1" applyFill="1" applyBorder="1" applyAlignment="1" applyProtection="1">
      <alignment horizontal="center"/>
    </xf>
    <xf numFmtId="0" fontId="9" fillId="0" borderId="0" xfId="0" applyFont="1" applyFill="1" applyBorder="1" applyAlignment="1" applyProtection="1">
      <alignment horizontal="center" vertical="center"/>
    </xf>
    <xf numFmtId="164" fontId="6" fillId="0" borderId="4" xfId="0" applyNumberFormat="1" applyFont="1" applyBorder="1" applyAlignment="1" applyProtection="1">
      <alignment horizontal="right" vertical="center"/>
    </xf>
    <xf numFmtId="164" fontId="12" fillId="0" borderId="0" xfId="0" applyNumberFormat="1" applyFont="1" applyBorder="1" applyAlignment="1" applyProtection="1">
      <alignment horizontal="left" vertical="center"/>
    </xf>
    <xf numFmtId="165" fontId="5" fillId="0" borderId="4" xfId="0" applyNumberFormat="1" applyFont="1" applyBorder="1" applyAlignment="1" applyProtection="1">
      <alignment horizontal="center"/>
    </xf>
    <xf numFmtId="165" fontId="5" fillId="0" borderId="4" xfId="0" applyNumberFormat="1" applyFont="1" applyBorder="1" applyAlignment="1" applyProtection="1">
      <alignment horizontal="center" wrapText="1"/>
    </xf>
    <xf numFmtId="165" fontId="7" fillId="0" borderId="1" xfId="0" applyNumberFormat="1" applyFont="1" applyBorder="1" applyAlignment="1" applyProtection="1">
      <alignment horizontal="center" vertical="center" wrapText="1"/>
    </xf>
    <xf numFmtId="165" fontId="7" fillId="0" borderId="15" xfId="0" applyNumberFormat="1" applyFont="1" applyBorder="1" applyAlignment="1" applyProtection="1">
      <alignment horizontal="center" vertical="center" wrapText="1"/>
    </xf>
    <xf numFmtId="165" fontId="5" fillId="0" borderId="1" xfId="0" applyNumberFormat="1" applyFont="1" applyBorder="1" applyAlignment="1" applyProtection="1">
      <alignment horizontal="center" vertical="center" wrapText="1"/>
    </xf>
    <xf numFmtId="165" fontId="5" fillId="0" borderId="15" xfId="0" applyNumberFormat="1" applyFont="1" applyBorder="1" applyAlignment="1" applyProtection="1">
      <alignment horizontal="center" vertical="center" wrapText="1"/>
    </xf>
    <xf numFmtId="165" fontId="5" fillId="0" borderId="4" xfId="0" applyNumberFormat="1" applyFont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5" fontId="5" fillId="0" borderId="1" xfId="0" applyNumberFormat="1" applyFont="1" applyBorder="1" applyAlignment="1" applyProtection="1">
      <alignment horizontal="center" vertical="center"/>
    </xf>
    <xf numFmtId="165" fontId="5" fillId="0" borderId="15" xfId="0" applyNumberFormat="1" applyFont="1" applyBorder="1" applyAlignment="1" applyProtection="1">
      <alignment horizontal="center" vertical="center"/>
    </xf>
    <xf numFmtId="165" fontId="5" fillId="0" borderId="1" xfId="0" applyNumberFormat="1" applyFont="1" applyBorder="1" applyAlignment="1" applyProtection="1">
      <alignment vertical="center"/>
    </xf>
    <xf numFmtId="165" fontId="5" fillId="0" borderId="15" xfId="0" applyNumberFormat="1" applyFont="1" applyBorder="1" applyAlignment="1" applyProtection="1">
      <alignment vertical="center"/>
    </xf>
    <xf numFmtId="164" fontId="5" fillId="0" borderId="23" xfId="0" applyNumberFormat="1" applyFont="1" applyBorder="1" applyAlignment="1" applyProtection="1">
      <alignment horizontal="left" vertical="center"/>
    </xf>
    <xf numFmtId="164" fontId="5" fillId="0" borderId="0" xfId="0" applyNumberFormat="1" applyFont="1" applyAlignment="1" applyProtection="1">
      <alignment horizontal="left" vertical="center"/>
    </xf>
    <xf numFmtId="165" fontId="5" fillId="0" borderId="11" xfId="0" applyNumberFormat="1" applyFont="1" applyBorder="1" applyAlignment="1" applyProtection="1">
      <alignment horizontal="center" vertical="center" wrapText="1"/>
    </xf>
    <xf numFmtId="165" fontId="5" fillId="0" borderId="11" xfId="0" applyNumberFormat="1" applyFont="1" applyBorder="1" applyAlignment="1" applyProtection="1">
      <alignment horizontal="center" vertical="center"/>
    </xf>
    <xf numFmtId="165" fontId="5" fillId="0" borderId="1" xfId="0" applyNumberFormat="1" applyFont="1" applyFill="1" applyBorder="1" applyAlignment="1" applyProtection="1">
      <alignment horizontal="center" vertical="center"/>
    </xf>
    <xf numFmtId="165" fontId="5" fillId="0" borderId="11" xfId="0" applyNumberFormat="1" applyFont="1" applyFill="1" applyBorder="1" applyAlignment="1" applyProtection="1">
      <alignment horizontal="center" vertical="center"/>
    </xf>
    <xf numFmtId="165" fontId="5" fillId="0" borderId="15" xfId="0" applyNumberFormat="1" applyFont="1" applyFill="1" applyBorder="1" applyAlignment="1" applyProtection="1">
      <alignment horizontal="center" vertical="center"/>
    </xf>
    <xf numFmtId="165" fontId="5" fillId="0" borderId="2" xfId="0" applyNumberFormat="1" applyFont="1" applyBorder="1" applyAlignment="1" applyProtection="1">
      <alignment horizontal="center" vertical="center"/>
    </xf>
    <xf numFmtId="165" fontId="5" fillId="0" borderId="12" xfId="0" applyNumberFormat="1" applyFont="1" applyBorder="1" applyAlignment="1" applyProtection="1">
      <alignment horizontal="center" vertical="center"/>
    </xf>
    <xf numFmtId="165" fontId="28" fillId="0" borderId="1" xfId="0" applyNumberFormat="1" applyFont="1" applyBorder="1" applyAlignment="1" applyProtection="1">
      <alignment horizontal="center" vertical="center" wrapText="1"/>
    </xf>
    <xf numFmtId="165" fontId="28" fillId="0" borderId="11" xfId="0" applyNumberFormat="1" applyFont="1" applyBorder="1" applyAlignment="1" applyProtection="1">
      <alignment horizontal="center" vertical="center" wrapText="1"/>
    </xf>
    <xf numFmtId="165" fontId="28" fillId="0" borderId="15" xfId="0" applyNumberFormat="1" applyFont="1" applyBorder="1" applyAlignment="1" applyProtection="1">
      <alignment horizontal="center" vertical="center" wrapText="1"/>
    </xf>
    <xf numFmtId="165" fontId="5" fillId="0" borderId="6" xfId="0" applyNumberFormat="1" applyFont="1" applyBorder="1" applyAlignment="1" applyProtection="1">
      <alignment horizontal="center"/>
    </xf>
    <xf numFmtId="165" fontId="5" fillId="0" borderId="7" xfId="0" applyNumberFormat="1" applyFont="1" applyBorder="1" applyAlignment="1" applyProtection="1">
      <alignment horizontal="center"/>
    </xf>
    <xf numFmtId="165" fontId="5" fillId="0" borderId="8" xfId="0" applyNumberFormat="1" applyFont="1" applyBorder="1" applyAlignment="1" applyProtection="1">
      <alignment horizontal="center" vertical="center" wrapText="1"/>
    </xf>
    <xf numFmtId="165" fontId="5" fillId="0" borderId="12" xfId="0" applyNumberFormat="1" applyFont="1" applyBorder="1" applyAlignment="1" applyProtection="1">
      <alignment horizontal="center" vertical="center" wrapText="1"/>
    </xf>
    <xf numFmtId="165" fontId="5" fillId="0" borderId="19" xfId="0" applyNumberFormat="1" applyFont="1" applyBorder="1" applyAlignment="1" applyProtection="1">
      <alignment horizontal="center" vertical="center" wrapText="1"/>
    </xf>
    <xf numFmtId="165" fontId="5" fillId="0" borderId="9" xfId="0" applyNumberFormat="1" applyFont="1" applyBorder="1" applyAlignment="1" applyProtection="1">
      <alignment horizontal="center" vertical="center" wrapText="1"/>
    </xf>
    <xf numFmtId="165" fontId="5" fillId="0" borderId="14" xfId="0" applyNumberFormat="1" applyFont="1" applyBorder="1" applyAlignment="1" applyProtection="1">
      <alignment horizontal="center" vertical="center" wrapText="1"/>
    </xf>
    <xf numFmtId="165" fontId="5" fillId="0" borderId="20" xfId="0" applyNumberFormat="1" applyFont="1" applyBorder="1" applyAlignment="1" applyProtection="1">
      <alignment horizontal="center" vertical="center" wrapText="1"/>
    </xf>
    <xf numFmtId="165" fontId="5" fillId="0" borderId="5" xfId="0" applyNumberFormat="1" applyFont="1" applyBorder="1" applyAlignment="1" applyProtection="1">
      <alignment horizontal="center" vertical="center" wrapText="1"/>
    </xf>
    <xf numFmtId="165" fontId="5" fillId="0" borderId="10" xfId="0" applyNumberFormat="1" applyFont="1" applyBorder="1" applyAlignment="1" applyProtection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164" fontId="5" fillId="0" borderId="4" xfId="0" applyNumberFormat="1" applyFont="1" applyBorder="1" applyAlignment="1" applyProtection="1">
      <alignment horizontal="right" vertical="center"/>
    </xf>
    <xf numFmtId="0" fontId="33" fillId="0" borderId="15" xfId="0" applyFont="1" applyBorder="1" applyAlignment="1">
      <alignment horizontal="center" vertical="center" wrapText="1"/>
    </xf>
    <xf numFmtId="164" fontId="5" fillId="0" borderId="0" xfId="0" applyNumberFormat="1" applyFont="1" applyBorder="1" applyAlignment="1" applyProtection="1">
      <alignment horizontal="left" vertical="center"/>
    </xf>
    <xf numFmtId="164" fontId="14" fillId="0" borderId="0" xfId="0" applyNumberFormat="1" applyFont="1" applyBorder="1" applyAlignment="1" applyProtection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view="pageBreakPreview" topLeftCell="A4" zoomScaleSheetLayoutView="100" workbookViewId="0">
      <selection activeCell="A8" sqref="A8:H8"/>
    </sheetView>
  </sheetViews>
  <sheetFormatPr defaultRowHeight="15"/>
  <cols>
    <col min="6" max="6" width="10" customWidth="1"/>
    <col min="7" max="7" width="12.28515625" customWidth="1"/>
    <col min="8" max="8" width="22.28515625" customWidth="1"/>
    <col min="9" max="9" width="0.5703125" hidden="1" customWidth="1"/>
  </cols>
  <sheetData>
    <row r="1" spans="1:9" s="52" customFormat="1" ht="89.25" customHeight="1">
      <c r="A1" s="177" t="s">
        <v>97</v>
      </c>
      <c r="B1" s="177"/>
      <c r="C1" s="177"/>
      <c r="D1" s="177"/>
      <c r="E1" s="177"/>
      <c r="F1" s="54"/>
      <c r="G1" s="178" t="s">
        <v>110</v>
      </c>
      <c r="H1" s="178"/>
      <c r="I1" s="51"/>
    </row>
    <row r="2" spans="1:9" ht="16.5">
      <c r="A2" s="177"/>
      <c r="B2" s="177"/>
      <c r="C2" s="177"/>
      <c r="D2" s="177"/>
      <c r="E2" s="177"/>
      <c r="F2" s="177"/>
      <c r="G2" s="177"/>
      <c r="H2" s="177"/>
      <c r="I2" s="45"/>
    </row>
    <row r="3" spans="1:9" ht="16.5">
      <c r="A3" s="177" t="s">
        <v>73</v>
      </c>
      <c r="B3" s="177"/>
      <c r="C3" s="177"/>
      <c r="D3" s="177"/>
      <c r="E3" s="177"/>
      <c r="F3" s="177"/>
      <c r="G3" s="177"/>
      <c r="H3" s="177"/>
      <c r="I3" s="45"/>
    </row>
    <row r="4" spans="1:9" ht="16.5">
      <c r="A4" s="176" t="s">
        <v>74</v>
      </c>
      <c r="B4" s="176"/>
      <c r="C4" s="176"/>
      <c r="D4" s="176"/>
      <c r="E4" s="176"/>
      <c r="F4" s="176"/>
      <c r="G4" s="176"/>
      <c r="H4" s="176"/>
      <c r="I4" s="176"/>
    </row>
    <row r="5" spans="1:9" ht="16.5">
      <c r="A5" s="176" t="s">
        <v>75</v>
      </c>
      <c r="B5" s="176"/>
      <c r="C5" s="176"/>
      <c r="D5" s="176"/>
      <c r="E5" s="176"/>
      <c r="F5" s="176"/>
      <c r="G5" s="176"/>
      <c r="H5" s="176"/>
      <c r="I5" s="45"/>
    </row>
    <row r="6" spans="1:9" ht="16.5">
      <c r="A6" s="176" t="s">
        <v>76</v>
      </c>
      <c r="B6" s="176"/>
      <c r="C6" s="176"/>
      <c r="D6" s="176"/>
      <c r="E6" s="176"/>
      <c r="F6" s="176"/>
      <c r="G6" s="176"/>
      <c r="H6" s="176"/>
      <c r="I6" s="45"/>
    </row>
    <row r="7" spans="1:9" ht="16.5">
      <c r="A7" s="176"/>
      <c r="B7" s="176"/>
      <c r="C7" s="176"/>
      <c r="D7" s="176"/>
      <c r="E7" s="176"/>
      <c r="F7" s="176"/>
      <c r="G7" s="176"/>
      <c r="H7" s="176"/>
      <c r="I7" s="45"/>
    </row>
    <row r="8" spans="1:9" ht="31.5" customHeight="1">
      <c r="A8" s="180" t="s">
        <v>113</v>
      </c>
      <c r="B8" s="180"/>
      <c r="C8" s="180"/>
      <c r="D8" s="180"/>
      <c r="E8" s="180"/>
      <c r="F8" s="180"/>
      <c r="G8" s="180"/>
      <c r="H8" s="180"/>
      <c r="I8" s="45"/>
    </row>
    <row r="9" spans="1:9" ht="16.5">
      <c r="A9" s="177" t="s">
        <v>77</v>
      </c>
      <c r="B9" s="177"/>
      <c r="C9" s="177"/>
      <c r="D9" s="177"/>
      <c r="E9" s="177"/>
      <c r="F9" s="177"/>
      <c r="G9" s="177"/>
      <c r="H9" s="177"/>
      <c r="I9" s="45"/>
    </row>
    <row r="10" spans="1:9" ht="16.5">
      <c r="A10" s="177"/>
      <c r="B10" s="177"/>
      <c r="C10" s="177"/>
      <c r="D10" s="177"/>
      <c r="E10" s="177"/>
      <c r="F10" s="177"/>
      <c r="G10" s="177"/>
      <c r="H10" s="177"/>
      <c r="I10" s="45"/>
    </row>
    <row r="11" spans="1:9" s="65" customFormat="1" ht="96" customHeight="1">
      <c r="A11" s="181" t="s">
        <v>112</v>
      </c>
      <c r="B11" s="181"/>
      <c r="C11" s="181"/>
      <c r="D11" s="181"/>
      <c r="E11" s="181"/>
      <c r="F11" s="181"/>
      <c r="G11" s="181"/>
      <c r="H11" s="181"/>
      <c r="I11" s="64"/>
    </row>
    <row r="12" spans="1:9" ht="9" customHeight="1">
      <c r="A12" s="182"/>
      <c r="B12" s="182"/>
      <c r="C12" s="182"/>
      <c r="D12" s="182"/>
      <c r="E12" s="182"/>
      <c r="F12" s="182"/>
      <c r="G12" s="182"/>
      <c r="H12" s="182"/>
      <c r="I12" s="45"/>
    </row>
    <row r="13" spans="1:9" ht="0.75" hidden="1" customHeight="1">
      <c r="A13" s="182"/>
      <c r="B13" s="182"/>
      <c r="C13" s="182"/>
      <c r="D13" s="182"/>
      <c r="E13" s="182"/>
      <c r="F13" s="182"/>
      <c r="G13" s="182"/>
      <c r="H13" s="182"/>
      <c r="I13" s="45"/>
    </row>
    <row r="14" spans="1:9" ht="16.5" hidden="1">
      <c r="A14" s="183" t="s">
        <v>78</v>
      </c>
      <c r="B14" s="183"/>
      <c r="C14" s="183"/>
      <c r="D14" s="183"/>
      <c r="E14" s="183"/>
      <c r="F14" s="183"/>
      <c r="G14" s="183"/>
      <c r="H14" s="183"/>
      <c r="I14" s="45"/>
    </row>
    <row r="15" spans="1:9" ht="16.5" hidden="1">
      <c r="A15" s="183"/>
      <c r="B15" s="183"/>
      <c r="C15" s="183"/>
      <c r="D15" s="183"/>
      <c r="E15" s="183"/>
      <c r="F15" s="183"/>
      <c r="G15" s="183"/>
      <c r="H15" s="183"/>
      <c r="I15" s="45"/>
    </row>
    <row r="16" spans="1:9" ht="16.5" hidden="1">
      <c r="A16" s="183"/>
      <c r="B16" s="183"/>
      <c r="C16" s="183"/>
      <c r="D16" s="183"/>
      <c r="E16" s="183"/>
      <c r="F16" s="183"/>
      <c r="G16" s="183"/>
      <c r="H16" s="183"/>
      <c r="I16" s="45"/>
    </row>
    <row r="17" spans="1:9" ht="37.5" customHeight="1">
      <c r="A17" s="183"/>
      <c r="B17" s="183"/>
      <c r="C17" s="183"/>
      <c r="D17" s="183"/>
      <c r="E17" s="183"/>
      <c r="F17" s="183"/>
      <c r="G17" s="183"/>
      <c r="H17" s="183"/>
      <c r="I17" s="45"/>
    </row>
    <row r="18" spans="1:9" ht="16.5">
      <c r="A18" s="179" t="s">
        <v>79</v>
      </c>
      <c r="B18" s="179"/>
      <c r="C18" s="179"/>
      <c r="D18" s="179"/>
      <c r="E18" s="179"/>
      <c r="F18" s="179"/>
      <c r="G18" s="179"/>
      <c r="H18" s="179"/>
      <c r="I18" s="45"/>
    </row>
    <row r="19" spans="1:9" ht="20.25" customHeight="1">
      <c r="A19" s="179"/>
      <c r="B19" s="179"/>
      <c r="C19" s="179"/>
      <c r="D19" s="179"/>
      <c r="E19" s="179"/>
      <c r="F19" s="179"/>
      <c r="G19" s="179"/>
      <c r="H19" s="179"/>
      <c r="I19" s="45"/>
    </row>
    <row r="20" spans="1:9" ht="185.25" customHeight="1">
      <c r="A20" s="176" t="s">
        <v>80</v>
      </c>
      <c r="B20" s="176"/>
      <c r="C20" s="176"/>
      <c r="D20" s="176"/>
      <c r="E20" s="176"/>
      <c r="F20" s="176"/>
      <c r="G20" s="176"/>
      <c r="H20" s="176"/>
      <c r="I20" s="45"/>
    </row>
  </sheetData>
  <mergeCells count="15">
    <mergeCell ref="A18:H19"/>
    <mergeCell ref="A20:H20"/>
    <mergeCell ref="A8:H8"/>
    <mergeCell ref="A9:H10"/>
    <mergeCell ref="A11:H11"/>
    <mergeCell ref="A12:H12"/>
    <mergeCell ref="A13:H13"/>
    <mergeCell ref="A14:H17"/>
    <mergeCell ref="A6:H7"/>
    <mergeCell ref="A1:E1"/>
    <mergeCell ref="A2:H2"/>
    <mergeCell ref="A3:H3"/>
    <mergeCell ref="A4:I4"/>
    <mergeCell ref="A5:H5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view="pageBreakPreview" topLeftCell="A4" zoomScaleSheetLayoutView="100" workbookViewId="0">
      <selection activeCell="E7" sqref="E7"/>
    </sheetView>
  </sheetViews>
  <sheetFormatPr defaultRowHeight="15"/>
  <cols>
    <col min="1" max="1" width="7.42578125" customWidth="1"/>
    <col min="2" max="2" width="28.28515625" customWidth="1"/>
    <col min="3" max="3" width="17" customWidth="1"/>
    <col min="4" max="4" width="23.5703125" style="61" customWidth="1"/>
    <col min="5" max="5" width="15" customWidth="1"/>
    <col min="6" max="6" width="17.7109375" customWidth="1"/>
  </cols>
  <sheetData>
    <row r="1" spans="1:9" ht="30">
      <c r="A1" s="188" t="s">
        <v>11</v>
      </c>
      <c r="B1" s="188"/>
      <c r="C1" s="188"/>
      <c r="D1" s="188"/>
      <c r="E1" s="188"/>
      <c r="F1" s="188"/>
    </row>
    <row r="2" spans="1:9" ht="18.75">
      <c r="A2" s="189" t="s">
        <v>102</v>
      </c>
      <c r="B2" s="189"/>
      <c r="C2" s="189"/>
      <c r="D2" s="189"/>
      <c r="E2" s="189"/>
      <c r="F2" s="189"/>
    </row>
    <row r="3" spans="1:9" ht="18.75">
      <c r="A3" s="189" t="s">
        <v>81</v>
      </c>
      <c r="B3" s="189"/>
      <c r="C3" s="189"/>
      <c r="D3" s="189"/>
      <c r="E3" s="189"/>
      <c r="F3" s="189"/>
    </row>
    <row r="4" spans="1:9" ht="18.75">
      <c r="A4" s="189" t="s">
        <v>109</v>
      </c>
      <c r="B4" s="189"/>
      <c r="C4" s="189"/>
      <c r="D4" s="189"/>
      <c r="E4" s="189"/>
      <c r="F4" s="189"/>
    </row>
    <row r="5" spans="1:9" ht="23.25" customHeight="1">
      <c r="A5" s="53" t="s">
        <v>82</v>
      </c>
      <c r="B5" s="47" t="s">
        <v>2</v>
      </c>
      <c r="C5" s="46" t="s">
        <v>83</v>
      </c>
      <c r="D5" s="62" t="s">
        <v>84</v>
      </c>
      <c r="E5" s="48" t="s">
        <v>85</v>
      </c>
      <c r="F5" s="63" t="s">
        <v>86</v>
      </c>
    </row>
    <row r="6" spans="1:9" ht="53.25" customHeight="1">
      <c r="A6" s="174">
        <v>1</v>
      </c>
      <c r="B6" s="170"/>
      <c r="C6" s="166"/>
      <c r="D6" s="167"/>
      <c r="E6" s="171"/>
      <c r="F6" s="49"/>
    </row>
    <row r="7" spans="1:9" ht="53.25" customHeight="1">
      <c r="A7" s="174">
        <v>2</v>
      </c>
      <c r="B7" s="172"/>
      <c r="C7" s="166"/>
      <c r="D7" s="173"/>
      <c r="E7" s="171"/>
      <c r="F7" s="49"/>
    </row>
    <row r="8" spans="1:9" ht="53.25" customHeight="1">
      <c r="A8" s="174">
        <v>3</v>
      </c>
      <c r="B8" s="165"/>
      <c r="C8" s="166"/>
      <c r="D8" s="167"/>
      <c r="E8" s="168"/>
      <c r="F8" s="49"/>
    </row>
    <row r="9" spans="1:9" ht="53.25" customHeight="1">
      <c r="A9" s="174">
        <v>4</v>
      </c>
      <c r="B9" s="165"/>
      <c r="C9" s="166"/>
      <c r="D9" s="169"/>
      <c r="E9" s="168"/>
      <c r="F9" s="49"/>
    </row>
    <row r="10" spans="1:9" ht="21.75" customHeight="1">
      <c r="A10" s="185" t="s">
        <v>87</v>
      </c>
      <c r="B10" s="186"/>
      <c r="C10" s="186"/>
      <c r="D10" s="187"/>
      <c r="E10" s="101">
        <f>SUM(E6:E9)</f>
        <v>0</v>
      </c>
      <c r="F10" s="50"/>
    </row>
    <row r="11" spans="1:9" s="55" customFormat="1" ht="31.5" customHeight="1">
      <c r="A11" s="184" t="s">
        <v>111</v>
      </c>
      <c r="B11" s="184"/>
      <c r="C11" s="184"/>
      <c r="D11" s="184"/>
      <c r="E11" s="184"/>
      <c r="F11" s="184"/>
    </row>
    <row r="12" spans="1:9">
      <c r="I12" s="66"/>
    </row>
  </sheetData>
  <mergeCells count="6">
    <mergeCell ref="A11:F11"/>
    <mergeCell ref="A10:D10"/>
    <mergeCell ref="A1:F1"/>
    <mergeCell ref="A2:F2"/>
    <mergeCell ref="A3:F3"/>
    <mergeCell ref="A4:F4"/>
  </mergeCells>
  <printOptions horizontalCentered="1"/>
  <pageMargins left="0.7" right="0.7" top="0.75" bottom="0.75" header="0.3" footer="0.3"/>
  <pageSetup scale="82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47"/>
  <sheetViews>
    <sheetView tabSelected="1" view="pageBreakPreview" topLeftCell="I1" zoomScaleNormal="90" zoomScaleSheetLayoutView="100" workbookViewId="0">
      <selection activeCell="H8" sqref="H8"/>
    </sheetView>
  </sheetViews>
  <sheetFormatPr defaultRowHeight="15"/>
  <cols>
    <col min="1" max="1" width="5.42578125" customWidth="1"/>
    <col min="2" max="2" width="20.42578125" customWidth="1"/>
    <col min="3" max="3" width="8.85546875" customWidth="1"/>
    <col min="4" max="5" width="10.42578125" customWidth="1"/>
    <col min="6" max="6" width="6.28515625" customWidth="1"/>
    <col min="7" max="7" width="7.42578125" customWidth="1"/>
    <col min="8" max="8" width="8.28515625" customWidth="1"/>
    <col min="9" max="9" width="6.85546875" customWidth="1"/>
    <col min="10" max="10" width="7.42578125" customWidth="1"/>
    <col min="11" max="11" width="7.5703125" customWidth="1"/>
    <col min="12" max="12" width="7.28515625" customWidth="1"/>
    <col min="13" max="13" width="8.28515625" customWidth="1"/>
    <col min="14" max="14" width="6.85546875" customWidth="1"/>
    <col min="15" max="15" width="6.5703125" customWidth="1"/>
    <col min="16" max="16" width="6.140625" customWidth="1"/>
    <col min="17" max="17" width="7.85546875" customWidth="1"/>
    <col min="18" max="18" width="7.28515625" customWidth="1"/>
    <col min="19" max="19" width="6.28515625" customWidth="1"/>
    <col min="20" max="21" width="9" customWidth="1"/>
    <col min="22" max="22" width="7.85546875" customWidth="1"/>
    <col min="23" max="23" width="9" style="61" customWidth="1"/>
    <col min="24" max="24" width="13.85546875" customWidth="1"/>
    <col min="25" max="25" width="6.140625" customWidth="1"/>
    <col min="26" max="26" width="24.28515625" customWidth="1"/>
    <col min="27" max="27" width="12" customWidth="1"/>
    <col min="28" max="28" width="10.140625" customWidth="1"/>
    <col min="29" max="29" width="9.85546875" customWidth="1"/>
    <col min="30" max="30" width="8.85546875" customWidth="1"/>
    <col min="31" max="31" width="6.5703125" customWidth="1"/>
    <col min="32" max="32" width="5.85546875" customWidth="1"/>
    <col min="33" max="33" width="7.42578125" customWidth="1"/>
    <col min="34" max="34" width="8.85546875" customWidth="1"/>
    <col min="35" max="35" width="7.140625" customWidth="1"/>
    <col min="36" max="36" width="8.85546875" customWidth="1"/>
    <col min="37" max="37" width="5.7109375" customWidth="1"/>
    <col min="38" max="38" width="6.7109375" customWidth="1"/>
    <col min="39" max="40" width="6.42578125" customWidth="1"/>
    <col min="41" max="41" width="5.5703125" customWidth="1"/>
    <col min="42" max="42" width="5.7109375" customWidth="1"/>
    <col min="43" max="43" width="7.42578125" customWidth="1"/>
    <col min="44" max="44" width="4.7109375" customWidth="1"/>
    <col min="45" max="45" width="6.85546875" customWidth="1"/>
    <col min="46" max="46" width="6" customWidth="1"/>
    <col min="47" max="47" width="10.140625" customWidth="1"/>
    <col min="48" max="48" width="7.7109375" customWidth="1"/>
    <col min="49" max="49" width="8.85546875" customWidth="1"/>
  </cols>
  <sheetData>
    <row r="1" spans="1:52" s="3" customFormat="1" ht="26.25" customHeight="1">
      <c r="A1" s="56"/>
      <c r="B1" s="226" t="s">
        <v>11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1"/>
      <c r="Y1" s="2"/>
      <c r="Z1" s="228" t="str">
        <f>B1</f>
        <v>TMSS</v>
      </c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228"/>
      <c r="AU1" s="228"/>
      <c r="AV1" s="228"/>
      <c r="AW1" s="228"/>
    </row>
    <row r="2" spans="1:52" s="5" customFormat="1" ht="23.25">
      <c r="A2" s="4" t="s">
        <v>88</v>
      </c>
      <c r="B2" s="229" t="s">
        <v>103</v>
      </c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4" t="s">
        <v>0</v>
      </c>
      <c r="Y2" s="4"/>
      <c r="Z2" s="229" t="s">
        <v>93</v>
      </c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  <c r="AU2" s="229"/>
      <c r="AV2" s="229"/>
      <c r="AW2" s="229"/>
    </row>
    <row r="3" spans="1:52" s="5" customFormat="1" ht="23.25">
      <c r="A3" s="4"/>
      <c r="B3" s="229" t="s">
        <v>108</v>
      </c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4"/>
      <c r="Y3" s="4"/>
      <c r="Z3" s="229" t="str">
        <f>B3</f>
        <v xml:space="preserve"> For The Month Of October- 2016</v>
      </c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  <c r="AR3" s="229"/>
      <c r="AS3" s="229"/>
      <c r="AT3" s="229"/>
      <c r="AU3" s="229"/>
      <c r="AV3" s="229"/>
      <c r="AW3" s="229"/>
    </row>
    <row r="4" spans="1:52" s="7" customFormat="1" ht="18">
      <c r="A4" s="204" t="s">
        <v>101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6"/>
      <c r="Z4" s="205" t="str">
        <f>A4</f>
        <v>Name of the Department : ICT Ltd.</v>
      </c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</row>
    <row r="5" spans="1:52" s="13" customFormat="1" ht="15.75" customHeight="1">
      <c r="A5" s="196" t="s">
        <v>1</v>
      </c>
      <c r="B5" s="200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200" t="s">
        <v>13</v>
      </c>
      <c r="N5" s="8" t="s">
        <v>14</v>
      </c>
      <c r="O5" s="8" t="s">
        <v>15</v>
      </c>
      <c r="P5" s="8" t="s">
        <v>16</v>
      </c>
      <c r="Q5" s="8" t="s">
        <v>17</v>
      </c>
      <c r="R5" s="8" t="s">
        <v>18</v>
      </c>
      <c r="S5" s="8" t="s">
        <v>19</v>
      </c>
      <c r="T5" s="8" t="s">
        <v>20</v>
      </c>
      <c r="U5" s="57" t="s">
        <v>21</v>
      </c>
      <c r="V5" s="8" t="s">
        <v>21</v>
      </c>
      <c r="W5" s="208" t="s">
        <v>22</v>
      </c>
      <c r="X5" s="8" t="s">
        <v>23</v>
      </c>
      <c r="Y5" s="9" t="s">
        <v>24</v>
      </c>
      <c r="Z5" s="211" t="s">
        <v>2</v>
      </c>
      <c r="AA5" s="10" t="s">
        <v>3</v>
      </c>
      <c r="AB5" s="99" t="s">
        <v>25</v>
      </c>
      <c r="AC5" s="11" t="s">
        <v>26</v>
      </c>
      <c r="AD5" s="196" t="s">
        <v>94</v>
      </c>
      <c r="AE5" s="216" t="s">
        <v>92</v>
      </c>
      <c r="AF5" s="216"/>
      <c r="AG5" s="217"/>
      <c r="AH5" s="12" t="s">
        <v>27</v>
      </c>
      <c r="AI5" s="218" t="s">
        <v>28</v>
      </c>
      <c r="AJ5" s="218" t="s">
        <v>99</v>
      </c>
      <c r="AK5" s="221" t="s">
        <v>29</v>
      </c>
      <c r="AL5" s="224" t="s">
        <v>30</v>
      </c>
      <c r="AM5" s="225"/>
      <c r="AN5" s="224" t="s">
        <v>31</v>
      </c>
      <c r="AO5" s="225"/>
      <c r="AP5" s="192" t="s">
        <v>32</v>
      </c>
      <c r="AQ5" s="192"/>
      <c r="AR5" s="192"/>
      <c r="AS5" s="192"/>
      <c r="AT5" s="192"/>
      <c r="AU5" s="8" t="s">
        <v>33</v>
      </c>
      <c r="AV5" s="193" t="s">
        <v>34</v>
      </c>
      <c r="AW5" s="8" t="s">
        <v>21</v>
      </c>
    </row>
    <row r="6" spans="1:52" s="13" customFormat="1" ht="16.5" customHeight="1">
      <c r="A6" s="206"/>
      <c r="B6" s="207"/>
      <c r="C6" s="14" t="s">
        <v>35</v>
      </c>
      <c r="D6" s="15" t="s">
        <v>36</v>
      </c>
      <c r="E6" s="15" t="s">
        <v>37</v>
      </c>
      <c r="F6" s="15" t="s">
        <v>38</v>
      </c>
      <c r="G6" s="14"/>
      <c r="H6" s="15" t="s">
        <v>39</v>
      </c>
      <c r="I6" s="15" t="s">
        <v>40</v>
      </c>
      <c r="J6" s="15" t="s">
        <v>41</v>
      </c>
      <c r="K6" s="15" t="s">
        <v>42</v>
      </c>
      <c r="L6" s="14" t="s">
        <v>43</v>
      </c>
      <c r="M6" s="207"/>
      <c r="N6" s="15" t="s">
        <v>40</v>
      </c>
      <c r="O6" s="15" t="s">
        <v>40</v>
      </c>
      <c r="P6" s="15" t="s">
        <v>40</v>
      </c>
      <c r="Q6" s="15" t="s">
        <v>44</v>
      </c>
      <c r="R6" s="15" t="s">
        <v>40</v>
      </c>
      <c r="S6" s="15" t="s">
        <v>45</v>
      </c>
      <c r="T6" s="15" t="s">
        <v>46</v>
      </c>
      <c r="U6" s="58" t="s">
        <v>47</v>
      </c>
      <c r="V6" s="15" t="s">
        <v>48</v>
      </c>
      <c r="W6" s="209"/>
      <c r="X6" s="15" t="s">
        <v>49</v>
      </c>
      <c r="Y6" s="17" t="s">
        <v>35</v>
      </c>
      <c r="Z6" s="212"/>
      <c r="AA6" s="13" t="s">
        <v>38</v>
      </c>
      <c r="AB6" s="129" t="s">
        <v>50</v>
      </c>
      <c r="AC6" s="19" t="s">
        <v>51</v>
      </c>
      <c r="AD6" s="206"/>
      <c r="AE6" s="20" t="s">
        <v>98</v>
      </c>
      <c r="AF6" s="20" t="s">
        <v>90</v>
      </c>
      <c r="AG6" s="20" t="s">
        <v>91</v>
      </c>
      <c r="AH6" s="17" t="s">
        <v>52</v>
      </c>
      <c r="AI6" s="219"/>
      <c r="AJ6" s="219"/>
      <c r="AK6" s="222"/>
      <c r="AL6" s="196" t="s">
        <v>53</v>
      </c>
      <c r="AM6" s="196" t="s">
        <v>54</v>
      </c>
      <c r="AN6" s="196" t="s">
        <v>55</v>
      </c>
      <c r="AO6" s="196" t="s">
        <v>56</v>
      </c>
      <c r="AP6" s="198" t="s">
        <v>57</v>
      </c>
      <c r="AQ6" s="196" t="s">
        <v>96</v>
      </c>
      <c r="AR6" s="196" t="s">
        <v>95</v>
      </c>
      <c r="AS6" s="200" t="s">
        <v>58</v>
      </c>
      <c r="AT6" s="202" t="s">
        <v>46</v>
      </c>
      <c r="AU6" s="15" t="s">
        <v>59</v>
      </c>
      <c r="AV6" s="193"/>
      <c r="AW6" s="14" t="s">
        <v>48</v>
      </c>
    </row>
    <row r="7" spans="1:52" s="13" customFormat="1" ht="15.75">
      <c r="A7" s="197"/>
      <c r="B7" s="201"/>
      <c r="C7" s="21"/>
      <c r="D7" s="21"/>
      <c r="E7" s="21"/>
      <c r="F7" s="21"/>
      <c r="G7" s="21"/>
      <c r="H7" s="21"/>
      <c r="I7" s="22">
        <v>0.2</v>
      </c>
      <c r="J7" s="22">
        <v>0.1</v>
      </c>
      <c r="K7" s="23">
        <v>0.1</v>
      </c>
      <c r="L7" s="23" t="s">
        <v>60</v>
      </c>
      <c r="M7" s="201"/>
      <c r="N7" s="22">
        <v>0.1</v>
      </c>
      <c r="O7" s="24"/>
      <c r="P7" s="24"/>
      <c r="Q7" s="100" t="s">
        <v>40</v>
      </c>
      <c r="R7" s="24"/>
      <c r="S7" s="24" t="s">
        <v>40</v>
      </c>
      <c r="T7" s="24" t="s">
        <v>40</v>
      </c>
      <c r="U7" s="59"/>
      <c r="V7" s="24"/>
      <c r="W7" s="210"/>
      <c r="X7" s="21"/>
      <c r="Y7" s="26"/>
      <c r="Z7" s="212"/>
      <c r="AA7" s="13" t="s">
        <v>61</v>
      </c>
      <c r="AB7" s="27" t="s">
        <v>62</v>
      </c>
      <c r="AC7" s="28" t="s">
        <v>63</v>
      </c>
      <c r="AD7" s="197"/>
      <c r="AE7" s="29"/>
      <c r="AF7" s="29"/>
      <c r="AG7" s="29" t="s">
        <v>64</v>
      </c>
      <c r="AH7" s="30" t="s">
        <v>64</v>
      </c>
      <c r="AI7" s="220"/>
      <c r="AJ7" s="220"/>
      <c r="AK7" s="223"/>
      <c r="AL7" s="197"/>
      <c r="AM7" s="197"/>
      <c r="AN7" s="197"/>
      <c r="AO7" s="197"/>
      <c r="AP7" s="198"/>
      <c r="AQ7" s="231"/>
      <c r="AR7" s="231"/>
      <c r="AS7" s="201"/>
      <c r="AT7" s="203"/>
      <c r="AU7" s="24" t="s">
        <v>65</v>
      </c>
      <c r="AV7" s="193"/>
      <c r="AW7" s="21"/>
    </row>
    <row r="8" spans="1:52" s="13" customFormat="1" ht="78.75" customHeight="1">
      <c r="A8" s="102">
        <v>1</v>
      </c>
      <c r="B8" s="130" t="s">
        <v>114</v>
      </c>
      <c r="C8" s="131">
        <v>1002</v>
      </c>
      <c r="D8" s="120" t="s">
        <v>104</v>
      </c>
      <c r="E8" s="121" t="s">
        <v>115</v>
      </c>
      <c r="F8" s="131">
        <v>9</v>
      </c>
      <c r="G8" s="131">
        <v>105000</v>
      </c>
      <c r="H8" s="132">
        <f>G8*80%-0.01</f>
        <v>83999.99</v>
      </c>
      <c r="I8" s="132">
        <f>G8*20%</f>
        <v>21000</v>
      </c>
      <c r="J8" s="132">
        <f>G8*10%</f>
        <v>10500</v>
      </c>
      <c r="K8" s="132">
        <f>G8*10%</f>
        <v>10500</v>
      </c>
      <c r="L8" s="132">
        <f>G8*2%</f>
        <v>2100</v>
      </c>
      <c r="M8" s="133">
        <v>0</v>
      </c>
      <c r="N8" s="133">
        <v>0</v>
      </c>
      <c r="O8" s="133"/>
      <c r="P8" s="133"/>
      <c r="Q8" s="133">
        <f>G8*40%</f>
        <v>42000</v>
      </c>
      <c r="R8" s="133"/>
      <c r="S8" s="133"/>
      <c r="T8" s="133">
        <v>0</v>
      </c>
      <c r="U8" s="134">
        <f>SUM(G8:T8)</f>
        <v>275099.99</v>
      </c>
      <c r="V8" s="124">
        <v>0</v>
      </c>
      <c r="W8" s="125">
        <f t="shared" ref="W8" si="0">U8-V8</f>
        <v>275099.99</v>
      </c>
      <c r="X8" s="21"/>
      <c r="Y8" s="115">
        <v>1</v>
      </c>
      <c r="Z8" s="135" t="str">
        <f>B8</f>
        <v>Md Riadul Islam</v>
      </c>
      <c r="AA8" s="115">
        <f t="shared" ref="AA8:AA9" si="1">C8</f>
        <v>1002</v>
      </c>
      <c r="AB8" s="136">
        <f>G8*15%</f>
        <v>15750</v>
      </c>
      <c r="AC8" s="136" t="e">
        <f>G8*B8Md B8M3%-0.01</f>
        <v>#NAME?</v>
      </c>
      <c r="AD8" s="137">
        <v>0</v>
      </c>
      <c r="AE8" s="137"/>
      <c r="AF8" s="137"/>
      <c r="AG8" s="137"/>
      <c r="AH8" s="137"/>
      <c r="AI8" s="136"/>
      <c r="AJ8" s="136">
        <v>0</v>
      </c>
      <c r="AK8" s="137"/>
      <c r="AL8" s="137"/>
      <c r="AM8" s="137"/>
      <c r="AN8" s="137"/>
      <c r="AO8" s="137"/>
      <c r="AP8" s="138"/>
      <c r="AQ8" s="138"/>
      <c r="AR8" s="138"/>
      <c r="AS8" s="138"/>
      <c r="AT8" s="138"/>
      <c r="AU8" s="175">
        <f>(G8+H8+I8+J8+K8+L8)/31</f>
        <v>7519.3545161290322</v>
      </c>
      <c r="AV8" s="138"/>
      <c r="AW8" s="139" t="e">
        <f>SUM(AB8:AV8)</f>
        <v>#NAME?</v>
      </c>
    </row>
    <row r="9" spans="1:52" s="13" customFormat="1" ht="78.75" customHeight="1">
      <c r="A9" s="102">
        <v>2</v>
      </c>
      <c r="B9" s="130"/>
      <c r="C9" s="131"/>
      <c r="D9" s="120"/>
      <c r="E9" s="121"/>
      <c r="F9" s="131">
        <v>7</v>
      </c>
      <c r="G9" s="131">
        <v>0</v>
      </c>
      <c r="H9" s="132">
        <f>G9*80%-0.01</f>
        <v>-0.01</v>
      </c>
      <c r="I9" s="132">
        <f>G9*20%</f>
        <v>0</v>
      </c>
      <c r="J9" s="132">
        <f>G9*10%</f>
        <v>0</v>
      </c>
      <c r="K9" s="132">
        <f>G9*10%</f>
        <v>0</v>
      </c>
      <c r="L9" s="132">
        <f t="shared" ref="L9" si="2">G9*2%</f>
        <v>0</v>
      </c>
      <c r="M9" s="133">
        <v>0</v>
      </c>
      <c r="N9" s="133">
        <f>G9*10%</f>
        <v>0</v>
      </c>
      <c r="O9" s="133"/>
      <c r="P9" s="133"/>
      <c r="Q9" s="133">
        <f>G9*40%</f>
        <v>0</v>
      </c>
      <c r="R9" s="133"/>
      <c r="S9" s="133"/>
      <c r="T9" s="133">
        <v>0</v>
      </c>
      <c r="U9" s="134">
        <f>SUM(G9:T9)</f>
        <v>-0.01</v>
      </c>
      <c r="V9" s="124">
        <v>0</v>
      </c>
      <c r="W9" s="125">
        <f t="shared" ref="W9:W11" si="3">U9-V9</f>
        <v>-0.01</v>
      </c>
      <c r="X9" s="21"/>
      <c r="Y9" s="115">
        <v>2</v>
      </c>
      <c r="Z9" s="135">
        <f>B9</f>
        <v>0</v>
      </c>
      <c r="AA9" s="115">
        <f t="shared" si="1"/>
        <v>0</v>
      </c>
      <c r="AB9" s="136">
        <f t="shared" ref="AB9" si="4">G9*15%</f>
        <v>0</v>
      </c>
      <c r="AC9" s="136">
        <f>G9*3%-0.01</f>
        <v>-0.01</v>
      </c>
      <c r="AD9" s="137">
        <v>0</v>
      </c>
      <c r="AE9" s="137"/>
      <c r="AF9" s="137"/>
      <c r="AG9" s="137"/>
      <c r="AH9" s="137"/>
      <c r="AI9" s="136"/>
      <c r="AJ9" s="136">
        <v>0</v>
      </c>
      <c r="AK9" s="137"/>
      <c r="AL9" s="137"/>
      <c r="AM9" s="137"/>
      <c r="AN9" s="137"/>
      <c r="AO9" s="137"/>
      <c r="AP9" s="138"/>
      <c r="AQ9" s="138"/>
      <c r="AR9" s="138"/>
      <c r="AS9" s="138"/>
      <c r="AT9" s="138"/>
      <c r="AU9" s="138"/>
      <c r="AV9" s="138"/>
      <c r="AW9" s="139">
        <f t="shared" ref="AW9:AW11" si="5">SUM(AB9:AV9)</f>
        <v>-0.01</v>
      </c>
    </row>
    <row r="10" spans="1:52" s="118" customFormat="1" ht="81.75" customHeight="1">
      <c r="A10" s="102">
        <v>3</v>
      </c>
      <c r="B10" s="103"/>
      <c r="C10" s="104"/>
      <c r="D10" s="105"/>
      <c r="E10" s="106"/>
      <c r="F10" s="107"/>
      <c r="G10" s="108">
        <v>0</v>
      </c>
      <c r="H10" s="109">
        <v>0</v>
      </c>
      <c r="I10" s="109">
        <v>0</v>
      </c>
      <c r="J10" s="109">
        <v>0</v>
      </c>
      <c r="K10" s="109">
        <v>0</v>
      </c>
      <c r="L10" s="109">
        <v>0</v>
      </c>
      <c r="M10" s="109">
        <v>0</v>
      </c>
      <c r="N10" s="109">
        <v>0</v>
      </c>
      <c r="O10" s="110">
        <v>0</v>
      </c>
      <c r="P10" s="110">
        <v>0</v>
      </c>
      <c r="Q10" s="109">
        <v>0</v>
      </c>
      <c r="R10" s="111">
        <v>0</v>
      </c>
      <c r="S10" s="111">
        <v>0</v>
      </c>
      <c r="T10" s="112">
        <v>0</v>
      </c>
      <c r="U10" s="123">
        <f t="shared" ref="U10:U11" si="6">SUM(G10:T10)</f>
        <v>0</v>
      </c>
      <c r="V10" s="124">
        <v>0</v>
      </c>
      <c r="W10" s="125">
        <f t="shared" si="3"/>
        <v>0</v>
      </c>
      <c r="X10" s="114"/>
      <c r="Y10" s="115">
        <v>3</v>
      </c>
      <c r="Z10" s="116">
        <f t="shared" ref="Z10:AA11" si="7">B10</f>
        <v>0</v>
      </c>
      <c r="AA10" s="117">
        <f t="shared" si="7"/>
        <v>0</v>
      </c>
      <c r="AB10" s="113">
        <v>0</v>
      </c>
      <c r="AC10" s="113">
        <v>0</v>
      </c>
      <c r="AD10" s="113">
        <f>G10*5%</f>
        <v>0</v>
      </c>
      <c r="AE10" s="113">
        <v>0</v>
      </c>
      <c r="AF10" s="115">
        <v>0</v>
      </c>
      <c r="AG10" s="115">
        <v>0</v>
      </c>
      <c r="AH10" s="115">
        <v>0</v>
      </c>
      <c r="AI10" s="115">
        <v>0</v>
      </c>
      <c r="AJ10" s="115">
        <v>0</v>
      </c>
      <c r="AK10" s="115">
        <v>0</v>
      </c>
      <c r="AL10" s="115">
        <v>0</v>
      </c>
      <c r="AM10" s="115">
        <v>0</v>
      </c>
      <c r="AN10" s="115">
        <v>0</v>
      </c>
      <c r="AO10" s="115">
        <v>0</v>
      </c>
      <c r="AP10" s="115">
        <v>0</v>
      </c>
      <c r="AQ10" s="115">
        <v>0</v>
      </c>
      <c r="AR10" s="115">
        <v>0</v>
      </c>
      <c r="AS10" s="115">
        <v>0</v>
      </c>
      <c r="AT10" s="115">
        <v>0</v>
      </c>
      <c r="AU10" s="115">
        <v>0</v>
      </c>
      <c r="AV10" s="115">
        <v>0</v>
      </c>
      <c r="AW10" s="139">
        <f t="shared" si="5"/>
        <v>0</v>
      </c>
      <c r="AZ10" s="118">
        <f>15180*25%</f>
        <v>3795</v>
      </c>
    </row>
    <row r="11" spans="1:52" s="118" customFormat="1" ht="81.75" customHeight="1">
      <c r="A11" s="102">
        <v>4</v>
      </c>
      <c r="B11" s="103"/>
      <c r="C11" s="119"/>
      <c r="D11" s="120"/>
      <c r="E11" s="121"/>
      <c r="F11" s="117"/>
      <c r="G11" s="108">
        <v>0</v>
      </c>
      <c r="H11" s="109">
        <v>0</v>
      </c>
      <c r="I11" s="109">
        <v>0</v>
      </c>
      <c r="J11" s="109">
        <v>0</v>
      </c>
      <c r="K11" s="109">
        <v>0</v>
      </c>
      <c r="L11" s="109">
        <v>0</v>
      </c>
      <c r="M11" s="109">
        <v>0</v>
      </c>
      <c r="N11" s="109">
        <v>0</v>
      </c>
      <c r="O11" s="109">
        <v>0</v>
      </c>
      <c r="P11" s="109">
        <v>0</v>
      </c>
      <c r="Q11" s="109">
        <v>0</v>
      </c>
      <c r="R11" s="111">
        <v>0</v>
      </c>
      <c r="S11" s="111">
        <v>0</v>
      </c>
      <c r="T11" s="112">
        <v>0</v>
      </c>
      <c r="U11" s="123">
        <f t="shared" si="6"/>
        <v>0</v>
      </c>
      <c r="V11" s="124">
        <v>0</v>
      </c>
      <c r="W11" s="125">
        <f t="shared" si="3"/>
        <v>0</v>
      </c>
      <c r="X11" s="114"/>
      <c r="Y11" s="109">
        <v>4</v>
      </c>
      <c r="Z11" s="116">
        <f t="shared" si="7"/>
        <v>0</v>
      </c>
      <c r="AA11" s="117">
        <f t="shared" si="7"/>
        <v>0</v>
      </c>
      <c r="AB11" s="113">
        <v>0</v>
      </c>
      <c r="AC11" s="113">
        <v>0</v>
      </c>
      <c r="AD11" s="113">
        <f>G11*5%</f>
        <v>0</v>
      </c>
      <c r="AE11" s="113">
        <v>0</v>
      </c>
      <c r="AF11" s="115">
        <v>0</v>
      </c>
      <c r="AG11" s="115">
        <v>0</v>
      </c>
      <c r="AH11" s="115">
        <v>0</v>
      </c>
      <c r="AI11" s="115">
        <v>0</v>
      </c>
      <c r="AJ11" s="115">
        <v>0</v>
      </c>
      <c r="AK11" s="115">
        <v>0</v>
      </c>
      <c r="AL11" s="115">
        <v>0</v>
      </c>
      <c r="AM11" s="115">
        <v>0</v>
      </c>
      <c r="AN11" s="115">
        <v>0</v>
      </c>
      <c r="AO11" s="115">
        <v>0</v>
      </c>
      <c r="AP11" s="115">
        <v>0</v>
      </c>
      <c r="AQ11" s="115">
        <v>0</v>
      </c>
      <c r="AR11" s="115">
        <v>0</v>
      </c>
      <c r="AS11" s="115">
        <v>0</v>
      </c>
      <c r="AT11" s="115">
        <v>0</v>
      </c>
      <c r="AU11" s="115">
        <v>0</v>
      </c>
      <c r="AV11" s="115">
        <v>0</v>
      </c>
      <c r="AW11" s="139">
        <f t="shared" si="5"/>
        <v>0</v>
      </c>
      <c r="AY11" s="122"/>
    </row>
    <row r="12" spans="1:52" s="31" customFormat="1" ht="37.5" customHeight="1">
      <c r="A12" s="230" t="s">
        <v>66</v>
      </c>
      <c r="B12" s="230"/>
      <c r="C12" s="230"/>
      <c r="D12" s="230"/>
      <c r="E12" s="230"/>
      <c r="F12" s="230"/>
      <c r="G12" s="140">
        <f>SUM(G8:G11)</f>
        <v>105000</v>
      </c>
      <c r="H12" s="140">
        <f t="shared" ref="H12:W12" si="8">SUM(H8:H11)</f>
        <v>83999.98000000001</v>
      </c>
      <c r="I12" s="140">
        <f t="shared" si="8"/>
        <v>21000</v>
      </c>
      <c r="J12" s="140">
        <f t="shared" si="8"/>
        <v>10500</v>
      </c>
      <c r="K12" s="140">
        <f t="shared" si="8"/>
        <v>10500</v>
      </c>
      <c r="L12" s="140">
        <f t="shared" si="8"/>
        <v>2100</v>
      </c>
      <c r="M12" s="140">
        <f t="shared" si="8"/>
        <v>0</v>
      </c>
      <c r="N12" s="140">
        <f t="shared" si="8"/>
        <v>0</v>
      </c>
      <c r="O12" s="140">
        <f t="shared" si="8"/>
        <v>0</v>
      </c>
      <c r="P12" s="140">
        <f t="shared" si="8"/>
        <v>0</v>
      </c>
      <c r="Q12" s="140">
        <f t="shared" si="8"/>
        <v>42000</v>
      </c>
      <c r="R12" s="140">
        <f t="shared" si="8"/>
        <v>0</v>
      </c>
      <c r="S12" s="140">
        <f t="shared" si="8"/>
        <v>0</v>
      </c>
      <c r="T12" s="140">
        <f t="shared" si="8"/>
        <v>0</v>
      </c>
      <c r="U12" s="140">
        <f t="shared" si="8"/>
        <v>275099.98</v>
      </c>
      <c r="V12" s="140">
        <f t="shared" si="8"/>
        <v>0</v>
      </c>
      <c r="W12" s="140">
        <f t="shared" si="8"/>
        <v>275099.98</v>
      </c>
      <c r="X12" s="140"/>
      <c r="Y12" s="141"/>
      <c r="Z12" s="141" t="str">
        <f>A12</f>
        <v>Total=</v>
      </c>
      <c r="AA12" s="142"/>
      <c r="AB12" s="140">
        <f>SUM(AB8:AB11)</f>
        <v>15750</v>
      </c>
      <c r="AC12" s="140" t="e">
        <f t="shared" ref="AC12:AW12" si="9">SUM(AC8:AC11)</f>
        <v>#NAME?</v>
      </c>
      <c r="AD12" s="140">
        <f t="shared" si="9"/>
        <v>0</v>
      </c>
      <c r="AE12" s="140">
        <f t="shared" si="9"/>
        <v>0</v>
      </c>
      <c r="AF12" s="140">
        <f t="shared" si="9"/>
        <v>0</v>
      </c>
      <c r="AG12" s="140">
        <f t="shared" si="9"/>
        <v>0</v>
      </c>
      <c r="AH12" s="140">
        <f t="shared" si="9"/>
        <v>0</v>
      </c>
      <c r="AI12" s="140">
        <f t="shared" si="9"/>
        <v>0</v>
      </c>
      <c r="AJ12" s="140">
        <f t="shared" si="9"/>
        <v>0</v>
      </c>
      <c r="AK12" s="140">
        <f t="shared" si="9"/>
        <v>0</v>
      </c>
      <c r="AL12" s="140">
        <f t="shared" si="9"/>
        <v>0</v>
      </c>
      <c r="AM12" s="140">
        <f t="shared" si="9"/>
        <v>0</v>
      </c>
      <c r="AN12" s="140">
        <f t="shared" si="9"/>
        <v>0</v>
      </c>
      <c r="AO12" s="140">
        <f t="shared" si="9"/>
        <v>0</v>
      </c>
      <c r="AP12" s="140">
        <f t="shared" si="9"/>
        <v>0</v>
      </c>
      <c r="AQ12" s="140">
        <f t="shared" si="9"/>
        <v>0</v>
      </c>
      <c r="AR12" s="140">
        <f t="shared" si="9"/>
        <v>0</v>
      </c>
      <c r="AS12" s="140">
        <f t="shared" si="9"/>
        <v>0</v>
      </c>
      <c r="AT12" s="140">
        <f t="shared" si="9"/>
        <v>0</v>
      </c>
      <c r="AU12" s="140">
        <f t="shared" si="9"/>
        <v>7519.3545161290322</v>
      </c>
      <c r="AV12" s="140">
        <f t="shared" si="9"/>
        <v>0</v>
      </c>
      <c r="AW12" s="140" t="e">
        <f t="shared" si="9"/>
        <v>#NAME?</v>
      </c>
    </row>
    <row r="13" spans="1:52" s="161" customFormat="1" ht="15.75">
      <c r="A13" s="70"/>
      <c r="B13" s="152" t="s">
        <v>100</v>
      </c>
      <c r="C13" s="153"/>
      <c r="D13" s="154"/>
      <c r="E13" s="155"/>
      <c r="F13" s="154"/>
      <c r="G13" s="156"/>
      <c r="H13" s="157"/>
      <c r="I13" s="158"/>
      <c r="J13" s="158"/>
      <c r="K13" s="159"/>
      <c r="L13" s="159"/>
      <c r="M13" s="159"/>
      <c r="N13" s="159"/>
      <c r="O13" s="159"/>
      <c r="P13" s="159"/>
      <c r="Q13" s="158"/>
      <c r="R13" s="158"/>
      <c r="S13" s="158"/>
      <c r="T13" s="158"/>
      <c r="U13" s="157"/>
      <c r="V13" s="70"/>
      <c r="W13" s="160"/>
      <c r="X13" s="71"/>
      <c r="Y13" s="71"/>
      <c r="Z13" s="157"/>
      <c r="AA13" s="157"/>
      <c r="AB13" s="157"/>
      <c r="AC13" s="157"/>
      <c r="AD13" s="157"/>
      <c r="AE13" s="157"/>
      <c r="AF13" s="157"/>
      <c r="AG13" s="158"/>
      <c r="AH13" s="158"/>
      <c r="AI13" s="158"/>
      <c r="AJ13" s="158"/>
      <c r="AK13" s="158"/>
      <c r="AL13" s="158"/>
      <c r="AM13" s="158"/>
      <c r="AN13" s="158"/>
      <c r="AO13" s="158"/>
    </row>
    <row r="14" spans="1:52" s="164" customFormat="1" ht="15.75">
      <c r="A14" s="71"/>
      <c r="B14" s="233" t="s">
        <v>89</v>
      </c>
      <c r="C14" s="233"/>
      <c r="D14" s="233"/>
      <c r="E14" s="233"/>
      <c r="F14" s="233"/>
      <c r="G14" s="233"/>
      <c r="H14" s="233"/>
      <c r="I14" s="233"/>
      <c r="J14" s="233"/>
      <c r="K14" s="233"/>
      <c r="L14" s="233"/>
      <c r="M14" s="233"/>
      <c r="N14" s="159"/>
      <c r="O14" s="159"/>
      <c r="P14" s="159"/>
      <c r="Q14" s="158"/>
      <c r="R14" s="158"/>
      <c r="S14" s="158"/>
      <c r="T14" s="158"/>
      <c r="U14" s="157"/>
      <c r="V14" s="71"/>
      <c r="W14" s="71"/>
      <c r="X14" s="162"/>
      <c r="Y14" s="163"/>
      <c r="Z14" s="153"/>
      <c r="AA14" s="157"/>
      <c r="AB14" s="157"/>
      <c r="AC14" s="157"/>
      <c r="AD14" s="157"/>
      <c r="AE14" s="157"/>
      <c r="AF14" s="157"/>
      <c r="AG14" s="157"/>
      <c r="AH14" s="158"/>
      <c r="AI14" s="158"/>
      <c r="AJ14" s="158"/>
      <c r="AK14" s="158"/>
      <c r="AL14" s="158"/>
      <c r="AM14" s="158"/>
      <c r="AN14" s="158"/>
      <c r="AO14" s="158"/>
    </row>
    <row r="15" spans="1:52" s="149" customFormat="1" ht="23.25" customHeight="1">
      <c r="A15" s="126"/>
      <c r="B15" s="232"/>
      <c r="C15" s="232"/>
      <c r="D15" s="232"/>
      <c r="E15" s="232"/>
      <c r="F15" s="232"/>
      <c r="G15" s="232"/>
      <c r="H15" s="232"/>
      <c r="I15" s="232"/>
      <c r="J15" s="232"/>
      <c r="K15" s="232"/>
      <c r="L15" s="232"/>
      <c r="M15" s="232"/>
      <c r="N15" s="146"/>
      <c r="O15" s="146"/>
      <c r="P15" s="146"/>
      <c r="Q15" s="145"/>
      <c r="R15" s="145"/>
      <c r="S15" s="145"/>
      <c r="T15" s="145"/>
      <c r="U15" s="144"/>
      <c r="V15" s="126"/>
      <c r="W15" s="126"/>
      <c r="X15" s="147"/>
      <c r="Y15" s="148"/>
      <c r="Z15" s="143"/>
      <c r="AA15" s="144"/>
      <c r="AB15" s="144"/>
      <c r="AC15" s="144"/>
      <c r="AD15" s="144"/>
      <c r="AE15" s="144"/>
      <c r="AF15" s="144"/>
      <c r="AG15" s="144"/>
      <c r="AH15" s="145"/>
      <c r="AI15" s="145"/>
      <c r="AJ15" s="145"/>
      <c r="AK15" s="145"/>
      <c r="AL15" s="145"/>
      <c r="AM15" s="145"/>
      <c r="AN15" s="145"/>
      <c r="AO15" s="145"/>
    </row>
    <row r="16" spans="1:52" s="149" customFormat="1" ht="44.25" customHeight="1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47"/>
      <c r="Y16" s="148"/>
      <c r="Z16" s="143"/>
      <c r="AA16" s="144"/>
      <c r="AB16" s="144"/>
      <c r="AC16" s="144"/>
      <c r="AD16" s="144"/>
      <c r="AE16" s="144"/>
      <c r="AF16" s="144"/>
      <c r="AG16" s="144"/>
      <c r="AH16" s="145"/>
      <c r="AI16" s="145"/>
      <c r="AJ16" s="145"/>
      <c r="AK16" s="145"/>
      <c r="AL16" s="145"/>
      <c r="AM16" s="145"/>
      <c r="AN16" s="145"/>
      <c r="AO16" s="145"/>
    </row>
    <row r="17" spans="1:46" s="149" customFormat="1" ht="33.75" customHeight="1">
      <c r="A17" s="40" t="s">
        <v>67</v>
      </c>
      <c r="B17" s="127" t="s">
        <v>68</v>
      </c>
      <c r="C17" s="40"/>
      <c r="D17" s="40"/>
      <c r="E17" s="42"/>
      <c r="F17" s="40"/>
      <c r="G17" s="40"/>
      <c r="H17" s="40"/>
      <c r="I17" s="40"/>
      <c r="J17" s="40"/>
      <c r="K17" s="40"/>
      <c r="L17" s="40" t="s">
        <v>69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128" t="s">
        <v>70</v>
      </c>
      <c r="X17" s="40"/>
      <c r="Y17" s="43"/>
      <c r="Z17" s="40" t="s">
        <v>71</v>
      </c>
      <c r="AA17" s="40"/>
      <c r="AB17" s="40"/>
      <c r="AC17" s="40"/>
      <c r="AD17" s="40"/>
      <c r="AE17" s="40"/>
      <c r="AF17" s="40"/>
      <c r="AG17" s="40"/>
      <c r="AH17" s="40"/>
      <c r="AI17" s="40" t="s">
        <v>72</v>
      </c>
      <c r="AJ17" s="40"/>
      <c r="AK17" s="40"/>
      <c r="AL17" s="40"/>
      <c r="AM17" s="40"/>
      <c r="AN17" s="40"/>
      <c r="AO17" s="40"/>
      <c r="AT17" s="128" t="s">
        <v>70</v>
      </c>
    </row>
    <row r="18" spans="1:46" s="150" customFormat="1" ht="15.75">
      <c r="W18" s="151"/>
    </row>
    <row r="23" spans="1:46" ht="15.75">
      <c r="T23" s="67"/>
      <c r="U23" s="67"/>
      <c r="V23" s="67"/>
      <c r="W23" s="67"/>
    </row>
    <row r="34" spans="1:49" ht="33.75">
      <c r="A34" s="96"/>
      <c r="B34" s="226" t="s">
        <v>11</v>
      </c>
      <c r="C34" s="227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1"/>
      <c r="Y34" s="2"/>
      <c r="Z34" s="228" t="str">
        <f>B34</f>
        <v>TMSS</v>
      </c>
      <c r="AA34" s="228"/>
      <c r="AB34" s="228"/>
      <c r="AC34" s="228"/>
      <c r="AD34" s="228"/>
      <c r="AE34" s="228"/>
      <c r="AF34" s="228"/>
      <c r="AG34" s="228"/>
      <c r="AH34" s="228"/>
      <c r="AI34" s="228"/>
      <c r="AJ34" s="228"/>
      <c r="AK34" s="228"/>
      <c r="AL34" s="228"/>
      <c r="AM34" s="228"/>
      <c r="AN34" s="228"/>
      <c r="AO34" s="228"/>
      <c r="AP34" s="228"/>
      <c r="AQ34" s="228"/>
      <c r="AR34" s="228"/>
      <c r="AS34" s="228"/>
      <c r="AT34" s="228"/>
      <c r="AU34" s="228"/>
      <c r="AV34" s="228"/>
      <c r="AW34" s="228"/>
    </row>
    <row r="35" spans="1:49" ht="23.25">
      <c r="A35" s="4" t="s">
        <v>88</v>
      </c>
      <c r="B35" s="229" t="s">
        <v>103</v>
      </c>
      <c r="C35" s="229"/>
      <c r="D35" s="229"/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  <c r="W35" s="229"/>
      <c r="X35" s="4" t="s">
        <v>0</v>
      </c>
      <c r="Y35" s="4"/>
      <c r="Z35" s="229" t="s">
        <v>93</v>
      </c>
      <c r="AA35" s="229"/>
      <c r="AB35" s="229"/>
      <c r="AC35" s="229"/>
      <c r="AD35" s="229"/>
      <c r="AE35" s="229"/>
      <c r="AF35" s="229"/>
      <c r="AG35" s="229"/>
      <c r="AH35" s="229"/>
      <c r="AI35" s="229"/>
      <c r="AJ35" s="229"/>
      <c r="AK35" s="229"/>
      <c r="AL35" s="229"/>
      <c r="AM35" s="229"/>
      <c r="AN35" s="229"/>
      <c r="AO35" s="229"/>
      <c r="AP35" s="229"/>
      <c r="AQ35" s="229"/>
      <c r="AR35" s="229"/>
      <c r="AS35" s="229"/>
      <c r="AT35" s="229"/>
      <c r="AU35" s="229"/>
      <c r="AV35" s="229"/>
      <c r="AW35" s="229"/>
    </row>
    <row r="36" spans="1:49" ht="23.25">
      <c r="A36" s="4"/>
      <c r="B36" s="229" t="s">
        <v>108</v>
      </c>
      <c r="C36" s="229"/>
      <c r="D36" s="229"/>
      <c r="E36" s="229"/>
      <c r="F36" s="229"/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4"/>
      <c r="Y36" s="4"/>
      <c r="Z36" s="229" t="str">
        <f>B36</f>
        <v xml:space="preserve"> For The Month Of October- 2016</v>
      </c>
      <c r="AA36" s="229"/>
      <c r="AB36" s="229"/>
      <c r="AC36" s="229"/>
      <c r="AD36" s="229"/>
      <c r="AE36" s="229"/>
      <c r="AF36" s="229"/>
      <c r="AG36" s="229"/>
      <c r="AH36" s="229"/>
      <c r="AI36" s="229"/>
      <c r="AJ36" s="229"/>
      <c r="AK36" s="229"/>
      <c r="AL36" s="229"/>
      <c r="AM36" s="229"/>
      <c r="AN36" s="229"/>
      <c r="AO36" s="229"/>
      <c r="AP36" s="229"/>
      <c r="AQ36" s="229"/>
      <c r="AR36" s="229"/>
      <c r="AS36" s="229"/>
      <c r="AT36" s="229"/>
      <c r="AU36" s="229"/>
      <c r="AV36" s="229"/>
      <c r="AW36" s="229"/>
    </row>
    <row r="37" spans="1:49" ht="18">
      <c r="A37" s="204" t="s">
        <v>101</v>
      </c>
      <c r="B37" s="204"/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6"/>
      <c r="Z37" s="205" t="str">
        <f>A37</f>
        <v>Name of the Department : ICT Ltd.</v>
      </c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7"/>
      <c r="AQ37" s="7"/>
      <c r="AR37" s="7"/>
      <c r="AS37" s="7"/>
      <c r="AT37" s="7"/>
      <c r="AU37" s="7"/>
      <c r="AV37" s="7"/>
      <c r="AW37" s="7"/>
    </row>
    <row r="38" spans="1:49" ht="15.75">
      <c r="A38" s="196" t="s">
        <v>1</v>
      </c>
      <c r="B38" s="200" t="s">
        <v>2</v>
      </c>
      <c r="C38" s="8" t="s">
        <v>3</v>
      </c>
      <c r="D38" s="8" t="s">
        <v>4</v>
      </c>
      <c r="E38" s="8" t="s">
        <v>5</v>
      </c>
      <c r="F38" s="8" t="s">
        <v>6</v>
      </c>
      <c r="G38" s="8" t="s">
        <v>7</v>
      </c>
      <c r="H38" s="8" t="s">
        <v>8</v>
      </c>
      <c r="I38" s="8" t="s">
        <v>9</v>
      </c>
      <c r="J38" s="8" t="s">
        <v>10</v>
      </c>
      <c r="K38" s="8" t="s">
        <v>11</v>
      </c>
      <c r="L38" s="8" t="s">
        <v>12</v>
      </c>
      <c r="M38" s="200" t="s">
        <v>13</v>
      </c>
      <c r="N38" s="8" t="s">
        <v>14</v>
      </c>
      <c r="O38" s="8" t="s">
        <v>15</v>
      </c>
      <c r="P38" s="8" t="s">
        <v>16</v>
      </c>
      <c r="Q38" s="8" t="s">
        <v>17</v>
      </c>
      <c r="R38" s="8" t="s">
        <v>18</v>
      </c>
      <c r="S38" s="8" t="s">
        <v>19</v>
      </c>
      <c r="T38" s="8" t="s">
        <v>20</v>
      </c>
      <c r="U38" s="57" t="s">
        <v>21</v>
      </c>
      <c r="V38" s="8" t="s">
        <v>21</v>
      </c>
      <c r="W38" s="208" t="s">
        <v>22</v>
      </c>
      <c r="X38" s="8" t="s">
        <v>23</v>
      </c>
      <c r="Y38" s="9" t="s">
        <v>24</v>
      </c>
      <c r="Z38" s="211" t="s">
        <v>2</v>
      </c>
      <c r="AA38" s="10" t="s">
        <v>3</v>
      </c>
      <c r="AB38" s="98" t="s">
        <v>25</v>
      </c>
      <c r="AC38" s="11" t="s">
        <v>26</v>
      </c>
      <c r="AD38" s="213" t="s">
        <v>94</v>
      </c>
      <c r="AE38" s="216" t="s">
        <v>92</v>
      </c>
      <c r="AF38" s="216"/>
      <c r="AG38" s="217"/>
      <c r="AH38" s="12" t="s">
        <v>27</v>
      </c>
      <c r="AI38" s="218" t="s">
        <v>28</v>
      </c>
      <c r="AJ38" s="218" t="s">
        <v>99</v>
      </c>
      <c r="AK38" s="221" t="s">
        <v>29</v>
      </c>
      <c r="AL38" s="224" t="s">
        <v>30</v>
      </c>
      <c r="AM38" s="225"/>
      <c r="AN38" s="224" t="s">
        <v>31</v>
      </c>
      <c r="AO38" s="225"/>
      <c r="AP38" s="192" t="s">
        <v>32</v>
      </c>
      <c r="AQ38" s="192"/>
      <c r="AR38" s="192"/>
      <c r="AS38" s="192"/>
      <c r="AT38" s="192"/>
      <c r="AU38" s="8" t="s">
        <v>33</v>
      </c>
      <c r="AV38" s="193" t="s">
        <v>34</v>
      </c>
      <c r="AW38" s="8" t="s">
        <v>21</v>
      </c>
    </row>
    <row r="39" spans="1:49" ht="16.5">
      <c r="A39" s="206"/>
      <c r="B39" s="207"/>
      <c r="C39" s="14" t="s">
        <v>35</v>
      </c>
      <c r="D39" s="15" t="s">
        <v>36</v>
      </c>
      <c r="E39" s="15" t="s">
        <v>37</v>
      </c>
      <c r="F39" s="15" t="s">
        <v>38</v>
      </c>
      <c r="G39" s="14"/>
      <c r="H39" s="15" t="s">
        <v>39</v>
      </c>
      <c r="I39" s="15" t="s">
        <v>40</v>
      </c>
      <c r="J39" s="15" t="s">
        <v>41</v>
      </c>
      <c r="K39" s="15" t="s">
        <v>42</v>
      </c>
      <c r="L39" s="14" t="s">
        <v>43</v>
      </c>
      <c r="M39" s="207"/>
      <c r="N39" s="15" t="s">
        <v>40</v>
      </c>
      <c r="O39" s="15" t="s">
        <v>40</v>
      </c>
      <c r="P39" s="15" t="s">
        <v>40</v>
      </c>
      <c r="Q39" s="15" t="s">
        <v>44</v>
      </c>
      <c r="R39" s="15" t="s">
        <v>40</v>
      </c>
      <c r="S39" s="15" t="s">
        <v>45</v>
      </c>
      <c r="T39" s="15" t="s">
        <v>46</v>
      </c>
      <c r="U39" s="58" t="s">
        <v>47</v>
      </c>
      <c r="V39" s="16" t="s">
        <v>48</v>
      </c>
      <c r="W39" s="209"/>
      <c r="X39" s="15" t="s">
        <v>49</v>
      </c>
      <c r="Y39" s="17" t="s">
        <v>35</v>
      </c>
      <c r="Z39" s="212"/>
      <c r="AA39" s="13" t="s">
        <v>38</v>
      </c>
      <c r="AB39" s="18" t="s">
        <v>50</v>
      </c>
      <c r="AC39" s="19" t="s">
        <v>51</v>
      </c>
      <c r="AD39" s="214"/>
      <c r="AE39" s="20" t="s">
        <v>98</v>
      </c>
      <c r="AF39" s="20" t="s">
        <v>90</v>
      </c>
      <c r="AG39" s="20" t="s">
        <v>91</v>
      </c>
      <c r="AH39" s="17" t="s">
        <v>52</v>
      </c>
      <c r="AI39" s="219"/>
      <c r="AJ39" s="219"/>
      <c r="AK39" s="222"/>
      <c r="AL39" s="194" t="s">
        <v>53</v>
      </c>
      <c r="AM39" s="194" t="s">
        <v>54</v>
      </c>
      <c r="AN39" s="196" t="s">
        <v>55</v>
      </c>
      <c r="AO39" s="196" t="s">
        <v>56</v>
      </c>
      <c r="AP39" s="198" t="s">
        <v>57</v>
      </c>
      <c r="AQ39" s="196" t="s">
        <v>96</v>
      </c>
      <c r="AR39" s="196" t="s">
        <v>95</v>
      </c>
      <c r="AS39" s="200" t="s">
        <v>58</v>
      </c>
      <c r="AT39" s="202" t="s">
        <v>46</v>
      </c>
      <c r="AU39" s="15" t="s">
        <v>59</v>
      </c>
      <c r="AV39" s="193"/>
      <c r="AW39" s="14" t="s">
        <v>48</v>
      </c>
    </row>
    <row r="40" spans="1:49" ht="15.75">
      <c r="A40" s="197"/>
      <c r="B40" s="201"/>
      <c r="C40" s="21"/>
      <c r="D40" s="21"/>
      <c r="E40" s="21"/>
      <c r="F40" s="21"/>
      <c r="G40" s="21"/>
      <c r="H40" s="21"/>
      <c r="I40" s="22">
        <v>0.2</v>
      </c>
      <c r="J40" s="22">
        <v>0.1</v>
      </c>
      <c r="K40" s="23">
        <v>0.1</v>
      </c>
      <c r="L40" s="23" t="s">
        <v>60</v>
      </c>
      <c r="M40" s="201"/>
      <c r="N40" s="22">
        <v>0.1</v>
      </c>
      <c r="O40" s="24"/>
      <c r="P40" s="24"/>
      <c r="Q40" s="25" t="s">
        <v>40</v>
      </c>
      <c r="R40" s="24"/>
      <c r="S40" s="24" t="s">
        <v>40</v>
      </c>
      <c r="T40" s="24" t="s">
        <v>40</v>
      </c>
      <c r="U40" s="59"/>
      <c r="V40" s="24"/>
      <c r="W40" s="210"/>
      <c r="X40" s="21"/>
      <c r="Y40" s="26"/>
      <c r="Z40" s="212"/>
      <c r="AA40" s="13" t="s">
        <v>61</v>
      </c>
      <c r="AB40" s="27" t="s">
        <v>62</v>
      </c>
      <c r="AC40" s="28" t="s">
        <v>63</v>
      </c>
      <c r="AD40" s="215"/>
      <c r="AE40" s="29"/>
      <c r="AF40" s="29"/>
      <c r="AG40" s="29" t="s">
        <v>64</v>
      </c>
      <c r="AH40" s="30" t="s">
        <v>64</v>
      </c>
      <c r="AI40" s="220"/>
      <c r="AJ40" s="220"/>
      <c r="AK40" s="223"/>
      <c r="AL40" s="195"/>
      <c r="AM40" s="195"/>
      <c r="AN40" s="197"/>
      <c r="AO40" s="197"/>
      <c r="AP40" s="198"/>
      <c r="AQ40" s="199"/>
      <c r="AR40" s="199"/>
      <c r="AS40" s="201"/>
      <c r="AT40" s="203"/>
      <c r="AU40" s="24" t="s">
        <v>65</v>
      </c>
      <c r="AV40" s="193"/>
      <c r="AW40" s="21"/>
    </row>
    <row r="41" spans="1:49" ht="69" customHeight="1">
      <c r="A41" s="76">
        <v>1</v>
      </c>
      <c r="B41" s="77" t="s">
        <v>106</v>
      </c>
      <c r="C41" s="78" t="s">
        <v>104</v>
      </c>
      <c r="D41" s="79" t="s">
        <v>107</v>
      </c>
      <c r="E41" s="80" t="s">
        <v>105</v>
      </c>
      <c r="F41" s="78">
        <v>0</v>
      </c>
      <c r="G41" s="78">
        <v>50000</v>
      </c>
      <c r="H41" s="81">
        <v>0</v>
      </c>
      <c r="I41" s="81">
        <v>0</v>
      </c>
      <c r="J41" s="81">
        <v>0</v>
      </c>
      <c r="K41" s="81">
        <v>0</v>
      </c>
      <c r="L41" s="81">
        <v>0</v>
      </c>
      <c r="M41" s="82">
        <v>0</v>
      </c>
      <c r="N41" s="82">
        <v>0</v>
      </c>
      <c r="O41" s="82"/>
      <c r="P41" s="82"/>
      <c r="Q41" s="82">
        <v>0</v>
      </c>
      <c r="R41" s="82"/>
      <c r="S41" s="82"/>
      <c r="T41" s="82">
        <v>0</v>
      </c>
      <c r="U41" s="83">
        <f>SUM(G41:T41)</f>
        <v>50000</v>
      </c>
      <c r="V41" s="84">
        <f>AW41</f>
        <v>2500</v>
      </c>
      <c r="W41" s="85">
        <f t="shared" ref="W41" si="10">U41-V41</f>
        <v>47500</v>
      </c>
      <c r="X41" s="86"/>
      <c r="Y41" s="87">
        <v>1</v>
      </c>
      <c r="Z41" s="88" t="str">
        <f>B41</f>
        <v>Golam Morshed</v>
      </c>
      <c r="AA41" s="89" t="str">
        <f t="shared" ref="AA41" si="11">C41</f>
        <v>CB</v>
      </c>
      <c r="AB41" s="90">
        <v>0</v>
      </c>
      <c r="AC41" s="90">
        <v>0</v>
      </c>
      <c r="AD41" s="91">
        <f>G41*5%</f>
        <v>2500</v>
      </c>
      <c r="AE41" s="91"/>
      <c r="AF41" s="91"/>
      <c r="AG41" s="91"/>
      <c r="AH41" s="91"/>
      <c r="AI41" s="90"/>
      <c r="AJ41" s="90">
        <v>0</v>
      </c>
      <c r="AK41" s="91"/>
      <c r="AL41" s="91"/>
      <c r="AM41" s="91"/>
      <c r="AN41" s="91"/>
      <c r="AO41" s="91"/>
      <c r="AP41" s="92"/>
      <c r="AQ41" s="92"/>
      <c r="AR41" s="92"/>
      <c r="AS41" s="92"/>
      <c r="AT41" s="92"/>
      <c r="AU41" s="92"/>
      <c r="AV41" s="92"/>
      <c r="AW41" s="87">
        <f>SUM(AB41:AV41)</f>
        <v>2500</v>
      </c>
    </row>
    <row r="42" spans="1:49" ht="24" customHeight="1">
      <c r="A42" s="190" t="s">
        <v>66</v>
      </c>
      <c r="B42" s="190"/>
      <c r="C42" s="190"/>
      <c r="D42" s="190"/>
      <c r="E42" s="190"/>
      <c r="F42" s="190"/>
      <c r="G42" s="93">
        <f t="shared" ref="G42:W42" si="12">SUM(G41:G41)</f>
        <v>50000</v>
      </c>
      <c r="H42" s="93">
        <f t="shared" si="12"/>
        <v>0</v>
      </c>
      <c r="I42" s="93">
        <f t="shared" si="12"/>
        <v>0</v>
      </c>
      <c r="J42" s="93">
        <f t="shared" si="12"/>
        <v>0</v>
      </c>
      <c r="K42" s="93">
        <f t="shared" si="12"/>
        <v>0</v>
      </c>
      <c r="L42" s="93">
        <f t="shared" si="12"/>
        <v>0</v>
      </c>
      <c r="M42" s="93">
        <f t="shared" si="12"/>
        <v>0</v>
      </c>
      <c r="N42" s="93">
        <f t="shared" si="12"/>
        <v>0</v>
      </c>
      <c r="O42" s="93">
        <f t="shared" si="12"/>
        <v>0</v>
      </c>
      <c r="P42" s="93">
        <f t="shared" si="12"/>
        <v>0</v>
      </c>
      <c r="Q42" s="93">
        <f t="shared" si="12"/>
        <v>0</v>
      </c>
      <c r="R42" s="93">
        <f t="shared" si="12"/>
        <v>0</v>
      </c>
      <c r="S42" s="93">
        <f t="shared" si="12"/>
        <v>0</v>
      </c>
      <c r="T42" s="93">
        <f t="shared" si="12"/>
        <v>0</v>
      </c>
      <c r="U42" s="93">
        <f t="shared" si="12"/>
        <v>50000</v>
      </c>
      <c r="V42" s="93">
        <f t="shared" si="12"/>
        <v>2500</v>
      </c>
      <c r="W42" s="93">
        <f t="shared" si="12"/>
        <v>47500</v>
      </c>
      <c r="X42" s="93"/>
      <c r="Y42" s="94"/>
      <c r="Z42" s="94" t="str">
        <f>A42</f>
        <v>Total=</v>
      </c>
      <c r="AA42" s="95"/>
      <c r="AB42" s="93">
        <f t="shared" ref="AB42:AW42" si="13">SUM(AB41:AB41)</f>
        <v>0</v>
      </c>
      <c r="AC42" s="93">
        <f t="shared" si="13"/>
        <v>0</v>
      </c>
      <c r="AD42" s="93">
        <f t="shared" si="13"/>
        <v>2500</v>
      </c>
      <c r="AE42" s="93">
        <f t="shared" si="13"/>
        <v>0</v>
      </c>
      <c r="AF42" s="93">
        <f t="shared" si="13"/>
        <v>0</v>
      </c>
      <c r="AG42" s="93">
        <f t="shared" si="13"/>
        <v>0</v>
      </c>
      <c r="AH42" s="93">
        <f t="shared" si="13"/>
        <v>0</v>
      </c>
      <c r="AI42" s="93">
        <f t="shared" si="13"/>
        <v>0</v>
      </c>
      <c r="AJ42" s="93">
        <f t="shared" si="13"/>
        <v>0</v>
      </c>
      <c r="AK42" s="93">
        <f t="shared" si="13"/>
        <v>0</v>
      </c>
      <c r="AL42" s="93">
        <f t="shared" si="13"/>
        <v>0</v>
      </c>
      <c r="AM42" s="93">
        <f t="shared" si="13"/>
        <v>0</v>
      </c>
      <c r="AN42" s="93">
        <f t="shared" si="13"/>
        <v>0</v>
      </c>
      <c r="AO42" s="93">
        <f t="shared" si="13"/>
        <v>0</v>
      </c>
      <c r="AP42" s="93">
        <f t="shared" si="13"/>
        <v>0</v>
      </c>
      <c r="AQ42" s="93">
        <f t="shared" si="13"/>
        <v>0</v>
      </c>
      <c r="AR42" s="93">
        <f t="shared" si="13"/>
        <v>0</v>
      </c>
      <c r="AS42" s="93">
        <f t="shared" si="13"/>
        <v>0</v>
      </c>
      <c r="AT42" s="93">
        <f t="shared" si="13"/>
        <v>0</v>
      </c>
      <c r="AU42" s="93">
        <f t="shared" si="13"/>
        <v>0</v>
      </c>
      <c r="AV42" s="93">
        <f t="shared" si="13"/>
        <v>0</v>
      </c>
      <c r="AW42" s="93">
        <f t="shared" si="13"/>
        <v>2500</v>
      </c>
    </row>
    <row r="43" spans="1:49" ht="18">
      <c r="A43" s="70"/>
      <c r="B43" s="97" t="s">
        <v>100</v>
      </c>
      <c r="C43" s="38"/>
      <c r="D43" s="72"/>
      <c r="E43" s="73"/>
      <c r="F43" s="72"/>
      <c r="G43" s="74"/>
      <c r="H43" s="36"/>
      <c r="I43" s="34"/>
      <c r="J43" s="34"/>
      <c r="K43" s="75"/>
      <c r="L43" s="75"/>
      <c r="M43" s="75"/>
      <c r="N43" s="75"/>
      <c r="O43" s="75"/>
      <c r="P43" s="75"/>
      <c r="Q43" s="34"/>
      <c r="R43" s="34"/>
      <c r="S43" s="34"/>
      <c r="T43" s="34"/>
      <c r="U43" s="36"/>
      <c r="V43" s="70"/>
      <c r="W43" s="60"/>
      <c r="X43" s="33"/>
      <c r="Y43" s="33"/>
      <c r="Z43" s="36"/>
      <c r="AA43" s="36"/>
      <c r="AB43" s="36"/>
      <c r="AC43" s="36"/>
      <c r="AD43" s="36"/>
      <c r="AE43" s="36"/>
      <c r="AF43" s="36"/>
      <c r="AG43" s="34"/>
      <c r="AH43" s="34"/>
      <c r="AI43" s="34"/>
      <c r="AJ43" s="34"/>
      <c r="AK43" s="34"/>
      <c r="AL43" s="34"/>
      <c r="AM43" s="34"/>
      <c r="AN43" s="34"/>
      <c r="AO43" s="34"/>
      <c r="AP43" s="35"/>
      <c r="AQ43" s="35"/>
      <c r="AR43" s="35"/>
      <c r="AS43" s="35"/>
      <c r="AT43" s="35"/>
      <c r="AU43" s="35"/>
      <c r="AV43" s="35"/>
      <c r="AW43" s="35"/>
    </row>
    <row r="44" spans="1:49" ht="18">
      <c r="A44" s="71"/>
      <c r="B44" s="191" t="s">
        <v>89</v>
      </c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75"/>
      <c r="O44" s="75"/>
      <c r="P44" s="75"/>
      <c r="Q44" s="34"/>
      <c r="R44" s="34"/>
      <c r="S44" s="34"/>
      <c r="T44" s="34"/>
      <c r="U44" s="36"/>
      <c r="V44" s="71"/>
      <c r="W44" s="71"/>
      <c r="X44" s="37"/>
      <c r="Y44" s="32"/>
      <c r="Z44" s="38"/>
      <c r="AA44" s="36"/>
      <c r="AB44" s="36"/>
      <c r="AC44" s="36"/>
      <c r="AD44" s="36"/>
      <c r="AE44" s="36"/>
      <c r="AF44" s="36"/>
      <c r="AG44" s="36"/>
      <c r="AH44" s="34"/>
      <c r="AI44" s="34"/>
      <c r="AJ44" s="34"/>
      <c r="AK44" s="34"/>
      <c r="AL44" s="34"/>
      <c r="AM44" s="34"/>
      <c r="AN44" s="34"/>
      <c r="AO44" s="34"/>
      <c r="AP44" s="39"/>
      <c r="AQ44" s="39"/>
      <c r="AR44" s="39"/>
      <c r="AS44" s="39"/>
      <c r="AT44" s="39"/>
      <c r="AU44" s="39"/>
      <c r="AV44" s="39"/>
      <c r="AW44" s="39"/>
    </row>
    <row r="45" spans="1:49" ht="18">
      <c r="A45" s="71"/>
      <c r="B45" s="191"/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75"/>
      <c r="O45" s="75"/>
      <c r="P45" s="75"/>
      <c r="Q45" s="34"/>
      <c r="R45" s="34"/>
      <c r="S45" s="34"/>
      <c r="T45" s="34"/>
      <c r="U45" s="36"/>
      <c r="V45" s="71"/>
      <c r="W45" s="71"/>
      <c r="X45" s="37"/>
      <c r="Y45" s="32"/>
      <c r="Z45" s="38"/>
      <c r="AA45" s="36"/>
      <c r="AB45" s="36"/>
      <c r="AC45" s="36"/>
      <c r="AD45" s="36"/>
      <c r="AE45" s="36"/>
      <c r="AF45" s="36"/>
      <c r="AG45" s="36"/>
      <c r="AH45" s="34"/>
      <c r="AI45" s="34"/>
      <c r="AJ45" s="34"/>
      <c r="AK45" s="34"/>
      <c r="AL45" s="34"/>
      <c r="AM45" s="34"/>
      <c r="AN45" s="34"/>
      <c r="AO45" s="34"/>
      <c r="AP45" s="39"/>
      <c r="AQ45" s="39"/>
      <c r="AR45" s="39"/>
      <c r="AS45" s="39"/>
      <c r="AT45" s="39"/>
      <c r="AU45" s="39"/>
      <c r="AV45" s="39"/>
      <c r="AW45" s="39"/>
    </row>
    <row r="46" spans="1:49" ht="18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37"/>
      <c r="Y46" s="32"/>
      <c r="Z46" s="38"/>
      <c r="AA46" s="36"/>
      <c r="AB46" s="36"/>
      <c r="AC46" s="36"/>
      <c r="AD46" s="36"/>
      <c r="AE46" s="36"/>
      <c r="AF46" s="36"/>
      <c r="AG46" s="36"/>
      <c r="AH46" s="34"/>
      <c r="AI46" s="34"/>
      <c r="AJ46" s="34"/>
      <c r="AK46" s="34"/>
      <c r="AL46" s="34"/>
      <c r="AM46" s="34"/>
      <c r="AN46" s="34"/>
      <c r="AO46" s="34"/>
      <c r="AP46" s="39"/>
      <c r="AQ46" s="39"/>
      <c r="AR46" s="39"/>
      <c r="AS46" s="39"/>
      <c r="AT46" s="39"/>
      <c r="AU46" s="39"/>
      <c r="AV46" s="39"/>
      <c r="AW46" s="39"/>
    </row>
    <row r="47" spans="1:49" ht="15.75">
      <c r="A47" s="40" t="s">
        <v>67</v>
      </c>
      <c r="B47" s="41" t="s">
        <v>68</v>
      </c>
      <c r="C47" s="40"/>
      <c r="D47" s="40"/>
      <c r="E47" s="42"/>
      <c r="F47" s="40"/>
      <c r="G47" s="40"/>
      <c r="H47" s="40"/>
      <c r="I47" s="40"/>
      <c r="J47" s="40"/>
      <c r="K47" s="40"/>
      <c r="L47" s="68" t="s">
        <v>69</v>
      </c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69" t="s">
        <v>70</v>
      </c>
      <c r="X47" s="40"/>
      <c r="Y47" s="43"/>
      <c r="Z47" s="68" t="s">
        <v>71</v>
      </c>
      <c r="AA47" s="40"/>
      <c r="AB47" s="40"/>
      <c r="AC47" s="40"/>
      <c r="AD47" s="40"/>
      <c r="AE47" s="40"/>
      <c r="AF47" s="40"/>
      <c r="AG47" s="40"/>
      <c r="AH47" s="40"/>
      <c r="AI47" s="40" t="s">
        <v>72</v>
      </c>
      <c r="AJ47" s="68"/>
      <c r="AK47" s="40"/>
      <c r="AL47" s="40"/>
      <c r="AM47" s="40"/>
      <c r="AN47" s="40"/>
      <c r="AO47" s="40"/>
      <c r="AP47" s="44"/>
      <c r="AQ47" s="44"/>
      <c r="AR47" s="44"/>
      <c r="AS47" s="44"/>
      <c r="AT47" s="69" t="s">
        <v>70</v>
      </c>
      <c r="AU47" s="44"/>
      <c r="AV47" s="44"/>
      <c r="AW47" s="44"/>
    </row>
  </sheetData>
  <mergeCells count="68">
    <mergeCell ref="AV5:AV7"/>
    <mergeCell ref="AP6:AP7"/>
    <mergeCell ref="AK5:AK7"/>
    <mergeCell ref="AL5:AM5"/>
    <mergeCell ref="B15:M15"/>
    <mergeCell ref="B5:B7"/>
    <mergeCell ref="W5:W7"/>
    <mergeCell ref="Z5:Z7"/>
    <mergeCell ref="AE5:AG5"/>
    <mergeCell ref="AD5:AD7"/>
    <mergeCell ref="M5:M7"/>
    <mergeCell ref="AN5:AO5"/>
    <mergeCell ref="B14:M14"/>
    <mergeCell ref="AP5:AT5"/>
    <mergeCell ref="AJ5:AJ7"/>
    <mergeCell ref="AQ6:AQ7"/>
    <mergeCell ref="Z1:AW1"/>
    <mergeCell ref="B3:W3"/>
    <mergeCell ref="Z2:AW2"/>
    <mergeCell ref="Z3:AW3"/>
    <mergeCell ref="Z4:AO4"/>
    <mergeCell ref="B2:W2"/>
    <mergeCell ref="B1:W1"/>
    <mergeCell ref="A4:X4"/>
    <mergeCell ref="AT6:AT7"/>
    <mergeCell ref="AL6:AL7"/>
    <mergeCell ref="AM6:AM7"/>
    <mergeCell ref="AN6:AN7"/>
    <mergeCell ref="AO6:AO7"/>
    <mergeCell ref="A12:F12"/>
    <mergeCell ref="A5:A7"/>
    <mergeCell ref="AI5:AI7"/>
    <mergeCell ref="AR6:AR7"/>
    <mergeCell ref="AS6:AS7"/>
    <mergeCell ref="B34:W34"/>
    <mergeCell ref="Z34:AW34"/>
    <mergeCell ref="B35:W35"/>
    <mergeCell ref="Z35:AW35"/>
    <mergeCell ref="B36:W36"/>
    <mergeCell ref="Z36:AW36"/>
    <mergeCell ref="A37:X37"/>
    <mergeCell ref="Z37:AO37"/>
    <mergeCell ref="A38:A40"/>
    <mergeCell ref="B38:B40"/>
    <mergeCell ref="M38:M40"/>
    <mergeCell ref="W38:W40"/>
    <mergeCell ref="Z38:Z40"/>
    <mergeCell ref="AD38:AD40"/>
    <mergeCell ref="AE38:AG38"/>
    <mergeCell ref="AI38:AI40"/>
    <mergeCell ref="AJ38:AJ40"/>
    <mergeCell ref="AK38:AK40"/>
    <mergeCell ref="AL38:AM38"/>
    <mergeCell ref="AN38:AO38"/>
    <mergeCell ref="A42:F42"/>
    <mergeCell ref="B44:M44"/>
    <mergeCell ref="B45:M45"/>
    <mergeCell ref="AP38:AT38"/>
    <mergeCell ref="AV38:AV40"/>
    <mergeCell ref="AL39:AL40"/>
    <mergeCell ref="AM39:AM40"/>
    <mergeCell ref="AN39:AN40"/>
    <mergeCell ref="AO39:AO40"/>
    <mergeCell ref="AP39:AP40"/>
    <mergeCell ref="AQ39:AQ40"/>
    <mergeCell ref="AR39:AR40"/>
    <mergeCell ref="AS39:AS40"/>
    <mergeCell ref="AT39:AT40"/>
  </mergeCells>
  <printOptions horizontalCentered="1"/>
  <pageMargins left="0.25" right="0" top="0.45" bottom="0.45" header="0.3" footer="0.3"/>
  <pageSetup paperSize="9" scale="70" pageOrder="overThenDown" orientation="landscape" r:id="rId1"/>
  <rowBreaks count="1" manualBreakCount="1">
    <brk id="26" max="16383" man="1"/>
  </rowBreaks>
  <colBreaks count="1" manualBreakCount="1">
    <brk id="24" max="48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Bank Letter</vt:lpstr>
      <vt:lpstr>Transfer Sheet</vt:lpstr>
      <vt:lpstr>Salary Sheet</vt:lpstr>
      <vt:lpstr>'Salary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uuser</dc:creator>
  <cp:lastModifiedBy>Riad Hawladar</cp:lastModifiedBy>
  <cp:lastPrinted>2016-11-02T05:14:46Z</cp:lastPrinted>
  <dcterms:created xsi:type="dcterms:W3CDTF">2015-07-30T06:48:00Z</dcterms:created>
  <dcterms:modified xsi:type="dcterms:W3CDTF">2016-11-30T07:48:28Z</dcterms:modified>
</cp:coreProperties>
</file>