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bos\Downloads\"/>
    </mc:Choice>
  </mc:AlternateContent>
  <xr:revisionPtr revIDLastSave="0" documentId="13_ncr:1_{21FF1114-3DA5-449D-B6B7-040C1A96A9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lary sheet" sheetId="2" r:id="rId1"/>
  </sheets>
  <externalReferences>
    <externalReference r:id="rId2"/>
  </externalReferences>
  <definedNames>
    <definedName name="Roles">[1]Lookups!$F$2:$F$6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2" i="2" l="1"/>
  <c r="AI2" i="2"/>
  <c r="AJ2" i="2"/>
  <c r="AM2" i="2"/>
  <c r="AN2" i="2"/>
  <c r="AO2" i="2"/>
  <c r="AP2" i="2"/>
  <c r="AQ2" i="2"/>
  <c r="AR2" i="2"/>
  <c r="AS2" i="2"/>
  <c r="AT2" i="2"/>
  <c r="AU2" i="2"/>
  <c r="AV2" i="2"/>
  <c r="AH2" i="2"/>
  <c r="AG2" i="2"/>
  <c r="AZ2" i="2" s="1"/>
  <c r="AW2" i="2" l="1"/>
  <c r="BE2" i="2"/>
  <c r="BF2" i="2" s="1"/>
</calcChain>
</file>

<file path=xl/sharedStrings.xml><?xml version="1.0" encoding="utf-8"?>
<sst xmlns="http://schemas.openxmlformats.org/spreadsheetml/2006/main" count="68" uniqueCount="68">
  <si>
    <t>Date of Joining</t>
  </si>
  <si>
    <t>PF No.</t>
  </si>
  <si>
    <t xml:space="preserve">EPF </t>
  </si>
  <si>
    <t>PT</t>
  </si>
  <si>
    <t>Designation</t>
  </si>
  <si>
    <t>ESIC</t>
  </si>
  <si>
    <t>UAN No.</t>
  </si>
  <si>
    <t>IT</t>
  </si>
  <si>
    <t>Other Deduction</t>
  </si>
  <si>
    <t>LOP Days</t>
  </si>
  <si>
    <t>Emp. ID</t>
  </si>
  <si>
    <t>Employee Name</t>
  </si>
  <si>
    <t>Bank Name</t>
  </si>
  <si>
    <t>Account No.</t>
  </si>
  <si>
    <t>ESI No.</t>
  </si>
  <si>
    <t>Month Days</t>
  </si>
  <si>
    <t>OT Hours</t>
  </si>
  <si>
    <t>LWF</t>
  </si>
  <si>
    <t>Net Salary</t>
  </si>
  <si>
    <t>Salary Advance</t>
  </si>
  <si>
    <t>Depatment</t>
  </si>
  <si>
    <t>Total Deductions</t>
  </si>
  <si>
    <t>In words</t>
  </si>
  <si>
    <t>Fixed Gross</t>
  </si>
  <si>
    <t>Arre Days</t>
  </si>
  <si>
    <t>Pay Days</t>
  </si>
  <si>
    <t>IFSC Code</t>
  </si>
  <si>
    <t>Leave Days</t>
  </si>
  <si>
    <t>Fixed Basic  &amp; DA</t>
  </si>
  <si>
    <t>Fixed HRA</t>
  </si>
  <si>
    <t>Fixed Con Allow</t>
  </si>
  <si>
    <t>Fixed Med Reim</t>
  </si>
  <si>
    <t>Fixed Spec Allow</t>
  </si>
  <si>
    <t>Fixed Education Allowance</t>
  </si>
  <si>
    <t>Fixed Oth Allow</t>
  </si>
  <si>
    <t>Fixed St.Bonus</t>
  </si>
  <si>
    <t>Fixed Leave Wages</t>
  </si>
  <si>
    <t>Fixed Holiday Wages</t>
  </si>
  <si>
    <t>Fixed Attendance Bonus</t>
  </si>
  <si>
    <t>Fixed OT Wage</t>
  </si>
  <si>
    <t>Fixed Incentive</t>
  </si>
  <si>
    <t>Fixed Arrear Wages</t>
  </si>
  <si>
    <t>Fixed Other wages</t>
  </si>
  <si>
    <t>Earned Basic  &amp; DA</t>
  </si>
  <si>
    <t>Earned HRA</t>
  </si>
  <si>
    <t>Earned Con Allow</t>
  </si>
  <si>
    <t>Earned Education Allowance</t>
  </si>
  <si>
    <t>Earned Med Reim</t>
  </si>
  <si>
    <t>Earned Spec Allow</t>
  </si>
  <si>
    <t>Earned Oth Allow</t>
  </si>
  <si>
    <t>Earned St.Bonus</t>
  </si>
  <si>
    <t>Earned Leave Wages</t>
  </si>
  <si>
    <t>Earned Holiday Wages</t>
  </si>
  <si>
    <t>Earned Attendance Bonus</t>
  </si>
  <si>
    <t>Earned OT Wage</t>
  </si>
  <si>
    <t>Earned Incentive</t>
  </si>
  <si>
    <t>Earned Arrear Wages</t>
  </si>
  <si>
    <t>Earned Other wages</t>
  </si>
  <si>
    <t>Earned Gross</t>
  </si>
  <si>
    <t>BDE</t>
  </si>
  <si>
    <t>PY/KRP/1707599/10129</t>
  </si>
  <si>
    <t>Indusind Bank</t>
  </si>
  <si>
    <t>056821575212</t>
  </si>
  <si>
    <t>LM</t>
  </si>
  <si>
    <t>INDB0000051</t>
  </si>
  <si>
    <t>Twenty Thousand Three Hundred &amp; Forty Seven  Only</t>
  </si>
  <si>
    <t>web02121</t>
  </si>
  <si>
    <t>iyappan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</si>
</sst>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/yyyy"/>
    <numFmt numFmtId="165" formatCode="[$-409]d\-mmm\-yy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Zurich BT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3" fillId="0" borderId="0"/>
    <xf numFmtId="0" fontId="2" fillId="0" borderId="0"/>
  </cellStyleXfs>
  <cellXfs count="2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5" fontId="0" fillId="0" borderId="0" xfId="0" applyNumberFormat="1" applyFont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5" fillId="0" borderId="1" xfId="0" applyNumberFormat="1" applyFont="1" applyFill="1" applyBorder="1"/>
    <xf numFmtId="165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/>
    <xf numFmtId="0" fontId="5" fillId="0" borderId="1" xfId="1" applyNumberFormat="1" applyFont="1" applyFill="1" applyBorder="1"/>
    <xf numFmtId="0" fontId="5" fillId="0" borderId="1" xfId="0" applyNumberFormat="1" applyFont="1" applyFill="1" applyBorder="1" applyAlignment="1">
      <alignment horizontal="left"/>
    </xf>
    <xf numFmtId="0" fontId="5" fillId="0" borderId="1" xfId="0" quotePrefix="1" applyNumberFormat="1" applyFont="1" applyFill="1" applyBorder="1" applyAlignment="1">
      <alignment horizontal="left"/>
    </xf>
    <xf numFmtId="0" fontId="5" fillId="0" borderId="1" xfId="2" applyNumberFormat="1" applyFont="1" applyFill="1" applyBorder="1"/>
    <xf numFmtId="0" fontId="5" fillId="0" borderId="0" xfId="0" applyFont="1" applyFill="1"/>
    <xf numFmtId="0" fontId="6" fillId="0" borderId="0" xfId="0" applyFont="1"/>
  </cellXfs>
  <cellStyles count="5">
    <cellStyle name="Comma 2" xfId="2" xr:uid="{00000000-0005-0000-0000-000000000000}"/>
    <cellStyle name="Custom - Style8" xfId="3" xr:uid="{00000000-0005-0000-0000-000001000000}"/>
    <cellStyle name="Normal" xfId="0" builtinId="0"/>
    <cellStyle name="Normal 2" xfId="1" xr:uid="{00000000-0005-0000-0000-000003000000}"/>
    <cellStyle name="Style 1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mon/Downloads/Off-Roll%20Attendance-MP%20&amp;%20CH%20(Oct%202014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MAN DAYS FOR CENTER"/>
      <sheetName val="FE MASTER"/>
      <sheetName val="Indore"/>
      <sheetName val="Jabalpur"/>
      <sheetName val="Compliance"/>
      <sheetName val="Bhopal"/>
      <sheetName val="Indore_Las"/>
      <sheetName val="Ujjain"/>
      <sheetName val="Gwalior"/>
      <sheetName val="Durg"/>
      <sheetName val="Raipur"/>
      <sheetName val="Rewa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A2" t="str">
            <v>Adhaan</v>
          </cell>
          <cell r="F2" t="str">
            <v>FE</v>
          </cell>
        </row>
        <row r="3">
          <cell r="F3" t="str">
            <v>GC</v>
          </cell>
        </row>
        <row r="4">
          <cell r="F4" t="str">
            <v>Picker</v>
          </cell>
        </row>
        <row r="5">
          <cell r="F5" t="str">
            <v>Packer</v>
          </cell>
        </row>
        <row r="6">
          <cell r="F6" t="str">
            <v>Jr. Supervisor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"/>
  <sheetViews>
    <sheetView tabSelected="1" workbookViewId="0">
      <selection activeCell="F11" sqref="F11"/>
    </sheetView>
  </sheetViews>
  <sheetFormatPr defaultColWidth="23.33203125" defaultRowHeight="14.4"/>
  <cols>
    <col min="1" max="1" width="23.33203125" style="2"/>
    <col min="2" max="3" width="23.33203125" style="3"/>
    <col min="4" max="4" width="23.33203125" style="5"/>
    <col min="5" max="8" width="23.33203125" style="2"/>
    <col min="9" max="11" width="23.33203125" style="3"/>
    <col min="12" max="17" width="23.33203125" style="2"/>
    <col min="18" max="19" width="23.33203125" style="4"/>
    <col min="20" max="16384" width="23.33203125" style="1"/>
  </cols>
  <sheetData>
    <row r="1" spans="1:59" s="9" customFormat="1" ht="64.5" customHeight="1">
      <c r="A1" s="6" t="s">
        <v>10</v>
      </c>
      <c r="B1" s="7" t="s">
        <v>11</v>
      </c>
      <c r="C1" s="7" t="s">
        <v>4</v>
      </c>
      <c r="D1" s="8" t="s">
        <v>0</v>
      </c>
      <c r="E1" s="6" t="s">
        <v>20</v>
      </c>
      <c r="F1" s="6" t="s">
        <v>6</v>
      </c>
      <c r="G1" s="6" t="s">
        <v>1</v>
      </c>
      <c r="H1" s="6" t="s">
        <v>14</v>
      </c>
      <c r="I1" s="7" t="s">
        <v>12</v>
      </c>
      <c r="J1" s="7" t="s">
        <v>13</v>
      </c>
      <c r="K1" s="7" t="s">
        <v>26</v>
      </c>
      <c r="L1" s="6" t="s">
        <v>15</v>
      </c>
      <c r="M1" s="6" t="s">
        <v>25</v>
      </c>
      <c r="N1" s="6" t="s">
        <v>27</v>
      </c>
      <c r="O1" s="6" t="s">
        <v>9</v>
      </c>
      <c r="P1" s="6" t="s">
        <v>24</v>
      </c>
      <c r="Q1" s="6" t="s">
        <v>16</v>
      </c>
      <c r="R1" s="6" t="s">
        <v>28</v>
      </c>
      <c r="S1" s="6" t="s">
        <v>29</v>
      </c>
      <c r="T1" s="6" t="s">
        <v>30</v>
      </c>
      <c r="U1" s="6" t="s">
        <v>33</v>
      </c>
      <c r="V1" s="6" t="s">
        <v>31</v>
      </c>
      <c r="W1" s="6" t="s">
        <v>32</v>
      </c>
      <c r="X1" s="6" t="s">
        <v>34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23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2</v>
      </c>
      <c r="AY1" s="6" t="s">
        <v>5</v>
      </c>
      <c r="AZ1" s="6" t="s">
        <v>3</v>
      </c>
      <c r="BA1" s="6" t="s">
        <v>7</v>
      </c>
      <c r="BB1" s="6" t="s">
        <v>17</v>
      </c>
      <c r="BC1" s="6" t="s">
        <v>19</v>
      </c>
      <c r="BD1" s="6" t="s">
        <v>8</v>
      </c>
      <c r="BE1" s="6" t="s">
        <v>21</v>
      </c>
      <c r="BF1" s="6" t="s">
        <v>18</v>
      </c>
      <c r="BG1" s="6" t="s">
        <v>22</v>
      </c>
    </row>
    <row r="2" spans="1:59" s="18" customFormat="1" ht="15">
      <c r="A2" s="19" t="s">
        <v>66</v>
      </c>
      <c r="B2" s="10" t="s">
        <v>67</v>
      </c>
      <c r="C2" s="10" t="s">
        <v>59</v>
      </c>
      <c r="D2" s="11">
        <v>42726</v>
      </c>
      <c r="E2" s="12" t="s">
        <v>63</v>
      </c>
      <c r="F2" s="13">
        <v>101013451116</v>
      </c>
      <c r="G2" s="14" t="s">
        <v>60</v>
      </c>
      <c r="H2" s="10">
        <v>5039860346</v>
      </c>
      <c r="I2" s="15" t="s">
        <v>61</v>
      </c>
      <c r="J2" s="16" t="s">
        <v>62</v>
      </c>
      <c r="K2" s="16" t="s">
        <v>64</v>
      </c>
      <c r="L2" s="12">
        <v>31</v>
      </c>
      <c r="M2" s="12">
        <v>31</v>
      </c>
      <c r="N2" s="12">
        <v>0</v>
      </c>
      <c r="O2" s="12">
        <v>0</v>
      </c>
      <c r="P2" s="12">
        <v>0</v>
      </c>
      <c r="Q2" s="12">
        <v>0</v>
      </c>
      <c r="R2" s="10">
        <v>7600</v>
      </c>
      <c r="S2" s="10">
        <v>3040</v>
      </c>
      <c r="T2" s="10">
        <v>1600</v>
      </c>
      <c r="U2" s="10">
        <v>1</v>
      </c>
      <c r="V2" s="10">
        <v>2</v>
      </c>
      <c r="W2" s="10">
        <v>8719</v>
      </c>
      <c r="X2" s="10">
        <v>500</v>
      </c>
      <c r="Y2" s="10">
        <v>3</v>
      </c>
      <c r="Z2" s="10">
        <v>4</v>
      </c>
      <c r="AA2" s="10">
        <v>5</v>
      </c>
      <c r="AB2" s="10">
        <v>6</v>
      </c>
      <c r="AC2" s="10">
        <v>7</v>
      </c>
      <c r="AD2" s="10">
        <v>8</v>
      </c>
      <c r="AE2" s="10">
        <v>9</v>
      </c>
      <c r="AF2" s="10">
        <v>10</v>
      </c>
      <c r="AG2" s="10">
        <f>SUM(R2:AF2)</f>
        <v>21514</v>
      </c>
      <c r="AH2" s="10">
        <f>R2/$L$2*$M$2</f>
        <v>7600</v>
      </c>
      <c r="AI2" s="10">
        <f t="shared" ref="AI2:AV2" si="0">S2/$L$2*$M$2</f>
        <v>3040</v>
      </c>
      <c r="AJ2" s="10">
        <f t="shared" si="0"/>
        <v>1600</v>
      </c>
      <c r="AK2" s="10">
        <v>11</v>
      </c>
      <c r="AL2" s="10">
        <v>12</v>
      </c>
      <c r="AM2" s="10">
        <f t="shared" si="0"/>
        <v>8719</v>
      </c>
      <c r="AN2" s="10">
        <f t="shared" si="0"/>
        <v>500</v>
      </c>
      <c r="AO2" s="10">
        <f t="shared" si="0"/>
        <v>3</v>
      </c>
      <c r="AP2" s="10">
        <f t="shared" si="0"/>
        <v>4</v>
      </c>
      <c r="AQ2" s="10">
        <f t="shared" si="0"/>
        <v>5</v>
      </c>
      <c r="AR2" s="10">
        <f t="shared" si="0"/>
        <v>6</v>
      </c>
      <c r="AS2" s="10">
        <f t="shared" si="0"/>
        <v>7</v>
      </c>
      <c r="AT2" s="10">
        <f t="shared" si="0"/>
        <v>8</v>
      </c>
      <c r="AU2" s="10">
        <f t="shared" si="0"/>
        <v>9</v>
      </c>
      <c r="AV2" s="10">
        <f t="shared" si="0"/>
        <v>10</v>
      </c>
      <c r="AW2" s="10">
        <f>SUM(AH2:AV2)</f>
        <v>21534</v>
      </c>
      <c r="AX2" s="17">
        <f>ROUND(R2*12%,0)</f>
        <v>912</v>
      </c>
      <c r="AY2" s="17">
        <v>13</v>
      </c>
      <c r="AZ2" s="17">
        <f>IF(AG2&gt;15000,200,0)</f>
        <v>200</v>
      </c>
      <c r="BA2" s="17">
        <v>14</v>
      </c>
      <c r="BB2" s="17">
        <v>15</v>
      </c>
      <c r="BC2" s="17">
        <v>16</v>
      </c>
      <c r="BD2" s="17">
        <v>17</v>
      </c>
      <c r="BE2" s="10">
        <f>SUM(AX2:BD2)</f>
        <v>1187</v>
      </c>
      <c r="BF2" s="10">
        <f>AW2-BE2</f>
        <v>20347</v>
      </c>
      <c r="BG2" s="15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Groups</dc:creator>
  <cp:lastModifiedBy>shahir km</cp:lastModifiedBy>
  <cp:lastPrinted>2018-10-16T07:02:51Z</cp:lastPrinted>
  <dcterms:created xsi:type="dcterms:W3CDTF">2016-01-09T10:22:05Z</dcterms:created>
  <dcterms:modified xsi:type="dcterms:W3CDTF">2020-07-10T12:51:24Z</dcterms:modified>
</cp:coreProperties>
</file>