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6" windowWidth="19572" windowHeight="7380"/>
  </bookViews>
  <sheets>
    <sheet name="Salary sheet" sheetId="2" r:id="rId1"/>
  </sheets>
  <externalReferences>
    <externalReference r:id="rId2"/>
  </externalReferences>
  <definedNames>
    <definedName name="Roles">[1]Lookups!$F$2:$F$6</definedName>
  </definedNames>
  <calcPr calcId="124519"/>
</workbook>
</file>

<file path=xl/calcChain.xml><?xml version="1.0" encoding="utf-8"?>
<calcChain xmlns="http://schemas.openxmlformats.org/spreadsheetml/2006/main">
  <c r="AO2" i="2"/>
  <c r="BB2"/>
  <c r="AM2"/>
  <c r="AN2"/>
  <c r="AP2"/>
  <c r="AQ2"/>
  <c r="AR2"/>
  <c r="AS2"/>
  <c r="AT2"/>
  <c r="AU2"/>
  <c r="AV2"/>
  <c r="AW2"/>
  <c r="AX2"/>
  <c r="AY2"/>
  <c r="AZ2"/>
  <c r="AL2"/>
  <c r="AK2"/>
  <c r="BD2" s="1"/>
  <c r="BC2" l="1"/>
  <c r="BI2" s="1"/>
  <c r="BJ2" s="1"/>
  <c r="BA2"/>
</calcChain>
</file>

<file path=xl/sharedStrings.xml><?xml version="1.0" encoding="utf-8"?>
<sst xmlns="http://schemas.openxmlformats.org/spreadsheetml/2006/main" count="75" uniqueCount="75">
  <si>
    <t>Date of Joining</t>
  </si>
  <si>
    <t>PF No.</t>
  </si>
  <si>
    <t xml:space="preserve">EPF </t>
  </si>
  <si>
    <t>PT</t>
  </si>
  <si>
    <t>Designation</t>
  </si>
  <si>
    <t>ESIC</t>
  </si>
  <si>
    <t>UAN No.</t>
  </si>
  <si>
    <t>IT</t>
  </si>
  <si>
    <t>Other Deduction</t>
  </si>
  <si>
    <t>LOP Days</t>
  </si>
  <si>
    <t>Emp. ID</t>
  </si>
  <si>
    <t>Employee Name</t>
  </si>
  <si>
    <t>Bank Name</t>
  </si>
  <si>
    <t>Account No.</t>
  </si>
  <si>
    <t>ESI No.</t>
  </si>
  <si>
    <t>Month Days</t>
  </si>
  <si>
    <t>OT Hours</t>
  </si>
  <si>
    <t>LWF</t>
  </si>
  <si>
    <t>Net Salary</t>
  </si>
  <si>
    <t>Salary Advance</t>
  </si>
  <si>
    <t>Client Name</t>
  </si>
  <si>
    <t>Location</t>
  </si>
  <si>
    <t>Depatment</t>
  </si>
  <si>
    <t>Total Deductions</t>
  </si>
  <si>
    <t>In words</t>
  </si>
  <si>
    <t>Month</t>
  </si>
  <si>
    <t>Fixed Gross</t>
  </si>
  <si>
    <t>Arre Days</t>
  </si>
  <si>
    <t>Pay Days</t>
  </si>
  <si>
    <t>IFSC Code</t>
  </si>
  <si>
    <t>Fixed Basic  &amp; DA</t>
  </si>
  <si>
    <t>Fixed HRA</t>
  </si>
  <si>
    <t>Fixed Con Allow</t>
  </si>
  <si>
    <t>Fixed Med Reim</t>
  </si>
  <si>
    <t>Fixed Spec Allow</t>
  </si>
  <si>
    <t>Fixed Education Allowance</t>
  </si>
  <si>
    <t>Fixed Oth Allow</t>
  </si>
  <si>
    <t>Fixed St.Bonus</t>
  </si>
  <si>
    <t>Fixed Leave Wages</t>
  </si>
  <si>
    <t>Fixed Holiday Wages</t>
  </si>
  <si>
    <t>Fixed Attendance Bonus</t>
  </si>
  <si>
    <t>Fixed OT Wage</t>
  </si>
  <si>
    <t>Fixed Incentive</t>
  </si>
  <si>
    <t>Fixed Arrear Wages</t>
  </si>
  <si>
    <t>Fixed Other wages</t>
  </si>
  <si>
    <t>Earned Basic  &amp; DA</t>
  </si>
  <si>
    <t>Earned HRA</t>
  </si>
  <si>
    <t>Earned Con Allow</t>
  </si>
  <si>
    <t>Earned Education Allowance</t>
  </si>
  <si>
    <t>Earned Med Reim</t>
  </si>
  <si>
    <t>Earned Spec Allow</t>
  </si>
  <si>
    <t>Earned Oth Allow</t>
  </si>
  <si>
    <t>Earned St.Bonus</t>
  </si>
  <si>
    <t>Earned Leave Wages</t>
  </si>
  <si>
    <t>Earned Holiday Wages</t>
  </si>
  <si>
    <t>Earned Attendance Bonus</t>
  </si>
  <si>
    <t>Earned OT Wage</t>
  </si>
  <si>
    <t>Earned Incentive</t>
  </si>
  <si>
    <t>Earned Arrear Wages</t>
  </si>
  <si>
    <t>Earned Other wages</t>
  </si>
  <si>
    <t>Earned Gross</t>
  </si>
  <si>
    <t>FFI1005</t>
  </si>
  <si>
    <t>VIGNESH R</t>
  </si>
  <si>
    <t>BDE</t>
  </si>
  <si>
    <t>Tirupur</t>
  </si>
  <si>
    <t>PY/KRP/1707599/10129</t>
  </si>
  <si>
    <t>Indusind Bank</t>
  </si>
  <si>
    <t>056821575212</t>
  </si>
  <si>
    <t>Sep-2018</t>
  </si>
  <si>
    <t>LM</t>
  </si>
  <si>
    <t>Grofers india Pvt Ltd</t>
  </si>
  <si>
    <t>INDB0000051</t>
  </si>
  <si>
    <t>Twenty Thousand Three Hundred &amp; Forty Seven  Only</t>
  </si>
  <si>
    <t>Leave Taken</t>
  </si>
  <si>
    <t>Leave Balance</t>
  </si>
</sst>
</file>

<file path=xl/styles.xml><?xml version="1.0" encoding="utf-8"?>
<styleSheet xmlns="http://schemas.openxmlformats.org/spreadsheetml/2006/main">
  <numFmts count="2">
    <numFmt numFmtId="164" formatCode="mmmm/yyyy"/>
    <numFmt numFmtId="165" formatCode="[$-409]d\-mmm\-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2" fillId="0" borderId="0"/>
  </cellStyleXfs>
  <cellXfs count="29">
    <xf numFmtId="0" fontId="0" fillId="0" borderId="0" xfId="0"/>
    <xf numFmtId="0" fontId="0" fillId="0" borderId="1" xfId="0" applyNumberFormat="1" applyBorder="1" applyAlignment="1">
      <alignment horizontal="left"/>
    </xf>
    <xf numFmtId="0" fontId="0" fillId="0" borderId="1" xfId="2" applyNumberFormat="1" applyFont="1" applyBorder="1"/>
    <xf numFmtId="0" fontId="0" fillId="0" borderId="1" xfId="2" applyNumberFormat="1" applyFont="1" applyFill="1" applyBorder="1"/>
    <xf numFmtId="0" fontId="0" fillId="0" borderId="0" xfId="0" applyFo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0" borderId="1" xfId="1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1" xfId="0" quotePrefix="1" applyNumberForma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</cellXfs>
  <cellStyles count="5">
    <cellStyle name="Comma 2" xfId="2"/>
    <cellStyle name="Custom - Style8" xfId="3"/>
    <cellStyle name="Normal" xfId="0" builtinId="0"/>
    <cellStyle name="Normal 2" xfId="1"/>
    <cellStyle name="Style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mon/Downloads/Off-Roll%20Attendance-MP%20&amp;%20CH%20(Oct%202014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MAN DAYS FOR CENTER"/>
      <sheetName val="FE MASTER"/>
      <sheetName val="Indore"/>
      <sheetName val="Jabalpur"/>
      <sheetName val="Compliance"/>
      <sheetName val="Bhopal"/>
      <sheetName val="Indore_Las"/>
      <sheetName val="Ujjain"/>
      <sheetName val="Gwalior"/>
      <sheetName val="Durg"/>
      <sheetName val="Raipur"/>
      <sheetName val="Rew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Adhaan</v>
          </cell>
          <cell r="F2" t="str">
            <v>FE</v>
          </cell>
        </row>
        <row r="3">
          <cell r="F3" t="str">
            <v>GC</v>
          </cell>
        </row>
        <row r="4">
          <cell r="F4" t="str">
            <v>Picker</v>
          </cell>
        </row>
        <row r="5">
          <cell r="F5" t="str">
            <v>Packer</v>
          </cell>
        </row>
        <row r="6">
          <cell r="F6" t="str">
            <v>Jr. Supervisor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2"/>
  <sheetViews>
    <sheetView tabSelected="1" workbookViewId="0">
      <selection activeCell="AF2" sqref="AF2"/>
    </sheetView>
  </sheetViews>
  <sheetFormatPr defaultColWidth="9.109375" defaultRowHeight="14.4"/>
  <cols>
    <col min="1" max="1" width="9" style="4" bestFit="1" customWidth="1"/>
    <col min="2" max="2" width="7.6640625" style="10" bestFit="1" customWidth="1"/>
    <col min="3" max="3" width="10.44140625" style="11" bestFit="1" customWidth="1"/>
    <col min="4" max="4" width="11.5546875" style="11" bestFit="1" customWidth="1"/>
    <col min="5" max="5" width="11.6640625" style="19" bestFit="1" customWidth="1"/>
    <col min="6" max="6" width="9.109375" style="10" bestFit="1" customWidth="1"/>
    <col min="7" max="7" width="8.44140625" style="10" bestFit="1" customWidth="1"/>
    <col min="8" max="8" width="19.109375" style="10" bestFit="1" customWidth="1"/>
    <col min="9" max="9" width="13.109375" style="10" bestFit="1" customWidth="1"/>
    <col min="10" max="10" width="21.5546875" style="10" bestFit="1" customWidth="1"/>
    <col min="11" max="11" width="11" style="10" bestFit="1" customWidth="1"/>
    <col min="12" max="12" width="13.5546875" style="11" bestFit="1" customWidth="1"/>
    <col min="13" max="13" width="13.109375" style="11" bestFit="1" customWidth="1"/>
    <col min="14" max="14" width="12.44140625" style="11" bestFit="1" customWidth="1"/>
    <col min="15" max="15" width="6.6640625" style="10" bestFit="1" customWidth="1"/>
    <col min="16" max="16" width="5.109375" style="10" bestFit="1" customWidth="1"/>
    <col min="17" max="17" width="5.109375" style="10" customWidth="1"/>
    <col min="18" max="19" width="5.109375" style="10" bestFit="1" customWidth="1"/>
    <col min="20" max="20" width="6.109375" style="10" bestFit="1" customWidth="1"/>
    <col min="21" max="21" width="6.109375" style="10" customWidth="1"/>
    <col min="22" max="23" width="5.88671875" style="12" bestFit="1" customWidth="1"/>
    <col min="24" max="25" width="9.6640625" style="4" bestFit="1" customWidth="1"/>
    <col min="26" max="26" width="10.109375" style="4" bestFit="1" customWidth="1"/>
    <col min="27" max="27" width="6.109375" style="4" bestFit="1" customWidth="1"/>
    <col min="28" max="28" width="9.5546875" style="4" bestFit="1" customWidth="1"/>
    <col min="29" max="29" width="8.6640625" style="4" bestFit="1" customWidth="1"/>
    <col min="30" max="30" width="7" style="4" bestFit="1" customWidth="1"/>
    <col min="31" max="31" width="7.6640625" style="4" bestFit="1" customWidth="1"/>
    <col min="32" max="32" width="9.33203125" style="4" bestFit="1" customWidth="1"/>
    <col min="33" max="33" width="6.109375" style="4" bestFit="1" customWidth="1"/>
    <col min="34" max="34" width="5.88671875" style="4" bestFit="1" customWidth="1"/>
    <col min="35" max="35" width="7" style="4" customWidth="1"/>
    <col min="36" max="36" width="6.5546875" style="4" bestFit="1" customWidth="1"/>
    <col min="37" max="38" width="6" style="4" bestFit="1" customWidth="1"/>
    <col min="39" max="39" width="5" style="4" customWidth="1"/>
    <col min="40" max="40" width="10" style="4" bestFit="1" customWidth="1"/>
    <col min="41" max="41" width="9.6640625" style="4" bestFit="1" customWidth="1"/>
    <col min="42" max="42" width="6" style="4" bestFit="1" customWidth="1"/>
    <col min="43" max="43" width="7.109375" style="4" bestFit="1" customWidth="1"/>
    <col min="44" max="44" width="6.109375" style="4" bestFit="1" customWidth="1"/>
    <col min="45" max="45" width="6" style="4" bestFit="1" customWidth="1"/>
    <col min="46" max="48" width="7.109375" style="4" bestFit="1" customWidth="1"/>
    <col min="49" max="49" width="6" style="4" bestFit="1" customWidth="1"/>
    <col min="50" max="50" width="5.5546875" style="4" bestFit="1" customWidth="1"/>
    <col min="51" max="51" width="7" style="4" bestFit="1" customWidth="1"/>
    <col min="52" max="53" width="7.109375" style="4" bestFit="1" customWidth="1"/>
    <col min="54" max="54" width="4.109375" style="4" bestFit="1" customWidth="1"/>
    <col min="55" max="55" width="4.6640625" style="4" bestFit="1" customWidth="1"/>
    <col min="56" max="56" width="4" style="4" bestFit="1" customWidth="1"/>
    <col min="57" max="57" width="2.5546875" style="4" bestFit="1" customWidth="1"/>
    <col min="58" max="58" width="3.88671875" style="4" bestFit="1" customWidth="1"/>
    <col min="59" max="59" width="8.5546875" style="4" bestFit="1" customWidth="1"/>
    <col min="60" max="60" width="10.109375" style="4" bestFit="1" customWidth="1"/>
    <col min="61" max="61" width="11" style="4" bestFit="1" customWidth="1"/>
    <col min="62" max="62" width="10" style="4" bestFit="1" customWidth="1"/>
    <col min="63" max="63" width="49.33203125" style="4" bestFit="1" customWidth="1"/>
    <col min="64" max="16384" width="9.109375" style="4"/>
  </cols>
  <sheetData>
    <row r="1" spans="1:63" s="16" customFormat="1" ht="64.5" customHeight="1">
      <c r="A1" s="21" t="s">
        <v>25</v>
      </c>
      <c r="B1" s="14" t="s">
        <v>10</v>
      </c>
      <c r="C1" s="15" t="s">
        <v>11</v>
      </c>
      <c r="D1" s="15" t="s">
        <v>4</v>
      </c>
      <c r="E1" s="17" t="s">
        <v>0</v>
      </c>
      <c r="F1" s="14" t="s">
        <v>22</v>
      </c>
      <c r="G1" s="14" t="s">
        <v>21</v>
      </c>
      <c r="H1" s="14" t="s">
        <v>20</v>
      </c>
      <c r="I1" s="14" t="s">
        <v>6</v>
      </c>
      <c r="J1" s="14" t="s">
        <v>1</v>
      </c>
      <c r="K1" s="14" t="s">
        <v>14</v>
      </c>
      <c r="L1" s="15" t="s">
        <v>12</v>
      </c>
      <c r="M1" s="15" t="s">
        <v>13</v>
      </c>
      <c r="N1" s="15" t="s">
        <v>29</v>
      </c>
      <c r="O1" s="14" t="s">
        <v>15</v>
      </c>
      <c r="P1" s="14" t="s">
        <v>28</v>
      </c>
      <c r="Q1" s="14" t="s">
        <v>73</v>
      </c>
      <c r="R1" s="14" t="s">
        <v>9</v>
      </c>
      <c r="S1" s="14" t="s">
        <v>27</v>
      </c>
      <c r="T1" s="14" t="s">
        <v>16</v>
      </c>
      <c r="U1" s="14" t="s">
        <v>74</v>
      </c>
      <c r="V1" s="22" t="s">
        <v>30</v>
      </c>
      <c r="W1" s="22" t="s">
        <v>31</v>
      </c>
      <c r="X1" s="22" t="s">
        <v>32</v>
      </c>
      <c r="Y1" s="22" t="s">
        <v>35</v>
      </c>
      <c r="Z1" s="22" t="s">
        <v>33</v>
      </c>
      <c r="AA1" s="22" t="s">
        <v>34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2" t="s">
        <v>42</v>
      </c>
      <c r="AI1" s="22" t="s">
        <v>43</v>
      </c>
      <c r="AJ1" s="22" t="s">
        <v>44</v>
      </c>
      <c r="AK1" s="22" t="s">
        <v>26</v>
      </c>
      <c r="AL1" s="24" t="s">
        <v>45</v>
      </c>
      <c r="AM1" s="24" t="s">
        <v>46</v>
      </c>
      <c r="AN1" s="24" t="s">
        <v>47</v>
      </c>
      <c r="AO1" s="24" t="s">
        <v>48</v>
      </c>
      <c r="AP1" s="24" t="s">
        <v>49</v>
      </c>
      <c r="AQ1" s="24" t="s">
        <v>50</v>
      </c>
      <c r="AR1" s="24" t="s">
        <v>51</v>
      </c>
      <c r="AS1" s="24" t="s">
        <v>52</v>
      </c>
      <c r="AT1" s="24" t="s">
        <v>53</v>
      </c>
      <c r="AU1" s="24" t="s">
        <v>54</v>
      </c>
      <c r="AV1" s="24" t="s">
        <v>55</v>
      </c>
      <c r="AW1" s="24" t="s">
        <v>56</v>
      </c>
      <c r="AX1" s="24" t="s">
        <v>57</v>
      </c>
      <c r="AY1" s="24" t="s">
        <v>58</v>
      </c>
      <c r="AZ1" s="24" t="s">
        <v>59</v>
      </c>
      <c r="BA1" s="24" t="s">
        <v>60</v>
      </c>
      <c r="BB1" s="28" t="s">
        <v>2</v>
      </c>
      <c r="BC1" s="28" t="s">
        <v>5</v>
      </c>
      <c r="BD1" s="28" t="s">
        <v>3</v>
      </c>
      <c r="BE1" s="28" t="s">
        <v>7</v>
      </c>
      <c r="BF1" s="28" t="s">
        <v>17</v>
      </c>
      <c r="BG1" s="28" t="s">
        <v>19</v>
      </c>
      <c r="BH1" s="28" t="s">
        <v>8</v>
      </c>
      <c r="BI1" s="28" t="s">
        <v>23</v>
      </c>
      <c r="BJ1" s="24" t="s">
        <v>18</v>
      </c>
      <c r="BK1" s="14" t="s">
        <v>24</v>
      </c>
    </row>
    <row r="2" spans="1:63">
      <c r="A2" s="23" t="s">
        <v>68</v>
      </c>
      <c r="B2" s="9" t="s">
        <v>61</v>
      </c>
      <c r="C2" s="9" t="s">
        <v>62</v>
      </c>
      <c r="D2" s="9" t="s">
        <v>63</v>
      </c>
      <c r="E2" s="18">
        <v>42726</v>
      </c>
      <c r="F2" s="25" t="s">
        <v>69</v>
      </c>
      <c r="G2" s="6" t="s">
        <v>64</v>
      </c>
      <c r="H2" s="26" t="s">
        <v>70</v>
      </c>
      <c r="I2" s="7">
        <v>101013451116</v>
      </c>
      <c r="J2" s="13" t="s">
        <v>65</v>
      </c>
      <c r="K2" s="8">
        <v>5039860346</v>
      </c>
      <c r="L2" s="1" t="s">
        <v>66</v>
      </c>
      <c r="M2" s="20" t="s">
        <v>67</v>
      </c>
      <c r="N2" s="20" t="s">
        <v>71</v>
      </c>
      <c r="O2" s="5">
        <v>31</v>
      </c>
      <c r="P2" s="5">
        <v>31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8">
        <v>7600</v>
      </c>
      <c r="W2" s="8">
        <v>3040</v>
      </c>
      <c r="X2" s="8">
        <v>1600</v>
      </c>
      <c r="Y2" s="8">
        <v>0</v>
      </c>
      <c r="Z2" s="8">
        <v>0</v>
      </c>
      <c r="AA2" s="8">
        <v>8719</v>
      </c>
      <c r="AB2" s="9">
        <v>500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8">
        <f>SUM(V2:AJ2)</f>
        <v>21459</v>
      </c>
      <c r="AL2" s="8">
        <f>V2/$O$2*$P$2</f>
        <v>7600</v>
      </c>
      <c r="AM2" s="8">
        <f t="shared" ref="AM2:AZ2" si="0">W2/$O$2*$P$2</f>
        <v>3040</v>
      </c>
      <c r="AN2" s="8">
        <f t="shared" si="0"/>
        <v>1600</v>
      </c>
      <c r="AO2" s="8">
        <f t="shared" si="0"/>
        <v>0</v>
      </c>
      <c r="AP2" s="8">
        <f t="shared" si="0"/>
        <v>0</v>
      </c>
      <c r="AQ2" s="8">
        <f t="shared" si="0"/>
        <v>8719</v>
      </c>
      <c r="AR2" s="8">
        <f t="shared" si="0"/>
        <v>500</v>
      </c>
      <c r="AS2" s="8">
        <f t="shared" si="0"/>
        <v>0</v>
      </c>
      <c r="AT2" s="8">
        <f t="shared" si="0"/>
        <v>0</v>
      </c>
      <c r="AU2" s="8">
        <f t="shared" si="0"/>
        <v>0</v>
      </c>
      <c r="AV2" s="8">
        <f t="shared" si="0"/>
        <v>0</v>
      </c>
      <c r="AW2" s="8">
        <f t="shared" si="0"/>
        <v>0</v>
      </c>
      <c r="AX2" s="8">
        <f t="shared" si="0"/>
        <v>0</v>
      </c>
      <c r="AY2" s="8">
        <f t="shared" si="0"/>
        <v>0</v>
      </c>
      <c r="AZ2" s="8">
        <f t="shared" si="0"/>
        <v>0</v>
      </c>
      <c r="BA2" s="9">
        <f>SUM(AL2:AZ2)</f>
        <v>21459</v>
      </c>
      <c r="BB2" s="2">
        <f>ROUND(V2*12%,0)</f>
        <v>912</v>
      </c>
      <c r="BC2" s="2">
        <f>IF(AK2&lt;21001,ROUNDUP(AK2*1.75%,0),0)</f>
        <v>0</v>
      </c>
      <c r="BD2" s="2">
        <f>IF(AK2&gt;15000,200,0)</f>
        <v>200</v>
      </c>
      <c r="BE2" s="3">
        <v>0</v>
      </c>
      <c r="BF2" s="3">
        <v>0</v>
      </c>
      <c r="BG2" s="3">
        <v>0</v>
      </c>
      <c r="BH2" s="3">
        <v>0</v>
      </c>
      <c r="BI2" s="8">
        <f>SUM(BB2:BH2)</f>
        <v>1112</v>
      </c>
      <c r="BJ2" s="8">
        <f>BA2-BI2</f>
        <v>20347</v>
      </c>
      <c r="BK2" s="27" t="s">
        <v>72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Groups</dc:creator>
  <cp:lastModifiedBy>Windows User</cp:lastModifiedBy>
  <cp:lastPrinted>2018-10-16T07:02:51Z</cp:lastPrinted>
  <dcterms:created xsi:type="dcterms:W3CDTF">2016-01-09T10:22:05Z</dcterms:created>
  <dcterms:modified xsi:type="dcterms:W3CDTF">2020-01-06T09:12:09Z</dcterms:modified>
</cp:coreProperties>
</file>