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0050" windowHeight="6900" tabRatio="758"/>
  </bookViews>
  <sheets>
    <sheet name="Arbeitspakete" sheetId="11" r:id="rId1"/>
    <sheet name="Burn-Down-Diagramm" sheetId="3" r:id="rId2"/>
    <sheet name="Personenstunden" sheetId="2" r:id="rId3"/>
    <sheet name="HW" sheetId="4" r:id="rId4"/>
    <sheet name="AF" sheetId="7" r:id="rId5"/>
  </sheets>
  <externalReferences>
    <externalReference r:id="rId6"/>
    <externalReference r:id="rId7"/>
  </externalReferences>
  <definedNames>
    <definedName name="_xlnm._FilterDatabase" localSheetId="4" hidden="1">AF!$A$15:$I$103</definedName>
    <definedName name="_xlnm._FilterDatabase" localSheetId="3" hidden="1">HW!$A$15:$I$99</definedName>
    <definedName name="erl">[1]Arbeitspakete!$AA$4</definedName>
    <definedName name="symAktiv" localSheetId="0">Arbeitspakete!#REF!</definedName>
    <definedName name="symAktiv">Arbeitspakete!#REF!</definedName>
    <definedName name="symErledigt" localSheetId="0">Arbeitspakete!#REF!</definedName>
    <definedName name="symErledigt">Arbeitspakete!#REF!</definedName>
    <definedName name="symOffen" localSheetId="0">Arbeitspakete!#REF!</definedName>
    <definedName name="symOffen">Arbeitspakete!#REF!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7" l="1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17" i="7"/>
  <c r="A16" i="7"/>
  <c r="H17" i="4"/>
  <c r="H18" i="4"/>
  <c r="H16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D3" i="3"/>
  <c r="E3" i="3" s="1"/>
  <c r="F3" i="3" s="1"/>
  <c r="G3" i="3" s="1"/>
  <c r="H3" i="3" s="1"/>
  <c r="I3" i="3" s="1"/>
  <c r="J3" i="3" s="1"/>
  <c r="K3" i="3" s="1"/>
  <c r="L3" i="3" s="1"/>
  <c r="C3" i="3"/>
  <c r="L7" i="11"/>
  <c r="F32" i="11"/>
  <c r="N32" i="11"/>
  <c r="J16" i="11"/>
  <c r="N16" i="11"/>
  <c r="C4" i="3"/>
  <c r="CE30" i="11"/>
  <c r="BY13" i="11"/>
  <c r="BX42" i="11"/>
  <c r="CE35" i="11"/>
  <c r="BY19" i="11"/>
  <c r="CD8" i="11"/>
  <c r="CE42" i="11"/>
  <c r="BY24" i="11"/>
  <c r="CD13" i="11"/>
  <c r="BX29" i="11"/>
  <c r="BY29" i="11"/>
  <c r="BS30" i="11"/>
  <c r="BR18" i="11"/>
  <c r="BR45" i="11"/>
  <c r="BS28" i="11"/>
  <c r="BS39" i="11"/>
  <c r="BR19" i="11"/>
  <c r="BG42" i="11"/>
  <c r="BA24" i="11"/>
  <c r="BF46" i="11"/>
  <c r="BL18" i="11"/>
  <c r="AZ38" i="11"/>
  <c r="AT22" i="11"/>
  <c r="BM14" i="11"/>
  <c r="BA35" i="11"/>
  <c r="AU19" i="11"/>
  <c r="BL23" i="11"/>
  <c r="AZ45" i="11"/>
  <c r="AT25" i="11"/>
  <c r="BM28" i="11"/>
  <c r="BG9" i="11"/>
  <c r="AU30" i="11"/>
  <c r="BM33" i="11"/>
  <c r="BG14" i="11"/>
  <c r="AU35" i="11"/>
  <c r="AZ13" i="11"/>
  <c r="BF29" i="11"/>
  <c r="AZ12" i="11"/>
  <c r="BF9" i="11"/>
  <c r="AN46" i="11"/>
  <c r="AO35" i="11"/>
  <c r="AN23" i="11"/>
  <c r="AO13" i="11"/>
  <c r="AO39" i="11"/>
  <c r="AI30" i="11"/>
  <c r="AH18" i="11"/>
  <c r="AH25" i="11"/>
  <c r="AI42" i="11"/>
  <c r="AH28" i="11"/>
  <c r="AI12" i="11"/>
  <c r="AB46" i="11"/>
  <c r="AC23" i="11"/>
  <c r="AC42" i="11"/>
  <c r="AB34" i="11"/>
  <c r="AC25" i="11"/>
  <c r="V12" i="11"/>
  <c r="W33" i="11"/>
  <c r="W19" i="11"/>
  <c r="V42" i="11"/>
  <c r="V28" i="11"/>
  <c r="V9" i="11"/>
  <c r="BX19" i="11"/>
  <c r="CD33" i="11"/>
  <c r="BG13" i="11"/>
  <c r="BF33" i="11"/>
  <c r="BA25" i="11"/>
  <c r="AO42" i="11"/>
  <c r="AI39" i="11"/>
  <c r="W39" i="11"/>
  <c r="CE24" i="11"/>
  <c r="BX45" i="11"/>
  <c r="BX34" i="11"/>
  <c r="CE29" i="11"/>
  <c r="BY12" i="11"/>
  <c r="BX39" i="11"/>
  <c r="CE34" i="11"/>
  <c r="BY18" i="11"/>
  <c r="BX46" i="11"/>
  <c r="CE39" i="11"/>
  <c r="BY23" i="11"/>
  <c r="BS24" i="11"/>
  <c r="BR9" i="11"/>
  <c r="BR35" i="11"/>
  <c r="BS22" i="11"/>
  <c r="BS33" i="11"/>
  <c r="BR12" i="11"/>
  <c r="BG34" i="11"/>
  <c r="BA18" i="11"/>
  <c r="BF24" i="11"/>
  <c r="BL9" i="11"/>
  <c r="AZ30" i="11"/>
  <c r="AT13" i="11"/>
  <c r="BM8" i="11"/>
  <c r="BA29" i="11"/>
  <c r="AU12" i="11"/>
  <c r="BL14" i="11"/>
  <c r="AZ35" i="11"/>
  <c r="AT19" i="11"/>
  <c r="BM22" i="11"/>
  <c r="BA42" i="11"/>
  <c r="AU24" i="11"/>
  <c r="BM25" i="11"/>
  <c r="BG8" i="11"/>
  <c r="AU29" i="11"/>
  <c r="BL39" i="11"/>
  <c r="BF23" i="11"/>
  <c r="AT45" i="11"/>
  <c r="AT30" i="11"/>
  <c r="AN38" i="11"/>
  <c r="AO29" i="11"/>
  <c r="AN14" i="11"/>
  <c r="AN25" i="11"/>
  <c r="AO33" i="11"/>
  <c r="AI24" i="11"/>
  <c r="AH9" i="11"/>
  <c r="AH45" i="11"/>
  <c r="AI34" i="11"/>
  <c r="AH22" i="11"/>
  <c r="AH39" i="11"/>
  <c r="AB30" i="11"/>
  <c r="AC14" i="11"/>
  <c r="AC34" i="11"/>
  <c r="AB28" i="11"/>
  <c r="AC19" i="11"/>
  <c r="W46" i="11"/>
  <c r="W30" i="11"/>
  <c r="W18" i="11"/>
  <c r="V39" i="11"/>
  <c r="V24" i="11"/>
  <c r="V8" i="11"/>
  <c r="CD35" i="11"/>
  <c r="BR46" i="11"/>
  <c r="AU34" i="11"/>
  <c r="AT24" i="11"/>
  <c r="BL34" i="11"/>
  <c r="AT23" i="11"/>
  <c r="AH46" i="11"/>
  <c r="AB29" i="11"/>
  <c r="V35" i="11"/>
  <c r="CE18" i="11"/>
  <c r="CD46" i="11"/>
  <c r="BX28" i="11"/>
  <c r="CE23" i="11"/>
  <c r="CD12" i="11"/>
  <c r="BX33" i="11"/>
  <c r="CE28" i="11"/>
  <c r="BY9" i="11"/>
  <c r="BX38" i="11"/>
  <c r="CE33" i="11"/>
  <c r="BY14" i="11"/>
  <c r="BS18" i="11"/>
  <c r="BS45" i="11"/>
  <c r="BR29" i="11"/>
  <c r="BS13" i="11"/>
  <c r="BS25" i="11"/>
  <c r="BM46" i="11"/>
  <c r="BG28" i="11"/>
  <c r="BA9" i="11"/>
  <c r="AZ42" i="11"/>
  <c r="BF42" i="11"/>
  <c r="AZ24" i="11"/>
  <c r="BL13" i="11"/>
  <c r="BG39" i="11"/>
  <c r="BA23" i="11"/>
  <c r="BL42" i="11"/>
  <c r="BL8" i="11"/>
  <c r="AZ29" i="11"/>
  <c r="AT12" i="11"/>
  <c r="BM13" i="11"/>
  <c r="BA34" i="11"/>
  <c r="AU18" i="11"/>
  <c r="BM19" i="11"/>
  <c r="BA39" i="11"/>
  <c r="AU23" i="11"/>
  <c r="BL33" i="11"/>
  <c r="BF14" i="11"/>
  <c r="AT35" i="11"/>
  <c r="AO46" i="11"/>
  <c r="AN30" i="11"/>
  <c r="AO23" i="11"/>
  <c r="AN8" i="11"/>
  <c r="AN42" i="11"/>
  <c r="AO25" i="11"/>
  <c r="AI18" i="11"/>
  <c r="AI45" i="11"/>
  <c r="AH35" i="11"/>
  <c r="AI28" i="11"/>
  <c r="AH13" i="11"/>
  <c r="AC46" i="11"/>
  <c r="AB18" i="11"/>
  <c r="AC8" i="11"/>
  <c r="AC28" i="11"/>
  <c r="AB22" i="11"/>
  <c r="AC12" i="11"/>
  <c r="W45" i="11"/>
  <c r="W29" i="11"/>
  <c r="W14" i="11"/>
  <c r="V38" i="11"/>
  <c r="V25" i="11"/>
  <c r="BX13" i="11"/>
  <c r="BS29" i="11"/>
  <c r="BL46" i="11"/>
  <c r="AZ14" i="11"/>
  <c r="BL19" i="11"/>
  <c r="AN28" i="11"/>
  <c r="AI13" i="11"/>
  <c r="AB19" i="11"/>
  <c r="CE9" i="11"/>
  <c r="CD38" i="11"/>
  <c r="BX22" i="11"/>
  <c r="CE14" i="11"/>
  <c r="CD45" i="11"/>
  <c r="BX25" i="11"/>
  <c r="CE22" i="11"/>
  <c r="CD19" i="11"/>
  <c r="BX30" i="11"/>
  <c r="CE25" i="11"/>
  <c r="BY8" i="11"/>
  <c r="BS9" i="11"/>
  <c r="BS35" i="11"/>
  <c r="BR23" i="11"/>
  <c r="BR42" i="11"/>
  <c r="BS19" i="11"/>
  <c r="BM38" i="11"/>
  <c r="BG22" i="11"/>
  <c r="AU42" i="11"/>
  <c r="AT38" i="11"/>
  <c r="BF34" i="11"/>
  <c r="AZ18" i="11"/>
  <c r="AT46" i="11"/>
  <c r="BG33" i="11"/>
  <c r="BA14" i="11"/>
  <c r="AZ28" i="11"/>
  <c r="BF39" i="11"/>
  <c r="AZ23" i="11"/>
  <c r="BL28" i="11"/>
  <c r="BG46" i="11"/>
  <c r="BA28" i="11"/>
  <c r="AU9" i="11"/>
  <c r="BM12" i="11"/>
  <c r="BA33" i="11"/>
  <c r="AU14" i="11"/>
  <c r="BL25" i="11"/>
  <c r="BF8" i="11"/>
  <c r="AT29" i="11"/>
  <c r="AO38" i="11"/>
  <c r="AN24" i="11"/>
  <c r="AO14" i="11"/>
  <c r="AN19" i="11"/>
  <c r="AN34" i="11"/>
  <c r="AO19" i="11"/>
  <c r="AI9" i="11"/>
  <c r="AI35" i="11"/>
  <c r="AH29" i="11"/>
  <c r="AI22" i="11"/>
  <c r="AH33" i="11"/>
  <c r="AC38" i="11"/>
  <c r="AB8" i="11"/>
  <c r="AB45" i="11"/>
  <c r="AC22" i="11"/>
  <c r="AB13" i="11"/>
  <c r="AB39" i="11"/>
  <c r="W42" i="11"/>
  <c r="W28" i="11"/>
  <c r="W13" i="11"/>
  <c r="V34" i="11"/>
  <c r="V23" i="11"/>
  <c r="CD30" i="11"/>
  <c r="BR14" i="11"/>
  <c r="BF28" i="11"/>
  <c r="BA8" i="11"/>
  <c r="BG45" i="11"/>
  <c r="AO30" i="11"/>
  <c r="AI29" i="11"/>
  <c r="AB25" i="11"/>
  <c r="BY42" i="11"/>
  <c r="BY34" i="11"/>
  <c r="CD24" i="11"/>
  <c r="BX35" i="11"/>
  <c r="BY39" i="11"/>
  <c r="CD29" i="11"/>
  <c r="BX12" i="11"/>
  <c r="BY46" i="11"/>
  <c r="CD34" i="11"/>
  <c r="BX18" i="11"/>
  <c r="CE12" i="11"/>
  <c r="BX23" i="11"/>
  <c r="BR38" i="11"/>
  <c r="BS23" i="11"/>
  <c r="BR8" i="11"/>
  <c r="BR28" i="11"/>
  <c r="BR39" i="11"/>
  <c r="BM24" i="11"/>
  <c r="BA46" i="11"/>
  <c r="AU28" i="11"/>
  <c r="BL38" i="11"/>
  <c r="BF22" i="11"/>
  <c r="AT42" i="11"/>
  <c r="BM35" i="11"/>
  <c r="BG19" i="11"/>
  <c r="AU39" i="11"/>
  <c r="BL45" i="11"/>
  <c r="BF25" i="11"/>
  <c r="AZ8" i="11"/>
  <c r="AT9" i="11"/>
  <c r="BG30" i="11"/>
  <c r="BA13" i="11"/>
  <c r="AZ34" i="11"/>
  <c r="BG35" i="11"/>
  <c r="BA19" i="11"/>
  <c r="BF38" i="11"/>
  <c r="BL12" i="11"/>
  <c r="AZ33" i="11"/>
  <c r="AT14" i="11"/>
  <c r="AO24" i="11"/>
  <c r="AN9" i="11"/>
  <c r="AN45" i="11"/>
  <c r="AO34" i="11"/>
  <c r="AN22" i="11"/>
  <c r="AN39" i="11"/>
  <c r="AH38" i="11"/>
  <c r="AI23" i="11"/>
  <c r="AH14" i="11"/>
  <c r="AH12" i="11"/>
  <c r="AI33" i="11"/>
  <c r="AC24" i="11"/>
  <c r="AC45" i="11"/>
  <c r="AB23" i="11"/>
  <c r="AB33" i="11"/>
  <c r="AB12" i="11"/>
  <c r="AB9" i="11"/>
  <c r="W38" i="11"/>
  <c r="W25" i="11"/>
  <c r="W8" i="11"/>
  <c r="V33" i="11"/>
  <c r="V19" i="11"/>
  <c r="CE8" i="11"/>
  <c r="BR34" i="11"/>
  <c r="AZ9" i="11"/>
  <c r="AZ22" i="11"/>
  <c r="AU8" i="11"/>
  <c r="AN18" i="11"/>
  <c r="AH23" i="11"/>
  <c r="AC13" i="11"/>
  <c r="V22" i="11"/>
  <c r="CE46" i="11"/>
  <c r="BY28" i="11"/>
  <c r="CD18" i="11"/>
  <c r="BX8" i="11"/>
  <c r="BY33" i="11"/>
  <c r="CD23" i="11"/>
  <c r="CD25" i="11"/>
  <c r="BY38" i="11"/>
  <c r="CD28" i="11"/>
  <c r="BX9" i="11"/>
  <c r="BY45" i="11"/>
  <c r="BS46" i="11"/>
  <c r="BR30" i="11"/>
  <c r="BS14" i="11"/>
  <c r="BS42" i="11"/>
  <c r="BR22" i="11"/>
  <c r="BR33" i="11"/>
  <c r="BM18" i="11"/>
  <c r="BA38" i="11"/>
  <c r="AU22" i="11"/>
  <c r="BL30" i="11"/>
  <c r="BF13" i="11"/>
  <c r="AT34" i="11"/>
  <c r="BM29" i="11"/>
  <c r="BG12" i="11"/>
  <c r="AU33" i="11"/>
  <c r="BL35" i="11"/>
  <c r="BF19" i="11"/>
  <c r="AT39" i="11"/>
  <c r="BM42" i="11"/>
  <c r="BG24" i="11"/>
  <c r="AU46" i="11"/>
  <c r="AT18" i="11"/>
  <c r="BG29" i="11"/>
  <c r="BA12" i="11"/>
  <c r="BF30" i="11"/>
  <c r="BF45" i="11"/>
  <c r="AZ25" i="11"/>
  <c r="AT8" i="11"/>
  <c r="AO18" i="11"/>
  <c r="AN12" i="11"/>
  <c r="AN35" i="11"/>
  <c r="AO28" i="11"/>
  <c r="AN13" i="11"/>
  <c r="AI46" i="11"/>
  <c r="AH30" i="11"/>
  <c r="AI14" i="11"/>
  <c r="AH8" i="11"/>
  <c r="AH42" i="11"/>
  <c r="AI25" i="11"/>
  <c r="AC18" i="11"/>
  <c r="AC35" i="11"/>
  <c r="AB14" i="11"/>
  <c r="AB24" i="11"/>
  <c r="AC39" i="11"/>
  <c r="W9" i="11"/>
  <c r="W34" i="11"/>
  <c r="W23" i="11"/>
  <c r="V46" i="11"/>
  <c r="V29" i="11"/>
  <c r="V18" i="11"/>
  <c r="CE13" i="11"/>
  <c r="BX24" i="11"/>
  <c r="BS12" i="11"/>
  <c r="BM45" i="11"/>
  <c r="BG38" i="11"/>
  <c r="AZ39" i="11"/>
  <c r="AO12" i="11"/>
  <c r="AB38" i="11"/>
  <c r="W12" i="11"/>
  <c r="CE38" i="11"/>
  <c r="BY22" i="11"/>
  <c r="CD9" i="11"/>
  <c r="CE45" i="11"/>
  <c r="BY25" i="11"/>
  <c r="CD14" i="11"/>
  <c r="BX14" i="11"/>
  <c r="BY30" i="11"/>
  <c r="CD22" i="11"/>
  <c r="CD39" i="11"/>
  <c r="BY35" i="11"/>
  <c r="BS38" i="11"/>
  <c r="BR24" i="11"/>
  <c r="BS8" i="11"/>
  <c r="BS34" i="11"/>
  <c r="BR13" i="11"/>
  <c r="BR25" i="11"/>
  <c r="BM9" i="11"/>
  <c r="BA30" i="11"/>
  <c r="AU13" i="11"/>
  <c r="BL24" i="11"/>
  <c r="AZ46" i="11"/>
  <c r="AT28" i="11"/>
  <c r="BM23" i="11"/>
  <c r="BA45" i="11"/>
  <c r="AU25" i="11"/>
  <c r="BL29" i="11"/>
  <c r="BF12" i="11"/>
  <c r="AT33" i="11"/>
  <c r="BM34" i="11"/>
  <c r="BG18" i="11"/>
  <c r="AU38" i="11"/>
  <c r="BM39" i="11"/>
  <c r="BG23" i="11"/>
  <c r="AU45" i="11"/>
  <c r="BF18" i="11"/>
  <c r="BF35" i="11"/>
  <c r="AZ19" i="11"/>
  <c r="BL22" i="11"/>
  <c r="AO9" i="11"/>
  <c r="AO45" i="11"/>
  <c r="AN29" i="11"/>
  <c r="AO22" i="11"/>
  <c r="AN33" i="11"/>
  <c r="AI38" i="11"/>
  <c r="AH24" i="11"/>
  <c r="AI8" i="11"/>
  <c r="AH19" i="11"/>
  <c r="AH34" i="11"/>
  <c r="AI19" i="11"/>
  <c r="AC9" i="11"/>
  <c r="AC29" i="11"/>
  <c r="AB35" i="11"/>
  <c r="AB42" i="11"/>
  <c r="AC33" i="11"/>
  <c r="V14" i="11"/>
  <c r="W35" i="11"/>
  <c r="W22" i="11"/>
  <c r="V45" i="11"/>
  <c r="V30" i="11"/>
  <c r="V13" i="11"/>
  <c r="CD42" i="11"/>
  <c r="CE19" i="11"/>
  <c r="BM30" i="11"/>
  <c r="BG25" i="11"/>
  <c r="BA22" i="11"/>
  <c r="AO8" i="11"/>
  <c r="AC30" i="11"/>
  <c r="W24" i="11"/>
  <c r="U46" i="11" l="1"/>
  <c r="AA46" i="11" s="1"/>
  <c r="AG46" i="11" s="1"/>
  <c r="AM46" i="11" s="1"/>
  <c r="AS46" i="11" s="1"/>
  <c r="AY46" i="11" s="1"/>
  <c r="BE46" i="11" s="1"/>
  <c r="BK46" i="11" s="1"/>
  <c r="BQ46" i="11" s="1"/>
  <c r="BW46" i="11" s="1"/>
  <c r="CC46" i="11" s="1"/>
  <c r="U45" i="11"/>
  <c r="AA45" i="11" s="1"/>
  <c r="AG45" i="11" s="1"/>
  <c r="AM45" i="11" s="1"/>
  <c r="U42" i="11"/>
  <c r="AA42" i="11" s="1"/>
  <c r="U39" i="11"/>
  <c r="AA39" i="11" s="1"/>
  <c r="AG39" i="11" s="1"/>
  <c r="AM39" i="11" s="1"/>
  <c r="AS39" i="11" s="1"/>
  <c r="AY39" i="11" s="1"/>
  <c r="BE39" i="11" s="1"/>
  <c r="BK39" i="11" s="1"/>
  <c r="BQ39" i="11" s="1"/>
  <c r="BW39" i="11" s="1"/>
  <c r="CC39" i="11" s="1"/>
  <c r="U38" i="11"/>
  <c r="AA38" i="11" s="1"/>
  <c r="AG38" i="11" s="1"/>
  <c r="AM38" i="11" s="1"/>
  <c r="AS38" i="11" s="1"/>
  <c r="AY38" i="11" s="1"/>
  <c r="BE38" i="11" s="1"/>
  <c r="BK38" i="11" s="1"/>
  <c r="BQ38" i="11" s="1"/>
  <c r="BW38" i="11" s="1"/>
  <c r="CC38" i="11" s="1"/>
  <c r="U35" i="11"/>
  <c r="AA35" i="11" s="1"/>
  <c r="AG35" i="11" s="1"/>
  <c r="AM35" i="11" s="1"/>
  <c r="AS35" i="11" s="1"/>
  <c r="AY35" i="11" s="1"/>
  <c r="BE35" i="11" s="1"/>
  <c r="BK35" i="11" s="1"/>
  <c r="BQ35" i="11" s="1"/>
  <c r="BW35" i="11" s="1"/>
  <c r="CC35" i="11" s="1"/>
  <c r="U34" i="11"/>
  <c r="AA34" i="11" s="1"/>
  <c r="AG34" i="11" s="1"/>
  <c r="AM34" i="11" s="1"/>
  <c r="AS34" i="11" s="1"/>
  <c r="AY34" i="11" s="1"/>
  <c r="BE34" i="11" s="1"/>
  <c r="BK34" i="11" s="1"/>
  <c r="BQ34" i="11" s="1"/>
  <c r="BW34" i="11" s="1"/>
  <c r="CC34" i="11" s="1"/>
  <c r="U33" i="11"/>
  <c r="AA33" i="11" s="1"/>
  <c r="AG33" i="11" s="1"/>
  <c r="AM33" i="11" s="1"/>
  <c r="AS33" i="11" s="1"/>
  <c r="AY33" i="11" s="1"/>
  <c r="BE33" i="11" s="1"/>
  <c r="BK33" i="11" s="1"/>
  <c r="BQ33" i="11" s="1"/>
  <c r="BW33" i="11" s="1"/>
  <c r="CC33" i="11" s="1"/>
  <c r="U30" i="11"/>
  <c r="AA30" i="11" s="1"/>
  <c r="AG30" i="11" s="1"/>
  <c r="AM30" i="11" s="1"/>
  <c r="AS30" i="11" s="1"/>
  <c r="AY30" i="11" s="1"/>
  <c r="BE30" i="11" s="1"/>
  <c r="BK30" i="11" s="1"/>
  <c r="BQ30" i="11" s="1"/>
  <c r="BW30" i="11" s="1"/>
  <c r="CC30" i="11" s="1"/>
  <c r="U29" i="11"/>
  <c r="AA29" i="11" s="1"/>
  <c r="AG29" i="11" s="1"/>
  <c r="AM29" i="11" s="1"/>
  <c r="AS29" i="11" s="1"/>
  <c r="AY29" i="11" s="1"/>
  <c r="BE29" i="11" s="1"/>
  <c r="BK29" i="11" s="1"/>
  <c r="BQ29" i="11" s="1"/>
  <c r="BW29" i="11" s="1"/>
  <c r="CC29" i="11" s="1"/>
  <c r="U28" i="11"/>
  <c r="AA28" i="11" s="1"/>
  <c r="AG28" i="11" s="1"/>
  <c r="AM28" i="11" s="1"/>
  <c r="AS28" i="11" s="1"/>
  <c r="AY28" i="11" s="1"/>
  <c r="U25" i="11"/>
  <c r="AA25" i="11" s="1"/>
  <c r="AG25" i="11" s="1"/>
  <c r="AM25" i="11" s="1"/>
  <c r="AS25" i="11" s="1"/>
  <c r="AY25" i="11" s="1"/>
  <c r="BE25" i="11" s="1"/>
  <c r="BK25" i="11" s="1"/>
  <c r="BQ25" i="11" s="1"/>
  <c r="BW25" i="11" s="1"/>
  <c r="CC25" i="11" s="1"/>
  <c r="U23" i="11"/>
  <c r="AA23" i="11" s="1"/>
  <c r="AG23" i="11" s="1"/>
  <c r="AM23" i="11" s="1"/>
  <c r="AS23" i="11" s="1"/>
  <c r="AY23" i="11" s="1"/>
  <c r="BE23" i="11" s="1"/>
  <c r="BK23" i="11" s="1"/>
  <c r="BQ23" i="11" s="1"/>
  <c r="BW23" i="11" s="1"/>
  <c r="CC23" i="11" s="1"/>
  <c r="U24" i="11"/>
  <c r="AA24" i="11" s="1"/>
  <c r="AG24" i="11" s="1"/>
  <c r="AM24" i="11" s="1"/>
  <c r="AS24" i="11" s="1"/>
  <c r="AY24" i="11" s="1"/>
  <c r="BE24" i="11" s="1"/>
  <c r="BK24" i="11" s="1"/>
  <c r="BQ24" i="11" s="1"/>
  <c r="BW24" i="11" s="1"/>
  <c r="CC24" i="11" s="1"/>
  <c r="U22" i="11"/>
  <c r="AA22" i="11" s="1"/>
  <c r="U19" i="11"/>
  <c r="AA19" i="11" s="1"/>
  <c r="AG19" i="11" s="1"/>
  <c r="AM19" i="11" s="1"/>
  <c r="AS19" i="11" s="1"/>
  <c r="AY19" i="11" s="1"/>
  <c r="BE19" i="11" s="1"/>
  <c r="BK19" i="11" s="1"/>
  <c r="BQ19" i="11" s="1"/>
  <c r="BW19" i="11" s="1"/>
  <c r="CC19" i="11" s="1"/>
  <c r="U18" i="11"/>
  <c r="AA18" i="11" s="1"/>
  <c r="U13" i="11"/>
  <c r="AA13" i="11" s="1"/>
  <c r="AG13" i="11" s="1"/>
  <c r="AM13" i="11" s="1"/>
  <c r="AS13" i="11" s="1"/>
  <c r="AY13" i="11" s="1"/>
  <c r="BE13" i="11" s="1"/>
  <c r="BK13" i="11" s="1"/>
  <c r="BQ13" i="11" s="1"/>
  <c r="BW13" i="11" s="1"/>
  <c r="CC13" i="11" s="1"/>
  <c r="U14" i="11"/>
  <c r="AA14" i="11" s="1"/>
  <c r="AG14" i="11" s="1"/>
  <c r="AM14" i="11" s="1"/>
  <c r="AS14" i="11" s="1"/>
  <c r="AY14" i="11" s="1"/>
  <c r="BE14" i="11" s="1"/>
  <c r="BK14" i="11" s="1"/>
  <c r="BQ14" i="11" s="1"/>
  <c r="BW14" i="11" s="1"/>
  <c r="CC14" i="11" s="1"/>
  <c r="U12" i="11"/>
  <c r="AA12" i="11" s="1"/>
  <c r="U9" i="11"/>
  <c r="AA9" i="11" s="1"/>
  <c r="AG9" i="11" s="1"/>
  <c r="AM9" i="11" s="1"/>
  <c r="AS9" i="11" s="1"/>
  <c r="AY9" i="11" s="1"/>
  <c r="BE9" i="11" s="1"/>
  <c r="BK9" i="11" s="1"/>
  <c r="BQ9" i="11" s="1"/>
  <c r="BW9" i="11" s="1"/>
  <c r="CC9" i="11" s="1"/>
  <c r="U8" i="11"/>
  <c r="AA8" i="11" s="1"/>
  <c r="AY27" i="11" l="1"/>
  <c r="BE28" i="11"/>
  <c r="AS27" i="11"/>
  <c r="AM44" i="11"/>
  <c r="AS45" i="11"/>
  <c r="AM27" i="11"/>
  <c r="AA7" i="11"/>
  <c r="AG8" i="11"/>
  <c r="AA21" i="11"/>
  <c r="AG22" i="11"/>
  <c r="AA11" i="11"/>
  <c r="AG12" i="11"/>
  <c r="AG27" i="11"/>
  <c r="AA41" i="11"/>
  <c r="AA37" i="11" s="1"/>
  <c r="AA32" i="11" s="1"/>
  <c r="AG42" i="11"/>
  <c r="AG44" i="11"/>
  <c r="AA17" i="11"/>
  <c r="AG18" i="11"/>
  <c r="AA27" i="11"/>
  <c r="AA44" i="11"/>
  <c r="BE27" i="11" l="1"/>
  <c r="BK28" i="11"/>
  <c r="AS44" i="11"/>
  <c r="AY45" i="11"/>
  <c r="AG17" i="11"/>
  <c r="AM18" i="11"/>
  <c r="AG7" i="11"/>
  <c r="AM8" i="11"/>
  <c r="AA16" i="11"/>
  <c r="AG21" i="11"/>
  <c r="AM22" i="11"/>
  <c r="AG41" i="11"/>
  <c r="AG37" i="11" s="1"/>
  <c r="AG32" i="11" s="1"/>
  <c r="AM42" i="11"/>
  <c r="AG11" i="11"/>
  <c r="AM12" i="11"/>
  <c r="BK27" i="11" l="1"/>
  <c r="BQ28" i="11"/>
  <c r="AY44" i="11"/>
  <c r="BE45" i="11"/>
  <c r="AG16" i="11"/>
  <c r="AM21" i="11"/>
  <c r="AS22" i="11"/>
  <c r="AM7" i="11"/>
  <c r="AS8" i="11"/>
  <c r="AM11" i="11"/>
  <c r="AS12" i="11"/>
  <c r="AM17" i="11"/>
  <c r="AS18" i="11"/>
  <c r="AM41" i="11"/>
  <c r="AM37" i="11" s="1"/>
  <c r="AM32" i="11" s="1"/>
  <c r="AS42" i="11"/>
  <c r="BQ27" i="11" l="1"/>
  <c r="BW28" i="11"/>
  <c r="BE44" i="11"/>
  <c r="BK45" i="11"/>
  <c r="AM16" i="11"/>
  <c r="AS11" i="11"/>
  <c r="AY12" i="11"/>
  <c r="AS7" i="11"/>
  <c r="AY8" i="11"/>
  <c r="AS41" i="11"/>
  <c r="AS37" i="11" s="1"/>
  <c r="AS32" i="11" s="1"/>
  <c r="AY42" i="11"/>
  <c r="AS21" i="11"/>
  <c r="AY22" i="11"/>
  <c r="AS17" i="11"/>
  <c r="AY18" i="11"/>
  <c r="BW27" i="11" l="1"/>
  <c r="CC28" i="11"/>
  <c r="CC27" i="11" s="1"/>
  <c r="BK44" i="11"/>
  <c r="BQ45" i="11"/>
  <c r="AY41" i="11"/>
  <c r="AY37" i="11" s="1"/>
  <c r="AY32" i="11" s="1"/>
  <c r="BE42" i="11"/>
  <c r="AY7" i="11"/>
  <c r="BE8" i="11"/>
  <c r="AY17" i="11"/>
  <c r="BE18" i="11"/>
  <c r="AY11" i="11"/>
  <c r="BE12" i="11"/>
  <c r="AY21" i="11"/>
  <c r="BE22" i="11"/>
  <c r="AS16" i="11"/>
  <c r="BQ44" i="11" l="1"/>
  <c r="BW45" i="11"/>
  <c r="AY16" i="11"/>
  <c r="BE17" i="11"/>
  <c r="BK18" i="11"/>
  <c r="BE21" i="11"/>
  <c r="BK22" i="11"/>
  <c r="BE41" i="11"/>
  <c r="BE37" i="11" s="1"/>
  <c r="BE32" i="11" s="1"/>
  <c r="BK42" i="11"/>
  <c r="BE7" i="11"/>
  <c r="BK8" i="11"/>
  <c r="BE11" i="11"/>
  <c r="BK12" i="11"/>
  <c r="BW44" i="11" l="1"/>
  <c r="CC45" i="11"/>
  <c r="CC44" i="11" s="1"/>
  <c r="BK21" i="11"/>
  <c r="BQ22" i="11"/>
  <c r="BK11" i="11"/>
  <c r="BQ12" i="11"/>
  <c r="BK17" i="11"/>
  <c r="BQ18" i="11"/>
  <c r="BK7" i="11"/>
  <c r="BQ8" i="11"/>
  <c r="BK41" i="11"/>
  <c r="BK37" i="11" s="1"/>
  <c r="BK32" i="11" s="1"/>
  <c r="BQ42" i="11"/>
  <c r="BE16" i="11"/>
  <c r="BQ17" i="11" l="1"/>
  <c r="BW18" i="11"/>
  <c r="BK16" i="11"/>
  <c r="BQ11" i="11"/>
  <c r="BW12" i="11"/>
  <c r="BQ41" i="11"/>
  <c r="BQ37" i="11" s="1"/>
  <c r="BQ32" i="11" s="1"/>
  <c r="BW42" i="11"/>
  <c r="BQ21" i="11"/>
  <c r="BW22" i="11"/>
  <c r="BQ7" i="11"/>
  <c r="BW8" i="11"/>
  <c r="BW41" i="11" l="1"/>
  <c r="BW37" i="11" s="1"/>
  <c r="BW32" i="11" s="1"/>
  <c r="CC42" i="11"/>
  <c r="CC41" i="11" s="1"/>
  <c r="CC37" i="11" s="1"/>
  <c r="CC32" i="11" s="1"/>
  <c r="BW11" i="11"/>
  <c r="CC12" i="11"/>
  <c r="CC11" i="11" s="1"/>
  <c r="BW7" i="11"/>
  <c r="CC8" i="11"/>
  <c r="CC7" i="11" s="1"/>
  <c r="BW17" i="11"/>
  <c r="CC18" i="11"/>
  <c r="CC17" i="11" s="1"/>
  <c r="BW21" i="11"/>
  <c r="BW16" i="11" s="1"/>
  <c r="CC22" i="11"/>
  <c r="CC21" i="11" s="1"/>
  <c r="BQ16" i="11"/>
  <c r="CC16" i="11" l="1"/>
  <c r="F17" i="4" l="1"/>
  <c r="F18" i="4"/>
  <c r="J18" i="4"/>
  <c r="J17" i="4"/>
  <c r="F11" i="4"/>
  <c r="CG49" i="11"/>
  <c r="CF49" i="11"/>
  <c r="CE49" i="11"/>
  <c r="CD49" i="11"/>
  <c r="CC49" i="11"/>
  <c r="CB49" i="11"/>
  <c r="CG48" i="11"/>
  <c r="CE48" i="11"/>
  <c r="CD48" i="11"/>
  <c r="CG46" i="11"/>
  <c r="CB46" i="11"/>
  <c r="CG45" i="11"/>
  <c r="CB42" i="11"/>
  <c r="CG39" i="11"/>
  <c r="CB39" i="11"/>
  <c r="CG38" i="11"/>
  <c r="CB38" i="11"/>
  <c r="CB37" i="11"/>
  <c r="CG35" i="11"/>
  <c r="CB35" i="11"/>
  <c r="CG34" i="11"/>
  <c r="CB34" i="11"/>
  <c r="CG33" i="11"/>
  <c r="CB33" i="11"/>
  <c r="CB32" i="11"/>
  <c r="CG30" i="11"/>
  <c r="CB30" i="11"/>
  <c r="CG29" i="11"/>
  <c r="CB29" i="11"/>
  <c r="CG28" i="11"/>
  <c r="CB28" i="11"/>
  <c r="CB27" i="11"/>
  <c r="CG25" i="11"/>
  <c r="CB25" i="11"/>
  <c r="CG24" i="11"/>
  <c r="CB24" i="11"/>
  <c r="CG23" i="11"/>
  <c r="CB23" i="11"/>
  <c r="CB22" i="11"/>
  <c r="CB21" i="11" s="1"/>
  <c r="CB16" i="11" s="1"/>
  <c r="CG19" i="11"/>
  <c r="CB19" i="11"/>
  <c r="CF17" i="11"/>
  <c r="CB18" i="11"/>
  <c r="CB17" i="11"/>
  <c r="CG14" i="11"/>
  <c r="CB14" i="11"/>
  <c r="CG13" i="11"/>
  <c r="CB13" i="11"/>
  <c r="CB12" i="11"/>
  <c r="CB11" i="11"/>
  <c r="CG9" i="11"/>
  <c r="CB9" i="11"/>
  <c r="CB8" i="11"/>
  <c r="CB7" i="11" s="1"/>
  <c r="CB5" i="11"/>
  <c r="CB50" i="11" s="1"/>
  <c r="CA49" i="11"/>
  <c r="BZ49" i="11"/>
  <c r="BY49" i="11"/>
  <c r="BX49" i="11"/>
  <c r="BW49" i="11"/>
  <c r="BV49" i="11"/>
  <c r="CA48" i="11"/>
  <c r="BY48" i="11"/>
  <c r="BX48" i="11"/>
  <c r="BZ46" i="11"/>
  <c r="BV46" i="11"/>
  <c r="CA45" i="11"/>
  <c r="CA42" i="11"/>
  <c r="BV42" i="11"/>
  <c r="BV41" i="11"/>
  <c r="CA39" i="11"/>
  <c r="BV39" i="11"/>
  <c r="CA38" i="11"/>
  <c r="BV38" i="11"/>
  <c r="BV37" i="11"/>
  <c r="CA35" i="11"/>
  <c r="BV35" i="11"/>
  <c r="CA34" i="11"/>
  <c r="BV34" i="11"/>
  <c r="BZ33" i="11"/>
  <c r="BV33" i="11"/>
  <c r="BV32" i="11"/>
  <c r="CA30" i="11"/>
  <c r="BV30" i="11"/>
  <c r="BZ29" i="11"/>
  <c r="BV29" i="11"/>
  <c r="CA28" i="11"/>
  <c r="BV28" i="11"/>
  <c r="BV27" i="11"/>
  <c r="CA25" i="11"/>
  <c r="BV25" i="11"/>
  <c r="CA24" i="11"/>
  <c r="BV24" i="11"/>
  <c r="CA23" i="11"/>
  <c r="BV23" i="11"/>
  <c r="BV22" i="11"/>
  <c r="BV21" i="11" s="1"/>
  <c r="BV16" i="11" s="1"/>
  <c r="CA19" i="11"/>
  <c r="BV19" i="11"/>
  <c r="BZ17" i="11"/>
  <c r="BV18" i="11"/>
  <c r="BV17" i="11"/>
  <c r="CA14" i="11"/>
  <c r="BV14" i="11"/>
  <c r="BV13" i="11"/>
  <c r="BV12" i="11"/>
  <c r="BV11" i="11"/>
  <c r="CA9" i="11"/>
  <c r="BV9" i="11"/>
  <c r="BV8" i="11"/>
  <c r="BV7" i="11" s="1"/>
  <c r="BV5" i="11"/>
  <c r="BV50" i="11" s="1"/>
  <c r="BU49" i="11"/>
  <c r="BT49" i="11"/>
  <c r="BS49" i="11"/>
  <c r="BR49" i="11"/>
  <c r="BQ49" i="11"/>
  <c r="BP49" i="11"/>
  <c r="BU48" i="11"/>
  <c r="BS48" i="11"/>
  <c r="BR48" i="11"/>
  <c r="BU46" i="11"/>
  <c r="BP46" i="11"/>
  <c r="BU45" i="11"/>
  <c r="BU42" i="11"/>
  <c r="BP42" i="11"/>
  <c r="BP41" i="11"/>
  <c r="BU39" i="11"/>
  <c r="BP39" i="11"/>
  <c r="BP38" i="11"/>
  <c r="BP37" i="11"/>
  <c r="BU35" i="11"/>
  <c r="BP35" i="11"/>
  <c r="BU34" i="11"/>
  <c r="BP34" i="11"/>
  <c r="BU33" i="11"/>
  <c r="BP33" i="11"/>
  <c r="BP32" i="11"/>
  <c r="BU30" i="11"/>
  <c r="BP30" i="11"/>
  <c r="BU29" i="11"/>
  <c r="BP29" i="11"/>
  <c r="BU28" i="11"/>
  <c r="BP28" i="11"/>
  <c r="BP27" i="11"/>
  <c r="BU25" i="11"/>
  <c r="BP25" i="11"/>
  <c r="BU24" i="11"/>
  <c r="BP24" i="11"/>
  <c r="BU23" i="11"/>
  <c r="BP23" i="11"/>
  <c r="BP22" i="11"/>
  <c r="BP21" i="11" s="1"/>
  <c r="BU19" i="11"/>
  <c r="BP19" i="11"/>
  <c r="BP18" i="11"/>
  <c r="BP17" i="11"/>
  <c r="BP16" i="11" s="1"/>
  <c r="BU14" i="11"/>
  <c r="BP14" i="11"/>
  <c r="BT13" i="11"/>
  <c r="BP13" i="11"/>
  <c r="BP12" i="11"/>
  <c r="BP11" i="11"/>
  <c r="BU9" i="11"/>
  <c r="BP9" i="11"/>
  <c r="BP8" i="11"/>
  <c r="BP7" i="11" s="1"/>
  <c r="BP5" i="11"/>
  <c r="BP50" i="11" s="1"/>
  <c r="BO49" i="11"/>
  <c r="BN49" i="11"/>
  <c r="BM49" i="11"/>
  <c r="BL49" i="11"/>
  <c r="BK49" i="11"/>
  <c r="BJ49" i="11"/>
  <c r="BO48" i="11"/>
  <c r="BM48" i="11"/>
  <c r="BL48" i="11"/>
  <c r="BO46" i="11"/>
  <c r="BJ46" i="11"/>
  <c r="BO45" i="11"/>
  <c r="BO42" i="11"/>
  <c r="BJ42" i="11"/>
  <c r="BO39" i="11"/>
  <c r="BJ39" i="11"/>
  <c r="BN38" i="11"/>
  <c r="BJ38" i="11"/>
  <c r="BJ37" i="11"/>
  <c r="BO35" i="11"/>
  <c r="BJ35" i="11"/>
  <c r="BO34" i="11"/>
  <c r="BJ34" i="11"/>
  <c r="BN33" i="11"/>
  <c r="BJ33" i="11"/>
  <c r="BJ32" i="11"/>
  <c r="BO30" i="11"/>
  <c r="BJ30" i="11"/>
  <c r="BO29" i="11"/>
  <c r="BJ29" i="11"/>
  <c r="BO28" i="11"/>
  <c r="BJ28" i="11"/>
  <c r="BJ27" i="11"/>
  <c r="BO25" i="11"/>
  <c r="BJ25" i="11"/>
  <c r="BO24" i="11"/>
  <c r="BJ24" i="11"/>
  <c r="BO23" i="11"/>
  <c r="BJ23" i="11"/>
  <c r="BO22" i="11"/>
  <c r="BJ22" i="11"/>
  <c r="BJ21" i="11" s="1"/>
  <c r="BO19" i="11"/>
  <c r="BJ19" i="11"/>
  <c r="BJ18" i="11"/>
  <c r="BJ17" i="11"/>
  <c r="BJ16" i="11" s="1"/>
  <c r="BO14" i="11"/>
  <c r="BJ14" i="11"/>
  <c r="BO13" i="11"/>
  <c r="BJ13" i="11"/>
  <c r="BJ12" i="11"/>
  <c r="BJ11" i="11"/>
  <c r="BO9" i="11"/>
  <c r="BJ9" i="11"/>
  <c r="BJ8" i="11"/>
  <c r="BJ7" i="11" s="1"/>
  <c r="BJ5" i="11"/>
  <c r="BJ50" i="11" s="1"/>
  <c r="BI49" i="11"/>
  <c r="BH49" i="11"/>
  <c r="BG49" i="11"/>
  <c r="BF49" i="11"/>
  <c r="BE49" i="11"/>
  <c r="BD49" i="11"/>
  <c r="BI48" i="11"/>
  <c r="BG48" i="11"/>
  <c r="BF48" i="11"/>
  <c r="BI46" i="11"/>
  <c r="BD46" i="11"/>
  <c r="BI45" i="11"/>
  <c r="BI42" i="11"/>
  <c r="BD42" i="11"/>
  <c r="BD41" i="11"/>
  <c r="BI39" i="11"/>
  <c r="BD39" i="11"/>
  <c r="BD38" i="11"/>
  <c r="BD37" i="11"/>
  <c r="BI35" i="11"/>
  <c r="BD35" i="11"/>
  <c r="BI34" i="11"/>
  <c r="BD34" i="11"/>
  <c r="BI33" i="11"/>
  <c r="BD33" i="11"/>
  <c r="BD32" i="11"/>
  <c r="BI30" i="11"/>
  <c r="BD30" i="11"/>
  <c r="BI29" i="11"/>
  <c r="BD29" i="11"/>
  <c r="BI28" i="11"/>
  <c r="BD28" i="11"/>
  <c r="BD27" i="11"/>
  <c r="BI25" i="11"/>
  <c r="BD25" i="11"/>
  <c r="BI24" i="11"/>
  <c r="BD24" i="11"/>
  <c r="BI23" i="11"/>
  <c r="BD23" i="11"/>
  <c r="BD22" i="11"/>
  <c r="BD21" i="11" s="1"/>
  <c r="BI19" i="11"/>
  <c r="BD19" i="11"/>
  <c r="BD18" i="11"/>
  <c r="BD17" i="11"/>
  <c r="BD16" i="11" s="1"/>
  <c r="BI14" i="11"/>
  <c r="BD14" i="11"/>
  <c r="BI13" i="11"/>
  <c r="BD13" i="11"/>
  <c r="BD12" i="11"/>
  <c r="BD11" i="11"/>
  <c r="BI9" i="11"/>
  <c r="BD9" i="11"/>
  <c r="BD8" i="11"/>
  <c r="BD7" i="11" s="1"/>
  <c r="BD5" i="11"/>
  <c r="BD50" i="11" s="1"/>
  <c r="BC49" i="11"/>
  <c r="BB49" i="11"/>
  <c r="BA49" i="11"/>
  <c r="AZ49" i="11"/>
  <c r="AY49" i="11"/>
  <c r="AX49" i="11"/>
  <c r="BC48" i="11"/>
  <c r="BA48" i="11"/>
  <c r="AZ48" i="11"/>
  <c r="BC46" i="11"/>
  <c r="AX46" i="11"/>
  <c r="BC45" i="11"/>
  <c r="AX42" i="11"/>
  <c r="BC39" i="11"/>
  <c r="AX39" i="11"/>
  <c r="BC38" i="11"/>
  <c r="AX38" i="11"/>
  <c r="AX37" i="11"/>
  <c r="BC35" i="11"/>
  <c r="AX35" i="11"/>
  <c r="BC34" i="11"/>
  <c r="AX34" i="11"/>
  <c r="BC33" i="11"/>
  <c r="AX33" i="11"/>
  <c r="AX32" i="11"/>
  <c r="BC30" i="11"/>
  <c r="AX30" i="11"/>
  <c r="BC29" i="11"/>
  <c r="AX29" i="11"/>
  <c r="BC28" i="11"/>
  <c r="AX28" i="11"/>
  <c r="AX27" i="11"/>
  <c r="BC25" i="11"/>
  <c r="AX25" i="11"/>
  <c r="BC24" i="11"/>
  <c r="AX24" i="11"/>
  <c r="BC23" i="11"/>
  <c r="AX23" i="11"/>
  <c r="AX22" i="11"/>
  <c r="AX21" i="11" s="1"/>
  <c r="AX16" i="11" s="1"/>
  <c r="BB19" i="11"/>
  <c r="AX19" i="11"/>
  <c r="BC18" i="11"/>
  <c r="AX18" i="11"/>
  <c r="AX17" i="11"/>
  <c r="BC14" i="11"/>
  <c r="AX14" i="11"/>
  <c r="BC13" i="11"/>
  <c r="AX13" i="11"/>
  <c r="AX12" i="11"/>
  <c r="AX11" i="11"/>
  <c r="BC9" i="11"/>
  <c r="AX9" i="11"/>
  <c r="AX8" i="11"/>
  <c r="AX7" i="11" s="1"/>
  <c r="AX5" i="11"/>
  <c r="AX50" i="11" s="1"/>
  <c r="AW49" i="11"/>
  <c r="AV49" i="11"/>
  <c r="AU49" i="11"/>
  <c r="AT49" i="11"/>
  <c r="AS49" i="11"/>
  <c r="AR49" i="11"/>
  <c r="AW48" i="11"/>
  <c r="AU48" i="11"/>
  <c r="AT48" i="11"/>
  <c r="AW46" i="11"/>
  <c r="AR46" i="11"/>
  <c r="AW45" i="11"/>
  <c r="AW42" i="11"/>
  <c r="AR42" i="11"/>
  <c r="AV39" i="11"/>
  <c r="AR39" i="11"/>
  <c r="AV38" i="11"/>
  <c r="AR38" i="11"/>
  <c r="AR37" i="11"/>
  <c r="AW35" i="11"/>
  <c r="AR35" i="11"/>
  <c r="AW34" i="11"/>
  <c r="AR34" i="11"/>
  <c r="AW33" i="11"/>
  <c r="AR33" i="11"/>
  <c r="AR32" i="11"/>
  <c r="AW30" i="11"/>
  <c r="AR30" i="11"/>
  <c r="AW29" i="11"/>
  <c r="AR29" i="11"/>
  <c r="AW28" i="11"/>
  <c r="AR28" i="11"/>
  <c r="AR27" i="11"/>
  <c r="AW25" i="11"/>
  <c r="AR25" i="11"/>
  <c r="AW24" i="11"/>
  <c r="AR24" i="11"/>
  <c r="AW23" i="11"/>
  <c r="AR23" i="11"/>
  <c r="AW22" i="11"/>
  <c r="AR22" i="11"/>
  <c r="AR21" i="11" s="1"/>
  <c r="AR16" i="11" s="1"/>
  <c r="AV19" i="11"/>
  <c r="AR19" i="11"/>
  <c r="AV18" i="11"/>
  <c r="AR18" i="11"/>
  <c r="AR17" i="11"/>
  <c r="AW14" i="11"/>
  <c r="AR14" i="11"/>
  <c r="AW13" i="11"/>
  <c r="AR13" i="11"/>
  <c r="AR12" i="11"/>
  <c r="AR11" i="11"/>
  <c r="AR9" i="11"/>
  <c r="AR8" i="11"/>
  <c r="AR7" i="11" s="1"/>
  <c r="AR5" i="11"/>
  <c r="AR50" i="11" s="1"/>
  <c r="AQ49" i="11"/>
  <c r="AP49" i="11"/>
  <c r="AO49" i="11"/>
  <c r="AN49" i="11"/>
  <c r="AM49" i="11"/>
  <c r="AL49" i="11"/>
  <c r="AQ48" i="11"/>
  <c r="AO48" i="11"/>
  <c r="AN48" i="11"/>
  <c r="AQ46" i="11"/>
  <c r="AL46" i="11"/>
  <c r="AQ45" i="11"/>
  <c r="AQ42" i="11"/>
  <c r="AL42" i="11"/>
  <c r="AQ39" i="11"/>
  <c r="AL39" i="11"/>
  <c r="AP38" i="11"/>
  <c r="AL38" i="11"/>
  <c r="AL37" i="11"/>
  <c r="AQ35" i="11"/>
  <c r="AL35" i="11"/>
  <c r="AQ34" i="11"/>
  <c r="AL34" i="11"/>
  <c r="AQ33" i="11"/>
  <c r="AL33" i="11"/>
  <c r="AL32" i="11"/>
  <c r="AQ30" i="11"/>
  <c r="AL30" i="11"/>
  <c r="AQ29" i="11"/>
  <c r="AL29" i="11"/>
  <c r="AQ28" i="11"/>
  <c r="AL28" i="11"/>
  <c r="AL27" i="11"/>
  <c r="AQ25" i="11"/>
  <c r="AL25" i="11"/>
  <c r="AQ24" i="11"/>
  <c r="AL24" i="11"/>
  <c r="AQ23" i="11"/>
  <c r="AL23" i="11"/>
  <c r="AL22" i="11"/>
  <c r="AL21" i="11" s="1"/>
  <c r="AL16" i="11" s="1"/>
  <c r="AQ19" i="11"/>
  <c r="AL19" i="11"/>
  <c r="AP17" i="11"/>
  <c r="AL18" i="11"/>
  <c r="AL17" i="11"/>
  <c r="AQ14" i="11"/>
  <c r="AL14" i="11"/>
  <c r="AQ13" i="11"/>
  <c r="AL13" i="11"/>
  <c r="AL12" i="11"/>
  <c r="AL11" i="11"/>
  <c r="AQ9" i="11"/>
  <c r="AL9" i="11"/>
  <c r="AL8" i="11"/>
  <c r="AL7" i="11" s="1"/>
  <c r="AL5" i="11"/>
  <c r="AL50" i="11" s="1"/>
  <c r="AK49" i="11"/>
  <c r="AJ49" i="11"/>
  <c r="AI49" i="11"/>
  <c r="AH49" i="11"/>
  <c r="AG49" i="11"/>
  <c r="AF49" i="11"/>
  <c r="AK48" i="11"/>
  <c r="AI48" i="11"/>
  <c r="AH48" i="11"/>
  <c r="AK46" i="11"/>
  <c r="AF46" i="11"/>
  <c r="AK45" i="11"/>
  <c r="AK42" i="11"/>
  <c r="AF42" i="11"/>
  <c r="AK39" i="11"/>
  <c r="AF39" i="11"/>
  <c r="AF38" i="11"/>
  <c r="AF37" i="11"/>
  <c r="AK35" i="11"/>
  <c r="AF35" i="11"/>
  <c r="AJ34" i="11"/>
  <c r="AF34" i="11"/>
  <c r="AK33" i="11"/>
  <c r="AF33" i="11"/>
  <c r="AF32" i="11"/>
  <c r="AK30" i="11"/>
  <c r="AF30" i="11"/>
  <c r="AK29" i="11"/>
  <c r="AF29" i="11"/>
  <c r="AK28" i="11"/>
  <c r="AF28" i="11"/>
  <c r="AF27" i="11"/>
  <c r="AK25" i="11"/>
  <c r="AF25" i="11"/>
  <c r="AK24" i="11"/>
  <c r="AF24" i="11"/>
  <c r="AK23" i="11"/>
  <c r="AF23" i="11"/>
  <c r="AF22" i="11"/>
  <c r="AF21" i="11" s="1"/>
  <c r="AK19" i="11"/>
  <c r="AF19" i="11"/>
  <c r="AF18" i="11"/>
  <c r="AF17" i="11"/>
  <c r="AF16" i="11" s="1"/>
  <c r="AK14" i="11"/>
  <c r="AF14" i="11"/>
  <c r="AK13" i="11"/>
  <c r="AF13" i="11"/>
  <c r="AF12" i="11"/>
  <c r="AF11" i="11"/>
  <c r="AK9" i="11"/>
  <c r="AF9" i="11"/>
  <c r="AF8" i="11"/>
  <c r="AF7" i="11" s="1"/>
  <c r="AF5" i="11"/>
  <c r="AF50" i="11" s="1"/>
  <c r="AE49" i="11"/>
  <c r="AD49" i="11"/>
  <c r="AC49" i="11"/>
  <c r="AB49" i="11"/>
  <c r="AA49" i="11"/>
  <c r="Z49" i="11"/>
  <c r="AE48" i="11"/>
  <c r="AC48" i="11"/>
  <c r="AB48" i="11"/>
  <c r="AE46" i="11"/>
  <c r="Z46" i="11"/>
  <c r="AE45" i="11"/>
  <c r="AE42" i="11"/>
  <c r="Z42" i="11"/>
  <c r="AE39" i="11"/>
  <c r="Z39" i="11"/>
  <c r="AD38" i="11"/>
  <c r="Z38" i="11"/>
  <c r="Z37" i="11"/>
  <c r="AE35" i="11"/>
  <c r="Z35" i="11"/>
  <c r="AE34" i="11"/>
  <c r="Z34" i="11"/>
  <c r="AE33" i="11"/>
  <c r="Z33" i="11"/>
  <c r="Z32" i="11"/>
  <c r="AE30" i="11"/>
  <c r="Z30" i="11"/>
  <c r="AE29" i="11"/>
  <c r="Z29" i="11"/>
  <c r="AE28" i="11"/>
  <c r="Z28" i="11"/>
  <c r="Z27" i="11"/>
  <c r="AE25" i="11"/>
  <c r="Z25" i="11"/>
  <c r="AE24" i="11"/>
  <c r="Z24" i="11"/>
  <c r="AE23" i="11"/>
  <c r="Z23" i="11"/>
  <c r="Z22" i="11"/>
  <c r="Z21" i="11" s="1"/>
  <c r="AE19" i="11"/>
  <c r="Z19" i="11"/>
  <c r="AD17" i="11"/>
  <c r="Z18" i="11"/>
  <c r="Z17" i="11"/>
  <c r="AE14" i="11"/>
  <c r="Z14" i="11"/>
  <c r="AE13" i="11"/>
  <c r="Z13" i="11"/>
  <c r="Z12" i="11"/>
  <c r="Z11" i="11"/>
  <c r="AE9" i="11"/>
  <c r="Z9" i="11"/>
  <c r="Z8" i="11"/>
  <c r="Z7" i="11" s="1"/>
  <c r="Z5" i="11"/>
  <c r="Z50" i="11" s="1"/>
  <c r="T25" i="11"/>
  <c r="T24" i="11"/>
  <c r="T23" i="11"/>
  <c r="T21" i="11" s="1"/>
  <c r="T16" i="11" s="1"/>
  <c r="T22" i="11"/>
  <c r="N21" i="11"/>
  <c r="T37" i="11"/>
  <c r="N37" i="11"/>
  <c r="J21" i="11"/>
  <c r="J17" i="11"/>
  <c r="J11" i="11"/>
  <c r="J7" i="11"/>
  <c r="N24" i="11"/>
  <c r="R37" i="11"/>
  <c r="L11" i="11"/>
  <c r="L17" i="11"/>
  <c r="L21" i="11"/>
  <c r="L27" i="11"/>
  <c r="J27" i="11"/>
  <c r="L44" i="11"/>
  <c r="J44" i="11"/>
  <c r="L41" i="11"/>
  <c r="J41" i="11"/>
  <c r="L37" i="11"/>
  <c r="J37" i="11"/>
  <c r="L32" i="11"/>
  <c r="J32" i="11"/>
  <c r="O24" i="11"/>
  <c r="S24" i="11" s="1"/>
  <c r="R24" i="11"/>
  <c r="T39" i="11"/>
  <c r="S39" i="11"/>
  <c r="R39" i="11"/>
  <c r="O39" i="11"/>
  <c r="F46" i="11"/>
  <c r="F45" i="11"/>
  <c r="BV45" i="11" s="1"/>
  <c r="BV44" i="11" s="1"/>
  <c r="F42" i="11"/>
  <c r="F39" i="11"/>
  <c r="N39" i="11" s="1"/>
  <c r="F38" i="11"/>
  <c r="F35" i="11"/>
  <c r="F34" i="11"/>
  <c r="F33" i="11"/>
  <c r="F30" i="11"/>
  <c r="F29" i="11"/>
  <c r="F28" i="11"/>
  <c r="F24" i="11"/>
  <c r="F25" i="11"/>
  <c r="F22" i="11"/>
  <c r="F23" i="11"/>
  <c r="F19" i="11"/>
  <c r="F18" i="11"/>
  <c r="F14" i="11"/>
  <c r="F13" i="11"/>
  <c r="F12" i="11"/>
  <c r="F7" i="11"/>
  <c r="F8" i="11"/>
  <c r="F9" i="11"/>
  <c r="F16" i="4"/>
  <c r="T5" i="11"/>
  <c r="T50" i="11" s="1"/>
  <c r="Y49" i="11"/>
  <c r="X49" i="11"/>
  <c r="W49" i="11"/>
  <c r="V49" i="11"/>
  <c r="U49" i="11"/>
  <c r="T49" i="11"/>
  <c r="Y48" i="11"/>
  <c r="W48" i="11"/>
  <c r="V48" i="11"/>
  <c r="T46" i="11"/>
  <c r="T42" i="11"/>
  <c r="T38" i="11"/>
  <c r="X25" i="11"/>
  <c r="T14" i="11"/>
  <c r="X12" i="11"/>
  <c r="T8" i="11"/>
  <c r="S48" i="11"/>
  <c r="Q48" i="11"/>
  <c r="P48" i="11"/>
  <c r="M39" i="11"/>
  <c r="K39" i="11"/>
  <c r="BJ45" i="11" l="1"/>
  <c r="BJ44" i="11" s="1"/>
  <c r="CB45" i="11"/>
  <c r="CB44" i="11" s="1"/>
  <c r="AF45" i="11"/>
  <c r="AF44" i="11" s="1"/>
  <c r="Z45" i="11"/>
  <c r="Z44" i="11" s="1"/>
  <c r="AL45" i="11"/>
  <c r="AL44" i="11" s="1"/>
  <c r="AR45" i="11"/>
  <c r="AR44" i="11" s="1"/>
  <c r="AX45" i="11"/>
  <c r="AX44" i="11" s="1"/>
  <c r="BD45" i="11"/>
  <c r="BD44" i="11" s="1"/>
  <c r="BP45" i="11"/>
  <c r="AD12" i="11"/>
  <c r="AE12" i="11" s="1"/>
  <c r="BT39" i="11"/>
  <c r="CF46" i="11"/>
  <c r="AW38" i="11"/>
  <c r="AJ23" i="11"/>
  <c r="CF12" i="11"/>
  <c r="CG12" i="11" s="1"/>
  <c r="BU13" i="11"/>
  <c r="BT45" i="11"/>
  <c r="CF18" i="11"/>
  <c r="BB29" i="11"/>
  <c r="BT18" i="11"/>
  <c r="BZ19" i="11"/>
  <c r="AW39" i="11"/>
  <c r="BB18" i="11"/>
  <c r="BC42" i="11"/>
  <c r="BN42" i="11"/>
  <c r="BN41" i="11" s="1"/>
  <c r="BU18" i="11"/>
  <c r="BT42" i="11"/>
  <c r="BT41" i="11" s="1"/>
  <c r="CF19" i="11"/>
  <c r="BO18" i="11"/>
  <c r="CF23" i="11"/>
  <c r="AV12" i="11"/>
  <c r="AW12" i="11" s="1"/>
  <c r="AV34" i="11"/>
  <c r="BC22" i="11"/>
  <c r="AV30" i="11"/>
  <c r="BB12" i="11"/>
  <c r="BC12" i="11" s="1"/>
  <c r="BZ38" i="11"/>
  <c r="CG18" i="11"/>
  <c r="AP18" i="11"/>
  <c r="AV42" i="11"/>
  <c r="AV41" i="11" s="1"/>
  <c r="BB13" i="11"/>
  <c r="BH45" i="11"/>
  <c r="CA33" i="11"/>
  <c r="BC19" i="11"/>
  <c r="BH28" i="11"/>
  <c r="BO33" i="11"/>
  <c r="BO38" i="11"/>
  <c r="AV35" i="11"/>
  <c r="BB28" i="11"/>
  <c r="BB38" i="11"/>
  <c r="BH23" i="11"/>
  <c r="BN25" i="11"/>
  <c r="BT14" i="11"/>
  <c r="BZ39" i="11"/>
  <c r="CF24" i="11"/>
  <c r="CF29" i="11"/>
  <c r="CF39" i="11"/>
  <c r="AQ38" i="11"/>
  <c r="AV33" i="11"/>
  <c r="BH34" i="11"/>
  <c r="BN35" i="11"/>
  <c r="BT12" i="11"/>
  <c r="BU12" i="11" s="1"/>
  <c r="BZ35" i="11"/>
  <c r="CF42" i="11"/>
  <c r="CF41" i="11" s="1"/>
  <c r="AV24" i="11"/>
  <c r="BB42" i="11"/>
  <c r="BB41" i="11" s="1"/>
  <c r="BI18" i="11"/>
  <c r="AV45" i="11"/>
  <c r="BH19" i="11"/>
  <c r="BH25" i="11"/>
  <c r="BH35" i="11"/>
  <c r="BZ18" i="11"/>
  <c r="BZ23" i="11"/>
  <c r="BZ42" i="11"/>
  <c r="BZ41" i="11" s="1"/>
  <c r="CG22" i="11"/>
  <c r="AW19" i="11"/>
  <c r="AV25" i="11"/>
  <c r="AV46" i="11"/>
  <c r="BB17" i="11"/>
  <c r="BH14" i="11"/>
  <c r="BH42" i="11"/>
  <c r="BH41" i="11" s="1"/>
  <c r="BN19" i="11"/>
  <c r="BN24" i="11"/>
  <c r="BT19" i="11"/>
  <c r="BT25" i="11"/>
  <c r="BT29" i="11"/>
  <c r="BT35" i="11"/>
  <c r="BZ12" i="11"/>
  <c r="CA12" i="11" s="1"/>
  <c r="CA18" i="11"/>
  <c r="CF28" i="11"/>
  <c r="AJ45" i="11"/>
  <c r="AP19" i="11"/>
  <c r="AW9" i="11"/>
  <c r="AV29" i="11"/>
  <c r="BB34" i="11"/>
  <c r="BN18" i="11"/>
  <c r="BN39" i="11"/>
  <c r="BN37" i="11" s="1"/>
  <c r="BT34" i="11"/>
  <c r="BZ28" i="11"/>
  <c r="BZ45" i="11"/>
  <c r="BZ44" i="11" s="1"/>
  <c r="CF9" i="11"/>
  <c r="CF14" i="11"/>
  <c r="AP42" i="11"/>
  <c r="AP41" i="11" s="1"/>
  <c r="BB25" i="11"/>
  <c r="BB30" i="11"/>
  <c r="BH9" i="11"/>
  <c r="BH33" i="11"/>
  <c r="BN23" i="11"/>
  <c r="BT30" i="11"/>
  <c r="BZ9" i="11"/>
  <c r="BZ24" i="11"/>
  <c r="AJ14" i="11"/>
  <c r="AQ22" i="11"/>
  <c r="AW18" i="11"/>
  <c r="BB23" i="11"/>
  <c r="BB39" i="11"/>
  <c r="BB46" i="11"/>
  <c r="BT23" i="11"/>
  <c r="BT28" i="11"/>
  <c r="BT46" i="11"/>
  <c r="BZ14" i="11"/>
  <c r="BZ25" i="11"/>
  <c r="CF38" i="11"/>
  <c r="CG42" i="11"/>
  <c r="AD39" i="11"/>
  <c r="AD37" i="11" s="1"/>
  <c r="AP45" i="11"/>
  <c r="AV13" i="11"/>
  <c r="AV23" i="11"/>
  <c r="AV37" i="11"/>
  <c r="BB9" i="11"/>
  <c r="BB14" i="11"/>
  <c r="BH12" i="11"/>
  <c r="BI12" i="11" s="1"/>
  <c r="BH18" i="11"/>
  <c r="BH38" i="11"/>
  <c r="BT33" i="11"/>
  <c r="CF34" i="11"/>
  <c r="BH24" i="11"/>
  <c r="BH39" i="11"/>
  <c r="BN34" i="11"/>
  <c r="BT38" i="11"/>
  <c r="BZ30" i="11"/>
  <c r="BZ34" i="11"/>
  <c r="CF25" i="11"/>
  <c r="CF30" i="11"/>
  <c r="CF45" i="11"/>
  <c r="AJ12" i="11"/>
  <c r="AK12" i="11" s="1"/>
  <c r="AP13" i="11"/>
  <c r="AP24" i="11"/>
  <c r="AP29" i="11"/>
  <c r="AV9" i="11"/>
  <c r="AV14" i="11"/>
  <c r="AV28" i="11"/>
  <c r="BB24" i="11"/>
  <c r="BH30" i="11"/>
  <c r="BN9" i="11"/>
  <c r="BT9" i="11"/>
  <c r="CF13" i="11"/>
  <c r="AP25" i="11"/>
  <c r="AP30" i="11"/>
  <c r="AJ28" i="11"/>
  <c r="AQ18" i="11"/>
  <c r="AP23" i="11"/>
  <c r="AJ24" i="11"/>
  <c r="AP9" i="11"/>
  <c r="AP14" i="11"/>
  <c r="AD24" i="11"/>
  <c r="AP28" i="11"/>
  <c r="AK34" i="11"/>
  <c r="AJ30" i="11"/>
  <c r="AJ35" i="11"/>
  <c r="AJ42" i="11"/>
  <c r="AJ41" i="11" s="1"/>
  <c r="AP12" i="11"/>
  <c r="AQ12" i="11" s="1"/>
  <c r="AP34" i="11"/>
  <c r="AP39" i="11"/>
  <c r="AP37" i="11" s="1"/>
  <c r="AP46" i="11"/>
  <c r="AJ18" i="11"/>
  <c r="AK18" i="11"/>
  <c r="AD28" i="11"/>
  <c r="AJ9" i="11"/>
  <c r="AJ19" i="11"/>
  <c r="AJ25" i="11"/>
  <c r="AD23" i="11"/>
  <c r="AJ39" i="11"/>
  <c r="AE18" i="11"/>
  <c r="AD34" i="11"/>
  <c r="AJ33" i="11"/>
  <c r="AD33" i="11"/>
  <c r="AD42" i="11"/>
  <c r="AD41" i="11" s="1"/>
  <c r="AD18" i="11"/>
  <c r="AD45" i="11"/>
  <c r="AD14" i="11"/>
  <c r="AD19" i="11"/>
  <c r="AD30" i="11"/>
  <c r="AD9" i="11"/>
  <c r="AD25" i="11"/>
  <c r="AD35" i="11"/>
  <c r="X42" i="11"/>
  <c r="X41" i="11" s="1"/>
  <c r="X39" i="11"/>
  <c r="Y39" i="11" s="1"/>
  <c r="Y25" i="11"/>
  <c r="U21" i="11"/>
  <c r="X14" i="11"/>
  <c r="Y14" i="11" s="1"/>
  <c r="U17" i="11"/>
  <c r="CB41" i="11"/>
  <c r="CB48" i="11" s="1"/>
  <c r="CF8" i="11"/>
  <c r="CG8" i="11" s="1"/>
  <c r="CF22" i="11"/>
  <c r="CF33" i="11"/>
  <c r="CF35" i="11"/>
  <c r="BV48" i="11"/>
  <c r="BZ13" i="11"/>
  <c r="BZ8" i="11"/>
  <c r="CA8" i="11" s="1"/>
  <c r="CA13" i="11"/>
  <c r="BZ22" i="11"/>
  <c r="CA29" i="11"/>
  <c r="CA46" i="11"/>
  <c r="CA22" i="11"/>
  <c r="BT24" i="11"/>
  <c r="BP44" i="11"/>
  <c r="BP48" i="11" s="1"/>
  <c r="BU22" i="11"/>
  <c r="BT17" i="11"/>
  <c r="BU38" i="11"/>
  <c r="BT8" i="11"/>
  <c r="BU8" i="11" s="1"/>
  <c r="BT22" i="11"/>
  <c r="BJ48" i="11"/>
  <c r="BN17" i="11"/>
  <c r="BN13" i="11"/>
  <c r="BN29" i="11"/>
  <c r="BJ41" i="11"/>
  <c r="BN46" i="11"/>
  <c r="BN8" i="11"/>
  <c r="BO8" i="11" s="1"/>
  <c r="BN22" i="11"/>
  <c r="BN12" i="11"/>
  <c r="BO12" i="11" s="1"/>
  <c r="BN14" i="11"/>
  <c r="BN28" i="11"/>
  <c r="BN30" i="11"/>
  <c r="BN45" i="11"/>
  <c r="BD48" i="11"/>
  <c r="BH13" i="11"/>
  <c r="BH29" i="11"/>
  <c r="BH46" i="11"/>
  <c r="BH8" i="11"/>
  <c r="BI8" i="11" s="1"/>
  <c r="BH22" i="11"/>
  <c r="BI22" i="11"/>
  <c r="BH17" i="11"/>
  <c r="BI38" i="11"/>
  <c r="AX41" i="11"/>
  <c r="AX48" i="11" s="1"/>
  <c r="BB8" i="11"/>
  <c r="BC8" i="11" s="1"/>
  <c r="BB22" i="11"/>
  <c r="BB33" i="11"/>
  <c r="BB35" i="11"/>
  <c r="AR48" i="11"/>
  <c r="AR41" i="11"/>
  <c r="AV8" i="11"/>
  <c r="AW8" i="11" s="1"/>
  <c r="AV22" i="11"/>
  <c r="AL41" i="11"/>
  <c r="AL48" i="11" s="1"/>
  <c r="AP8" i="11"/>
  <c r="AQ8" i="11" s="1"/>
  <c r="AP22" i="11"/>
  <c r="AP33" i="11"/>
  <c r="AP35" i="11"/>
  <c r="AJ13" i="11"/>
  <c r="AJ29" i="11"/>
  <c r="AF41" i="11"/>
  <c r="AF48" i="11" s="1"/>
  <c r="AJ46" i="11"/>
  <c r="AJ8" i="11"/>
  <c r="AK8" i="11" s="1"/>
  <c r="AJ22" i="11"/>
  <c r="AK22" i="11"/>
  <c r="AJ38" i="11"/>
  <c r="AJ17" i="11"/>
  <c r="AK38" i="11"/>
  <c r="Z16" i="11"/>
  <c r="Z48" i="11" s="1"/>
  <c r="AD13" i="11"/>
  <c r="AD29" i="11"/>
  <c r="Z41" i="11"/>
  <c r="AD46" i="11"/>
  <c r="AD8" i="11"/>
  <c r="AE8" i="11" s="1"/>
  <c r="AD22" i="11"/>
  <c r="AE22" i="11"/>
  <c r="AE38" i="11"/>
  <c r="F41" i="11"/>
  <c r="J48" i="11"/>
  <c r="T30" i="11"/>
  <c r="X30" i="11" s="1"/>
  <c r="Y30" i="11" s="1"/>
  <c r="X23" i="11"/>
  <c r="Y23" i="11" s="1"/>
  <c r="X24" i="11"/>
  <c r="Y24" i="11" s="1"/>
  <c r="U27" i="11"/>
  <c r="X38" i="11"/>
  <c r="Y38" i="11" s="1"/>
  <c r="X46" i="11"/>
  <c r="Y46" i="11" s="1"/>
  <c r="U11" i="11"/>
  <c r="T41" i="11"/>
  <c r="U44" i="11"/>
  <c r="U41" i="11"/>
  <c r="U37" i="11" s="1"/>
  <c r="U32" i="11" s="1"/>
  <c r="G39" i="11"/>
  <c r="I39" i="11" s="1"/>
  <c r="N38" i="11"/>
  <c r="D44" i="11"/>
  <c r="C44" i="11"/>
  <c r="D41" i="11"/>
  <c r="C41" i="11"/>
  <c r="D37" i="11"/>
  <c r="C37" i="11"/>
  <c r="D32" i="11"/>
  <c r="C32" i="11"/>
  <c r="D27" i="11"/>
  <c r="C27" i="11"/>
  <c r="D21" i="11"/>
  <c r="C21" i="11"/>
  <c r="D17" i="11"/>
  <c r="C17" i="11"/>
  <c r="D11" i="11"/>
  <c r="C11" i="11"/>
  <c r="D7" i="11"/>
  <c r="C7" i="11"/>
  <c r="O38" i="11"/>
  <c r="S38" i="11" s="1"/>
  <c r="O19" i="11"/>
  <c r="S19" i="11" s="1"/>
  <c r="D4" i="3"/>
  <c r="E4" i="3" s="1"/>
  <c r="F4" i="3" s="1"/>
  <c r="G4" i="3" s="1"/>
  <c r="H4" i="3" s="1"/>
  <c r="I4" i="3" s="1"/>
  <c r="J4" i="3" s="1"/>
  <c r="K4" i="3" s="1"/>
  <c r="L4" i="3" s="1"/>
  <c r="M24" i="11"/>
  <c r="K24" i="11"/>
  <c r="K23" i="11"/>
  <c r="K38" i="11"/>
  <c r="M19" i="11"/>
  <c r="K19" i="11"/>
  <c r="M38" i="11"/>
  <c r="BB45" i="11" l="1"/>
  <c r="BN44" i="11"/>
  <c r="BT44" i="11"/>
  <c r="CF11" i="11"/>
  <c r="AJ32" i="11"/>
  <c r="BT37" i="11"/>
  <c r="CC48" i="11"/>
  <c r="BZ37" i="11"/>
  <c r="CF44" i="11"/>
  <c r="BQ48" i="11"/>
  <c r="BB27" i="11"/>
  <c r="AJ21" i="11"/>
  <c r="BH44" i="11"/>
  <c r="AV21" i="11"/>
  <c r="AP27" i="11"/>
  <c r="AP11" i="11"/>
  <c r="BT7" i="11"/>
  <c r="BB37" i="11"/>
  <c r="BZ32" i="11"/>
  <c r="BZ27" i="11"/>
  <c r="BN7" i="11"/>
  <c r="AD21" i="11"/>
  <c r="AV27" i="11"/>
  <c r="BT11" i="11"/>
  <c r="BB11" i="11"/>
  <c r="AV44" i="11"/>
  <c r="AJ27" i="11"/>
  <c r="AV7" i="11"/>
  <c r="AP44" i="11"/>
  <c r="BE48" i="11"/>
  <c r="BB21" i="11"/>
  <c r="BT27" i="11"/>
  <c r="BN32" i="11"/>
  <c r="BK48" i="11"/>
  <c r="AY48" i="11"/>
  <c r="BZ7" i="11"/>
  <c r="BH27" i="11"/>
  <c r="BZ11" i="11"/>
  <c r="AJ11" i="11"/>
  <c r="CF37" i="11"/>
  <c r="AV32" i="11"/>
  <c r="BH11" i="11"/>
  <c r="CF27" i="11"/>
  <c r="AD7" i="11"/>
  <c r="AJ7" i="11"/>
  <c r="BH7" i="11"/>
  <c r="AV11" i="11"/>
  <c r="CF21" i="11"/>
  <c r="AP7" i="11"/>
  <c r="CF7" i="11"/>
  <c r="BH32" i="11"/>
  <c r="AJ44" i="11"/>
  <c r="BH21" i="11"/>
  <c r="BB44" i="11"/>
  <c r="AJ37" i="11"/>
  <c r="BN21" i="11"/>
  <c r="BT32" i="11"/>
  <c r="BH37" i="11"/>
  <c r="BB7" i="11"/>
  <c r="BT21" i="11"/>
  <c r="BZ21" i="11"/>
  <c r="AM48" i="11"/>
  <c r="AP32" i="11"/>
  <c r="AP21" i="11"/>
  <c r="AD32" i="11"/>
  <c r="AG48" i="11"/>
  <c r="AD44" i="11"/>
  <c r="AD27" i="11"/>
  <c r="AA48" i="11"/>
  <c r="AD11" i="11"/>
  <c r="Y42" i="11"/>
  <c r="X37" i="11"/>
  <c r="U16" i="11"/>
  <c r="CF32" i="11"/>
  <c r="BW48" i="11"/>
  <c r="BN11" i="11"/>
  <c r="BN27" i="11"/>
  <c r="BB32" i="11"/>
  <c r="AV17" i="11"/>
  <c r="AS48" i="11"/>
  <c r="T34" i="11"/>
  <c r="X34" i="11" s="1"/>
  <c r="Y34" i="11" s="1"/>
  <c r="T35" i="11"/>
  <c r="X35" i="11" s="1"/>
  <c r="Y35" i="11" s="1"/>
  <c r="T13" i="11"/>
  <c r="X13" i="11" s="1"/>
  <c r="Y13" i="11" s="1"/>
  <c r="C16" i="11"/>
  <c r="T9" i="11"/>
  <c r="T12" i="11"/>
  <c r="D16" i="11"/>
  <c r="T19" i="11"/>
  <c r="X19" i="11" s="1"/>
  <c r="Y19" i="11" s="1"/>
  <c r="T18" i="11"/>
  <c r="X18" i="11" s="1"/>
  <c r="Y18" i="11" s="1"/>
  <c r="T45" i="11"/>
  <c r="T28" i="11"/>
  <c r="T29" i="11"/>
  <c r="X29" i="11" s="1"/>
  <c r="Y29" i="11" s="1"/>
  <c r="T33" i="11"/>
  <c r="X33" i="11" s="1"/>
  <c r="Y33" i="11" s="1"/>
  <c r="G24" i="11"/>
  <c r="H39" i="11"/>
  <c r="G38" i="11"/>
  <c r="I38" i="11" s="1"/>
  <c r="R38" i="11"/>
  <c r="G19" i="11"/>
  <c r="A91" i="4"/>
  <c r="A90" i="4"/>
  <c r="G7" i="3"/>
  <c r="F7" i="3"/>
  <c r="D7" i="3"/>
  <c r="K7" i="3"/>
  <c r="L7" i="3"/>
  <c r="H7" i="3"/>
  <c r="J7" i="3"/>
  <c r="I7" i="3"/>
  <c r="E7" i="3"/>
  <c r="BB16" i="11" l="1"/>
  <c r="BB48" i="11" s="1"/>
  <c r="AJ16" i="11"/>
  <c r="AJ48" i="11" s="1"/>
  <c r="BZ16" i="11"/>
  <c r="BZ48" i="11" s="1"/>
  <c r="AV16" i="11"/>
  <c r="AV48" i="11" s="1"/>
  <c r="BN16" i="11"/>
  <c r="BN48" i="11" s="1"/>
  <c r="AD16" i="11"/>
  <c r="AD48" i="11" s="1"/>
  <c r="BT16" i="11"/>
  <c r="BT48" i="11" s="1"/>
  <c r="CF16" i="11"/>
  <c r="CF48" i="11" s="1"/>
  <c r="BH16" i="11"/>
  <c r="BH48" i="11" s="1"/>
  <c r="AP16" i="11"/>
  <c r="AP48" i="11" s="1"/>
  <c r="X32" i="11"/>
  <c r="I24" i="11"/>
  <c r="H24" i="11"/>
  <c r="I19" i="11"/>
  <c r="H19" i="11"/>
  <c r="X22" i="11"/>
  <c r="T11" i="11"/>
  <c r="X45" i="11"/>
  <c r="T44" i="11"/>
  <c r="T27" i="11"/>
  <c r="X28" i="11"/>
  <c r="X9" i="11"/>
  <c r="T7" i="11"/>
  <c r="H38" i="11"/>
  <c r="A88" i="4"/>
  <c r="A89" i="4"/>
  <c r="I6" i="3"/>
  <c r="D6" i="3"/>
  <c r="H6" i="3"/>
  <c r="L6" i="3"/>
  <c r="J6" i="3"/>
  <c r="E6" i="3"/>
  <c r="K6" i="3"/>
  <c r="G6" i="3"/>
  <c r="F6" i="3"/>
  <c r="X21" i="11" l="1"/>
  <c r="Y22" i="11"/>
  <c r="X44" i="11"/>
  <c r="Y45" i="11"/>
  <c r="Y9" i="11"/>
  <c r="X27" i="11"/>
  <c r="Y28" i="11"/>
  <c r="X11" i="11"/>
  <c r="Y12" i="11"/>
  <c r="A85" i="4"/>
  <c r="A86" i="4"/>
  <c r="A87" i="4"/>
  <c r="A84" i="4"/>
  <c r="N28" i="11"/>
  <c r="N29" i="11"/>
  <c r="N30" i="11"/>
  <c r="A83" i="4"/>
  <c r="A82" i="4"/>
  <c r="A81" i="4"/>
  <c r="A80" i="4"/>
  <c r="A79" i="4"/>
  <c r="O42" i="11"/>
  <c r="O41" i="11" s="1"/>
  <c r="O37" i="11" s="1"/>
  <c r="O30" i="11"/>
  <c r="S30" i="11" s="1"/>
  <c r="O13" i="11"/>
  <c r="S13" i="11" s="1"/>
  <c r="O14" i="11"/>
  <c r="A76" i="4"/>
  <c r="A77" i="4"/>
  <c r="A78" i="4"/>
  <c r="O45" i="11"/>
  <c r="S45" i="11" s="1"/>
  <c r="O46" i="11"/>
  <c r="S46" i="11" s="1"/>
  <c r="O18" i="11"/>
  <c r="O17" i="11" s="1"/>
  <c r="O22" i="11"/>
  <c r="O21" i="11" s="1"/>
  <c r="O23" i="11"/>
  <c r="S23" i="11" s="1"/>
  <c r="O25" i="11"/>
  <c r="S25" i="11" s="1"/>
  <c r="O28" i="11"/>
  <c r="O29" i="11"/>
  <c r="O33" i="11"/>
  <c r="S33" i="11" s="1"/>
  <c r="O34" i="11"/>
  <c r="S34" i="11" s="1"/>
  <c r="O35" i="11"/>
  <c r="S35" i="11" s="1"/>
  <c r="O12" i="11"/>
  <c r="S12" i="11" s="1"/>
  <c r="O8" i="11"/>
  <c r="S8" i="11" s="1"/>
  <c r="O9" i="11"/>
  <c r="N42" i="11"/>
  <c r="R42" i="11" s="1"/>
  <c r="R41" i="11" s="1"/>
  <c r="N25" i="11"/>
  <c r="N12" i="11"/>
  <c r="N13" i="11"/>
  <c r="N14" i="11"/>
  <c r="N9" i="11"/>
  <c r="A75" i="4"/>
  <c r="A74" i="4"/>
  <c r="A73" i="4"/>
  <c r="A72" i="4"/>
  <c r="A71" i="4"/>
  <c r="A65" i="4"/>
  <c r="A66" i="4"/>
  <c r="A67" i="4"/>
  <c r="A68" i="4"/>
  <c r="A69" i="4"/>
  <c r="A70" i="4"/>
  <c r="A64" i="4"/>
  <c r="A63" i="4"/>
  <c r="A60" i="4"/>
  <c r="A61" i="4"/>
  <c r="A62" i="4"/>
  <c r="A59" i="4"/>
  <c r="A58" i="4"/>
  <c r="A57" i="4"/>
  <c r="A56" i="4"/>
  <c r="A53" i="4"/>
  <c r="A54" i="4"/>
  <c r="F9" i="4"/>
  <c r="E6" i="4"/>
  <c r="E7" i="4"/>
  <c r="E8" i="4"/>
  <c r="E9" i="4"/>
  <c r="A47" i="4"/>
  <c r="A48" i="4"/>
  <c r="A49" i="4"/>
  <c r="A50" i="4"/>
  <c r="A51" i="4"/>
  <c r="A52" i="4"/>
  <c r="A45" i="4"/>
  <c r="A46" i="4"/>
  <c r="F44" i="11"/>
  <c r="R49" i="11"/>
  <c r="A38" i="4"/>
  <c r="A44" i="4"/>
  <c r="A39" i="4"/>
  <c r="A40" i="4"/>
  <c r="A41" i="4"/>
  <c r="A42" i="4"/>
  <c r="A43" i="4"/>
  <c r="D22" i="2"/>
  <c r="A24" i="2"/>
  <c r="O49" i="11"/>
  <c r="S28" i="11"/>
  <c r="A37" i="4"/>
  <c r="A28" i="4"/>
  <c r="A29" i="4"/>
  <c r="A30" i="4"/>
  <c r="A31" i="4"/>
  <c r="A32" i="4"/>
  <c r="A33" i="4"/>
  <c r="A34" i="4"/>
  <c r="A35" i="4"/>
  <c r="A36" i="4"/>
  <c r="F5" i="7"/>
  <c r="J16" i="4"/>
  <c r="G11" i="4"/>
  <c r="E5" i="4"/>
  <c r="A23" i="4"/>
  <c r="A27" i="4"/>
  <c r="A19" i="4"/>
  <c r="A20" i="4"/>
  <c r="A21" i="4"/>
  <c r="A22" i="4"/>
  <c r="A24" i="4"/>
  <c r="A25" i="4"/>
  <c r="A26" i="4"/>
  <c r="S9" i="11"/>
  <c r="S14" i="11"/>
  <c r="S22" i="11"/>
  <c r="S29" i="11"/>
  <c r="S42" i="11"/>
  <c r="F11" i="7"/>
  <c r="G11" i="7" s="1"/>
  <c r="A25" i="2"/>
  <c r="A26" i="2" s="1"/>
  <c r="A27" i="2" s="1"/>
  <c r="E22" i="2"/>
  <c r="A16" i="4"/>
  <c r="A17" i="4"/>
  <c r="A18" i="4"/>
  <c r="F11" i="11"/>
  <c r="C49" i="11"/>
  <c r="D49" i="11"/>
  <c r="F49" i="11"/>
  <c r="G49" i="11"/>
  <c r="H49" i="11"/>
  <c r="I49" i="11"/>
  <c r="J49" i="11"/>
  <c r="K49" i="11"/>
  <c r="L49" i="11"/>
  <c r="M49" i="11"/>
  <c r="N49" i="11"/>
  <c r="P49" i="11"/>
  <c r="Q49" i="11"/>
  <c r="S49" i="11"/>
  <c r="C50" i="11"/>
  <c r="F50" i="11"/>
  <c r="J50" i="11"/>
  <c r="L50" i="11"/>
  <c r="N50" i="11"/>
  <c r="E8" i="7"/>
  <c r="E5" i="7"/>
  <c r="E10" i="7" s="1"/>
  <c r="E6" i="7"/>
  <c r="E7" i="7"/>
  <c r="E9" i="7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999" i="7"/>
  <c r="A999" i="7"/>
  <c r="F998" i="7"/>
  <c r="A998" i="7"/>
  <c r="F997" i="7"/>
  <c r="A997" i="7"/>
  <c r="F996" i="7"/>
  <c r="A996" i="7"/>
  <c r="F995" i="7"/>
  <c r="A995" i="7"/>
  <c r="F994" i="7"/>
  <c r="A994" i="7"/>
  <c r="F993" i="7"/>
  <c r="A993" i="7"/>
  <c r="F992" i="7"/>
  <c r="A992" i="7"/>
  <c r="F991" i="7"/>
  <c r="A991" i="7"/>
  <c r="F990" i="7"/>
  <c r="A990" i="7"/>
  <c r="F989" i="7"/>
  <c r="A989" i="7"/>
  <c r="F988" i="7"/>
  <c r="A988" i="7"/>
  <c r="F987" i="7"/>
  <c r="A987" i="7"/>
  <c r="F986" i="7"/>
  <c r="A986" i="7"/>
  <c r="F985" i="7"/>
  <c r="A985" i="7"/>
  <c r="F984" i="7"/>
  <c r="A984" i="7"/>
  <c r="F983" i="7"/>
  <c r="A983" i="7"/>
  <c r="F982" i="7"/>
  <c r="A982" i="7"/>
  <c r="F981" i="7"/>
  <c r="A981" i="7"/>
  <c r="F980" i="7"/>
  <c r="A980" i="7"/>
  <c r="F979" i="7"/>
  <c r="A979" i="7"/>
  <c r="F978" i="7"/>
  <c r="A978" i="7"/>
  <c r="F977" i="7"/>
  <c r="A977" i="7"/>
  <c r="F976" i="7"/>
  <c r="A976" i="7"/>
  <c r="F975" i="7"/>
  <c r="A975" i="7"/>
  <c r="F974" i="7"/>
  <c r="A974" i="7"/>
  <c r="F973" i="7"/>
  <c r="A973" i="7"/>
  <c r="F972" i="7"/>
  <c r="A972" i="7"/>
  <c r="F971" i="7"/>
  <c r="A971" i="7"/>
  <c r="F970" i="7"/>
  <c r="A970" i="7"/>
  <c r="F969" i="7"/>
  <c r="A969" i="7"/>
  <c r="F968" i="7"/>
  <c r="A968" i="7"/>
  <c r="F967" i="7"/>
  <c r="A967" i="7"/>
  <c r="F966" i="7"/>
  <c r="A966" i="7"/>
  <c r="F965" i="7"/>
  <c r="A965" i="7"/>
  <c r="F964" i="7"/>
  <c r="A964" i="7"/>
  <c r="F963" i="7"/>
  <c r="A963" i="7"/>
  <c r="F962" i="7"/>
  <c r="A962" i="7"/>
  <c r="F961" i="7"/>
  <c r="A961" i="7"/>
  <c r="F960" i="7"/>
  <c r="A960" i="7"/>
  <c r="F959" i="7"/>
  <c r="A959" i="7"/>
  <c r="F958" i="7"/>
  <c r="A958" i="7"/>
  <c r="F957" i="7"/>
  <c r="A957" i="7"/>
  <c r="F956" i="7"/>
  <c r="A956" i="7"/>
  <c r="F955" i="7"/>
  <c r="A955" i="7"/>
  <c r="F954" i="7"/>
  <c r="A954" i="7"/>
  <c r="F953" i="7"/>
  <c r="A953" i="7"/>
  <c r="F952" i="7"/>
  <c r="A952" i="7"/>
  <c r="F951" i="7"/>
  <c r="A951" i="7"/>
  <c r="F950" i="7"/>
  <c r="A950" i="7"/>
  <c r="F949" i="7"/>
  <c r="A949" i="7"/>
  <c r="F948" i="7"/>
  <c r="A948" i="7"/>
  <c r="F947" i="7"/>
  <c r="A947" i="7"/>
  <c r="F946" i="7"/>
  <c r="A946" i="7"/>
  <c r="F945" i="7"/>
  <c r="A945" i="7"/>
  <c r="F944" i="7"/>
  <c r="A944" i="7"/>
  <c r="F943" i="7"/>
  <c r="A943" i="7"/>
  <c r="F942" i="7"/>
  <c r="A942" i="7"/>
  <c r="F941" i="7"/>
  <c r="A941" i="7"/>
  <c r="F940" i="7"/>
  <c r="A940" i="7"/>
  <c r="F939" i="7"/>
  <c r="A939" i="7"/>
  <c r="F938" i="7"/>
  <c r="A938" i="7"/>
  <c r="F937" i="7"/>
  <c r="A937" i="7"/>
  <c r="F936" i="7"/>
  <c r="A936" i="7"/>
  <c r="F935" i="7"/>
  <c r="A935" i="7"/>
  <c r="F934" i="7"/>
  <c r="A934" i="7"/>
  <c r="F933" i="7"/>
  <c r="A933" i="7"/>
  <c r="F932" i="7"/>
  <c r="A932" i="7"/>
  <c r="F931" i="7"/>
  <c r="A931" i="7"/>
  <c r="F930" i="7"/>
  <c r="A930" i="7"/>
  <c r="F929" i="7"/>
  <c r="A929" i="7"/>
  <c r="F928" i="7"/>
  <c r="A928" i="7"/>
  <c r="F927" i="7"/>
  <c r="A927" i="7"/>
  <c r="F926" i="7"/>
  <c r="A926" i="7"/>
  <c r="F925" i="7"/>
  <c r="A925" i="7"/>
  <c r="F924" i="7"/>
  <c r="A924" i="7"/>
  <c r="F923" i="7"/>
  <c r="A923" i="7"/>
  <c r="F922" i="7"/>
  <c r="A922" i="7"/>
  <c r="F921" i="7"/>
  <c r="A921" i="7"/>
  <c r="F920" i="7"/>
  <c r="A920" i="7"/>
  <c r="F919" i="7"/>
  <c r="A919" i="7"/>
  <c r="F918" i="7"/>
  <c r="A918" i="7"/>
  <c r="F917" i="7"/>
  <c r="A917" i="7"/>
  <c r="F916" i="7"/>
  <c r="A916" i="7"/>
  <c r="F915" i="7"/>
  <c r="A915" i="7"/>
  <c r="F914" i="7"/>
  <c r="A914" i="7"/>
  <c r="F913" i="7"/>
  <c r="A913" i="7"/>
  <c r="F912" i="7"/>
  <c r="A912" i="7"/>
  <c r="F911" i="7"/>
  <c r="A911" i="7"/>
  <c r="F910" i="7"/>
  <c r="A910" i="7"/>
  <c r="F909" i="7"/>
  <c r="A909" i="7"/>
  <c r="F908" i="7"/>
  <c r="A908" i="7"/>
  <c r="F907" i="7"/>
  <c r="A907" i="7"/>
  <c r="F906" i="7"/>
  <c r="A906" i="7"/>
  <c r="F905" i="7"/>
  <c r="A905" i="7"/>
  <c r="F904" i="7"/>
  <c r="A904" i="7"/>
  <c r="F903" i="7"/>
  <c r="A903" i="7"/>
  <c r="F902" i="7"/>
  <c r="A902" i="7"/>
  <c r="F901" i="7"/>
  <c r="A901" i="7"/>
  <c r="F900" i="7"/>
  <c r="A900" i="7"/>
  <c r="F899" i="7"/>
  <c r="A899" i="7"/>
  <c r="F898" i="7"/>
  <c r="A898" i="7"/>
  <c r="F897" i="7"/>
  <c r="A897" i="7"/>
  <c r="F896" i="7"/>
  <c r="A896" i="7"/>
  <c r="F895" i="7"/>
  <c r="A895" i="7"/>
  <c r="F894" i="7"/>
  <c r="A894" i="7"/>
  <c r="F893" i="7"/>
  <c r="A893" i="7"/>
  <c r="F892" i="7"/>
  <c r="A892" i="7"/>
  <c r="F891" i="7"/>
  <c r="A891" i="7"/>
  <c r="F890" i="7"/>
  <c r="A890" i="7"/>
  <c r="F889" i="7"/>
  <c r="A889" i="7"/>
  <c r="F888" i="7"/>
  <c r="A888" i="7"/>
  <c r="F887" i="7"/>
  <c r="A887" i="7"/>
  <c r="F886" i="7"/>
  <c r="A886" i="7"/>
  <c r="F885" i="7"/>
  <c r="A885" i="7"/>
  <c r="F884" i="7"/>
  <c r="A884" i="7"/>
  <c r="F883" i="7"/>
  <c r="A883" i="7"/>
  <c r="F882" i="7"/>
  <c r="A882" i="7"/>
  <c r="F881" i="7"/>
  <c r="A881" i="7"/>
  <c r="F880" i="7"/>
  <c r="A880" i="7"/>
  <c r="F879" i="7"/>
  <c r="A879" i="7"/>
  <c r="F878" i="7"/>
  <c r="A878" i="7"/>
  <c r="F877" i="7"/>
  <c r="A877" i="7"/>
  <c r="F876" i="7"/>
  <c r="A876" i="7"/>
  <c r="F875" i="7"/>
  <c r="A875" i="7"/>
  <c r="F874" i="7"/>
  <c r="A874" i="7"/>
  <c r="F873" i="7"/>
  <c r="A873" i="7"/>
  <c r="F872" i="7"/>
  <c r="A872" i="7"/>
  <c r="F871" i="7"/>
  <c r="A871" i="7"/>
  <c r="F870" i="7"/>
  <c r="A870" i="7"/>
  <c r="F869" i="7"/>
  <c r="A869" i="7"/>
  <c r="F868" i="7"/>
  <c r="A868" i="7"/>
  <c r="F867" i="7"/>
  <c r="A867" i="7"/>
  <c r="F866" i="7"/>
  <c r="A866" i="7"/>
  <c r="F865" i="7"/>
  <c r="A865" i="7"/>
  <c r="F864" i="7"/>
  <c r="A864" i="7"/>
  <c r="F863" i="7"/>
  <c r="A863" i="7"/>
  <c r="F862" i="7"/>
  <c r="A862" i="7"/>
  <c r="F861" i="7"/>
  <c r="A861" i="7"/>
  <c r="F860" i="7"/>
  <c r="A860" i="7"/>
  <c r="F859" i="7"/>
  <c r="A859" i="7"/>
  <c r="F858" i="7"/>
  <c r="A858" i="7"/>
  <c r="F857" i="7"/>
  <c r="A857" i="7"/>
  <c r="F856" i="7"/>
  <c r="A856" i="7"/>
  <c r="F855" i="7"/>
  <c r="A855" i="7"/>
  <c r="F854" i="7"/>
  <c r="A854" i="7"/>
  <c r="F853" i="7"/>
  <c r="A853" i="7"/>
  <c r="F852" i="7"/>
  <c r="A852" i="7"/>
  <c r="F851" i="7"/>
  <c r="A851" i="7"/>
  <c r="F850" i="7"/>
  <c r="A850" i="7"/>
  <c r="F849" i="7"/>
  <c r="A849" i="7"/>
  <c r="F848" i="7"/>
  <c r="A848" i="7"/>
  <c r="F847" i="7"/>
  <c r="A847" i="7"/>
  <c r="F846" i="7"/>
  <c r="A846" i="7"/>
  <c r="F845" i="7"/>
  <c r="A845" i="7"/>
  <c r="F844" i="7"/>
  <c r="A844" i="7"/>
  <c r="F843" i="7"/>
  <c r="A843" i="7"/>
  <c r="F842" i="7"/>
  <c r="A842" i="7"/>
  <c r="F841" i="7"/>
  <c r="A841" i="7"/>
  <c r="F840" i="7"/>
  <c r="A840" i="7"/>
  <c r="F839" i="7"/>
  <c r="A839" i="7"/>
  <c r="F838" i="7"/>
  <c r="A838" i="7"/>
  <c r="F837" i="7"/>
  <c r="A837" i="7"/>
  <c r="F836" i="7"/>
  <c r="A836" i="7"/>
  <c r="F835" i="7"/>
  <c r="A835" i="7"/>
  <c r="F834" i="7"/>
  <c r="A834" i="7"/>
  <c r="F833" i="7"/>
  <c r="A833" i="7"/>
  <c r="F832" i="7"/>
  <c r="A832" i="7"/>
  <c r="F831" i="7"/>
  <c r="A831" i="7"/>
  <c r="F830" i="7"/>
  <c r="A830" i="7"/>
  <c r="F829" i="7"/>
  <c r="A829" i="7"/>
  <c r="F828" i="7"/>
  <c r="A828" i="7"/>
  <c r="F827" i="7"/>
  <c r="A827" i="7"/>
  <c r="F826" i="7"/>
  <c r="A826" i="7"/>
  <c r="F825" i="7"/>
  <c r="A825" i="7"/>
  <c r="F824" i="7"/>
  <c r="A824" i="7"/>
  <c r="F823" i="7"/>
  <c r="A823" i="7"/>
  <c r="F822" i="7"/>
  <c r="A822" i="7"/>
  <c r="F821" i="7"/>
  <c r="A821" i="7"/>
  <c r="F820" i="7"/>
  <c r="A820" i="7"/>
  <c r="F819" i="7"/>
  <c r="A819" i="7"/>
  <c r="F818" i="7"/>
  <c r="A818" i="7"/>
  <c r="F817" i="7"/>
  <c r="A817" i="7"/>
  <c r="F816" i="7"/>
  <c r="A816" i="7"/>
  <c r="F815" i="7"/>
  <c r="A815" i="7"/>
  <c r="F814" i="7"/>
  <c r="A814" i="7"/>
  <c r="F813" i="7"/>
  <c r="A813" i="7"/>
  <c r="F812" i="7"/>
  <c r="A812" i="7"/>
  <c r="F811" i="7"/>
  <c r="A811" i="7"/>
  <c r="F810" i="7"/>
  <c r="A810" i="7"/>
  <c r="F809" i="7"/>
  <c r="A809" i="7"/>
  <c r="F808" i="7"/>
  <c r="A808" i="7"/>
  <c r="F807" i="7"/>
  <c r="A807" i="7"/>
  <c r="F806" i="7"/>
  <c r="A806" i="7"/>
  <c r="F805" i="7"/>
  <c r="A805" i="7"/>
  <c r="F804" i="7"/>
  <c r="A804" i="7"/>
  <c r="F803" i="7"/>
  <c r="A803" i="7"/>
  <c r="F802" i="7"/>
  <c r="A802" i="7"/>
  <c r="F801" i="7"/>
  <c r="A801" i="7"/>
  <c r="F800" i="7"/>
  <c r="A800" i="7"/>
  <c r="F799" i="7"/>
  <c r="A799" i="7"/>
  <c r="F798" i="7"/>
  <c r="A798" i="7"/>
  <c r="F797" i="7"/>
  <c r="A797" i="7"/>
  <c r="F796" i="7"/>
  <c r="A796" i="7"/>
  <c r="F795" i="7"/>
  <c r="A795" i="7"/>
  <c r="F794" i="7"/>
  <c r="A794" i="7"/>
  <c r="F793" i="7"/>
  <c r="A793" i="7"/>
  <c r="F792" i="7"/>
  <c r="A792" i="7"/>
  <c r="F791" i="7"/>
  <c r="A791" i="7"/>
  <c r="F790" i="7"/>
  <c r="A790" i="7"/>
  <c r="F789" i="7"/>
  <c r="A789" i="7"/>
  <c r="F788" i="7"/>
  <c r="A788" i="7"/>
  <c r="F787" i="7"/>
  <c r="A787" i="7"/>
  <c r="F786" i="7"/>
  <c r="A786" i="7"/>
  <c r="F785" i="7"/>
  <c r="A785" i="7"/>
  <c r="F784" i="7"/>
  <c r="A784" i="7"/>
  <c r="F783" i="7"/>
  <c r="A783" i="7"/>
  <c r="F782" i="7"/>
  <c r="A782" i="7"/>
  <c r="F781" i="7"/>
  <c r="A781" i="7"/>
  <c r="F780" i="7"/>
  <c r="A780" i="7"/>
  <c r="F779" i="7"/>
  <c r="A779" i="7"/>
  <c r="F778" i="7"/>
  <c r="A778" i="7"/>
  <c r="F777" i="7"/>
  <c r="A777" i="7"/>
  <c r="F776" i="7"/>
  <c r="A776" i="7"/>
  <c r="F775" i="7"/>
  <c r="A775" i="7"/>
  <c r="F774" i="7"/>
  <c r="A774" i="7"/>
  <c r="F773" i="7"/>
  <c r="A773" i="7"/>
  <c r="F772" i="7"/>
  <c r="A772" i="7"/>
  <c r="F771" i="7"/>
  <c r="A771" i="7"/>
  <c r="F770" i="7"/>
  <c r="A770" i="7"/>
  <c r="F769" i="7"/>
  <c r="A769" i="7"/>
  <c r="F768" i="7"/>
  <c r="A768" i="7"/>
  <c r="F767" i="7"/>
  <c r="A767" i="7"/>
  <c r="F766" i="7"/>
  <c r="A766" i="7"/>
  <c r="F765" i="7"/>
  <c r="A765" i="7"/>
  <c r="F764" i="7"/>
  <c r="A764" i="7"/>
  <c r="F763" i="7"/>
  <c r="A763" i="7"/>
  <c r="F762" i="7"/>
  <c r="A762" i="7"/>
  <c r="F761" i="7"/>
  <c r="A761" i="7"/>
  <c r="F760" i="7"/>
  <c r="A760" i="7"/>
  <c r="F759" i="7"/>
  <c r="A759" i="7"/>
  <c r="F758" i="7"/>
  <c r="A758" i="7"/>
  <c r="F757" i="7"/>
  <c r="A757" i="7"/>
  <c r="F756" i="7"/>
  <c r="A756" i="7"/>
  <c r="F755" i="7"/>
  <c r="A755" i="7"/>
  <c r="F754" i="7"/>
  <c r="A754" i="7"/>
  <c r="F753" i="7"/>
  <c r="A753" i="7"/>
  <c r="F752" i="7"/>
  <c r="A752" i="7"/>
  <c r="F751" i="7"/>
  <c r="A751" i="7"/>
  <c r="F750" i="7"/>
  <c r="A750" i="7"/>
  <c r="F749" i="7"/>
  <c r="A749" i="7"/>
  <c r="F748" i="7"/>
  <c r="A748" i="7"/>
  <c r="F747" i="7"/>
  <c r="A747" i="7"/>
  <c r="F746" i="7"/>
  <c r="A746" i="7"/>
  <c r="F745" i="7"/>
  <c r="A745" i="7"/>
  <c r="F744" i="7"/>
  <c r="A744" i="7"/>
  <c r="F743" i="7"/>
  <c r="A743" i="7"/>
  <c r="F742" i="7"/>
  <c r="A742" i="7"/>
  <c r="F741" i="7"/>
  <c r="A741" i="7"/>
  <c r="F740" i="7"/>
  <c r="A740" i="7"/>
  <c r="F739" i="7"/>
  <c r="A739" i="7"/>
  <c r="F738" i="7"/>
  <c r="A738" i="7"/>
  <c r="F737" i="7"/>
  <c r="A737" i="7"/>
  <c r="F736" i="7"/>
  <c r="A736" i="7"/>
  <c r="F735" i="7"/>
  <c r="A735" i="7"/>
  <c r="F734" i="7"/>
  <c r="A734" i="7"/>
  <c r="F733" i="7"/>
  <c r="A733" i="7"/>
  <c r="F732" i="7"/>
  <c r="A732" i="7"/>
  <c r="F731" i="7"/>
  <c r="A731" i="7"/>
  <c r="F730" i="7"/>
  <c r="A730" i="7"/>
  <c r="F729" i="7"/>
  <c r="A729" i="7"/>
  <c r="F728" i="7"/>
  <c r="A728" i="7"/>
  <c r="F727" i="7"/>
  <c r="A727" i="7"/>
  <c r="F726" i="7"/>
  <c r="A726" i="7"/>
  <c r="F725" i="7"/>
  <c r="A725" i="7"/>
  <c r="F724" i="7"/>
  <c r="A724" i="7"/>
  <c r="F723" i="7"/>
  <c r="A723" i="7"/>
  <c r="F722" i="7"/>
  <c r="A722" i="7"/>
  <c r="F721" i="7"/>
  <c r="A721" i="7"/>
  <c r="F720" i="7"/>
  <c r="A720" i="7"/>
  <c r="F719" i="7"/>
  <c r="A719" i="7"/>
  <c r="F718" i="7"/>
  <c r="A718" i="7"/>
  <c r="F717" i="7"/>
  <c r="A717" i="7"/>
  <c r="F716" i="7"/>
  <c r="A716" i="7"/>
  <c r="F715" i="7"/>
  <c r="A715" i="7"/>
  <c r="F714" i="7"/>
  <c r="A714" i="7"/>
  <c r="F713" i="7"/>
  <c r="A713" i="7"/>
  <c r="F712" i="7"/>
  <c r="A712" i="7"/>
  <c r="F711" i="7"/>
  <c r="A711" i="7"/>
  <c r="F710" i="7"/>
  <c r="A710" i="7"/>
  <c r="F709" i="7"/>
  <c r="A709" i="7"/>
  <c r="F708" i="7"/>
  <c r="A708" i="7"/>
  <c r="F707" i="7"/>
  <c r="A707" i="7"/>
  <c r="F706" i="7"/>
  <c r="A706" i="7"/>
  <c r="F705" i="7"/>
  <c r="A705" i="7"/>
  <c r="F704" i="7"/>
  <c r="A704" i="7"/>
  <c r="F703" i="7"/>
  <c r="A703" i="7"/>
  <c r="F702" i="7"/>
  <c r="A702" i="7"/>
  <c r="F701" i="7"/>
  <c r="A701" i="7"/>
  <c r="F700" i="7"/>
  <c r="A700" i="7"/>
  <c r="F699" i="7"/>
  <c r="A699" i="7"/>
  <c r="F698" i="7"/>
  <c r="A698" i="7"/>
  <c r="F697" i="7"/>
  <c r="A697" i="7"/>
  <c r="F696" i="7"/>
  <c r="A696" i="7"/>
  <c r="F695" i="7"/>
  <c r="A695" i="7"/>
  <c r="F694" i="7"/>
  <c r="A694" i="7"/>
  <c r="F693" i="7"/>
  <c r="A693" i="7"/>
  <c r="F692" i="7"/>
  <c r="A692" i="7"/>
  <c r="F691" i="7"/>
  <c r="A691" i="7"/>
  <c r="F690" i="7"/>
  <c r="A690" i="7"/>
  <c r="F689" i="7"/>
  <c r="A689" i="7"/>
  <c r="F688" i="7"/>
  <c r="A688" i="7"/>
  <c r="F687" i="7"/>
  <c r="A687" i="7"/>
  <c r="F686" i="7"/>
  <c r="A686" i="7"/>
  <c r="F685" i="7"/>
  <c r="A685" i="7"/>
  <c r="F684" i="7"/>
  <c r="A684" i="7"/>
  <c r="F683" i="7"/>
  <c r="A683" i="7"/>
  <c r="F682" i="7"/>
  <c r="A682" i="7"/>
  <c r="F681" i="7"/>
  <c r="A681" i="7"/>
  <c r="F680" i="7"/>
  <c r="A680" i="7"/>
  <c r="F679" i="7"/>
  <c r="A679" i="7"/>
  <c r="F678" i="7"/>
  <c r="A678" i="7"/>
  <c r="F677" i="7"/>
  <c r="A677" i="7"/>
  <c r="F676" i="7"/>
  <c r="A676" i="7"/>
  <c r="F675" i="7"/>
  <c r="A675" i="7"/>
  <c r="F674" i="7"/>
  <c r="A674" i="7"/>
  <c r="F673" i="7"/>
  <c r="A673" i="7"/>
  <c r="F672" i="7"/>
  <c r="A672" i="7"/>
  <c r="F671" i="7"/>
  <c r="A671" i="7"/>
  <c r="F670" i="7"/>
  <c r="A670" i="7"/>
  <c r="F669" i="7"/>
  <c r="A669" i="7"/>
  <c r="F668" i="7"/>
  <c r="A668" i="7"/>
  <c r="F667" i="7"/>
  <c r="A667" i="7"/>
  <c r="F666" i="7"/>
  <c r="A666" i="7"/>
  <c r="F665" i="7"/>
  <c r="A665" i="7"/>
  <c r="F664" i="7"/>
  <c r="A664" i="7"/>
  <c r="F663" i="7"/>
  <c r="A663" i="7"/>
  <c r="F662" i="7"/>
  <c r="A662" i="7"/>
  <c r="F661" i="7"/>
  <c r="A661" i="7"/>
  <c r="F660" i="7"/>
  <c r="A660" i="7"/>
  <c r="F659" i="7"/>
  <c r="A659" i="7"/>
  <c r="F658" i="7"/>
  <c r="A658" i="7"/>
  <c r="F657" i="7"/>
  <c r="A657" i="7"/>
  <c r="F656" i="7"/>
  <c r="A656" i="7"/>
  <c r="F655" i="7"/>
  <c r="A655" i="7"/>
  <c r="F654" i="7"/>
  <c r="A654" i="7"/>
  <c r="F653" i="7"/>
  <c r="A653" i="7"/>
  <c r="F652" i="7"/>
  <c r="A652" i="7"/>
  <c r="F651" i="7"/>
  <c r="A651" i="7"/>
  <c r="F650" i="7"/>
  <c r="A650" i="7"/>
  <c r="F649" i="7"/>
  <c r="A649" i="7"/>
  <c r="F648" i="7"/>
  <c r="A648" i="7"/>
  <c r="F647" i="7"/>
  <c r="A647" i="7"/>
  <c r="F646" i="7"/>
  <c r="A646" i="7"/>
  <c r="F645" i="7"/>
  <c r="A645" i="7"/>
  <c r="F644" i="7"/>
  <c r="A644" i="7"/>
  <c r="F643" i="7"/>
  <c r="A643" i="7"/>
  <c r="F642" i="7"/>
  <c r="A642" i="7"/>
  <c r="F641" i="7"/>
  <c r="A641" i="7"/>
  <c r="F640" i="7"/>
  <c r="A640" i="7"/>
  <c r="F639" i="7"/>
  <c r="A639" i="7"/>
  <c r="F638" i="7"/>
  <c r="A638" i="7"/>
  <c r="F637" i="7"/>
  <c r="A637" i="7"/>
  <c r="F636" i="7"/>
  <c r="A636" i="7"/>
  <c r="F635" i="7"/>
  <c r="A635" i="7"/>
  <c r="F634" i="7"/>
  <c r="A634" i="7"/>
  <c r="F633" i="7"/>
  <c r="A633" i="7"/>
  <c r="F632" i="7"/>
  <c r="A632" i="7"/>
  <c r="F631" i="7"/>
  <c r="A631" i="7"/>
  <c r="F630" i="7"/>
  <c r="A630" i="7"/>
  <c r="F629" i="7"/>
  <c r="A629" i="7"/>
  <c r="F628" i="7"/>
  <c r="A628" i="7"/>
  <c r="F627" i="7"/>
  <c r="A627" i="7"/>
  <c r="F626" i="7"/>
  <c r="A626" i="7"/>
  <c r="F625" i="7"/>
  <c r="A625" i="7"/>
  <c r="F624" i="7"/>
  <c r="A624" i="7"/>
  <c r="F623" i="7"/>
  <c r="A623" i="7"/>
  <c r="F622" i="7"/>
  <c r="A622" i="7"/>
  <c r="F621" i="7"/>
  <c r="A621" i="7"/>
  <c r="F620" i="7"/>
  <c r="A620" i="7"/>
  <c r="F619" i="7"/>
  <c r="A619" i="7"/>
  <c r="F618" i="7"/>
  <c r="A618" i="7"/>
  <c r="F617" i="7"/>
  <c r="A617" i="7"/>
  <c r="F616" i="7"/>
  <c r="A616" i="7"/>
  <c r="F615" i="7"/>
  <c r="A615" i="7"/>
  <c r="F614" i="7"/>
  <c r="A614" i="7"/>
  <c r="F613" i="7"/>
  <c r="A613" i="7"/>
  <c r="F612" i="7"/>
  <c r="A612" i="7"/>
  <c r="F611" i="7"/>
  <c r="A611" i="7"/>
  <c r="F610" i="7"/>
  <c r="A610" i="7"/>
  <c r="F609" i="7"/>
  <c r="A609" i="7"/>
  <c r="F608" i="7"/>
  <c r="A608" i="7"/>
  <c r="F607" i="7"/>
  <c r="A607" i="7"/>
  <c r="F606" i="7"/>
  <c r="A606" i="7"/>
  <c r="F605" i="7"/>
  <c r="A605" i="7"/>
  <c r="F604" i="7"/>
  <c r="A604" i="7"/>
  <c r="F603" i="7"/>
  <c r="A603" i="7"/>
  <c r="F602" i="7"/>
  <c r="A602" i="7"/>
  <c r="F601" i="7"/>
  <c r="A601" i="7"/>
  <c r="F600" i="7"/>
  <c r="A600" i="7"/>
  <c r="F599" i="7"/>
  <c r="A599" i="7"/>
  <c r="F598" i="7"/>
  <c r="A598" i="7"/>
  <c r="F597" i="7"/>
  <c r="A597" i="7"/>
  <c r="F596" i="7"/>
  <c r="A596" i="7"/>
  <c r="F595" i="7"/>
  <c r="A595" i="7"/>
  <c r="F594" i="7"/>
  <c r="A594" i="7"/>
  <c r="F593" i="7"/>
  <c r="A593" i="7"/>
  <c r="F592" i="7"/>
  <c r="A592" i="7"/>
  <c r="F591" i="7"/>
  <c r="A591" i="7"/>
  <c r="F590" i="7"/>
  <c r="A590" i="7"/>
  <c r="F589" i="7"/>
  <c r="A589" i="7"/>
  <c r="F588" i="7"/>
  <c r="A588" i="7"/>
  <c r="F587" i="7"/>
  <c r="A587" i="7"/>
  <c r="F586" i="7"/>
  <c r="A586" i="7"/>
  <c r="F585" i="7"/>
  <c r="A585" i="7"/>
  <c r="F584" i="7"/>
  <c r="A584" i="7"/>
  <c r="F583" i="7"/>
  <c r="A583" i="7"/>
  <c r="F582" i="7"/>
  <c r="A582" i="7"/>
  <c r="F581" i="7"/>
  <c r="A581" i="7"/>
  <c r="F580" i="7"/>
  <c r="A580" i="7"/>
  <c r="F579" i="7"/>
  <c r="A579" i="7"/>
  <c r="F578" i="7"/>
  <c r="A578" i="7"/>
  <c r="F577" i="7"/>
  <c r="A577" i="7"/>
  <c r="F576" i="7"/>
  <c r="A576" i="7"/>
  <c r="F575" i="7"/>
  <c r="A575" i="7"/>
  <c r="F574" i="7"/>
  <c r="A574" i="7"/>
  <c r="F573" i="7"/>
  <c r="A573" i="7"/>
  <c r="F572" i="7"/>
  <c r="A572" i="7"/>
  <c r="F571" i="7"/>
  <c r="A571" i="7"/>
  <c r="F570" i="7"/>
  <c r="A570" i="7"/>
  <c r="F569" i="7"/>
  <c r="A569" i="7"/>
  <c r="F568" i="7"/>
  <c r="A568" i="7"/>
  <c r="F567" i="7"/>
  <c r="A567" i="7"/>
  <c r="F566" i="7"/>
  <c r="A566" i="7"/>
  <c r="F565" i="7"/>
  <c r="A565" i="7"/>
  <c r="F564" i="7"/>
  <c r="A564" i="7"/>
  <c r="F563" i="7"/>
  <c r="A563" i="7"/>
  <c r="F562" i="7"/>
  <c r="A562" i="7"/>
  <c r="F561" i="7"/>
  <c r="A561" i="7"/>
  <c r="F560" i="7"/>
  <c r="A560" i="7"/>
  <c r="F559" i="7"/>
  <c r="A559" i="7"/>
  <c r="F558" i="7"/>
  <c r="A558" i="7"/>
  <c r="F557" i="7"/>
  <c r="A557" i="7"/>
  <c r="F556" i="7"/>
  <c r="A556" i="7"/>
  <c r="F555" i="7"/>
  <c r="A555" i="7"/>
  <c r="F554" i="7"/>
  <c r="A554" i="7"/>
  <c r="F553" i="7"/>
  <c r="A553" i="7"/>
  <c r="F552" i="7"/>
  <c r="A552" i="7"/>
  <c r="F551" i="7"/>
  <c r="A551" i="7"/>
  <c r="F550" i="7"/>
  <c r="A550" i="7"/>
  <c r="F549" i="7"/>
  <c r="A549" i="7"/>
  <c r="F548" i="7"/>
  <c r="A548" i="7"/>
  <c r="F547" i="7"/>
  <c r="A547" i="7"/>
  <c r="F546" i="7"/>
  <c r="A546" i="7"/>
  <c r="F545" i="7"/>
  <c r="A545" i="7"/>
  <c r="F544" i="7"/>
  <c r="A544" i="7"/>
  <c r="F543" i="7"/>
  <c r="A543" i="7"/>
  <c r="F542" i="7"/>
  <c r="A542" i="7"/>
  <c r="F541" i="7"/>
  <c r="A541" i="7"/>
  <c r="F540" i="7"/>
  <c r="A540" i="7"/>
  <c r="F539" i="7"/>
  <c r="A539" i="7"/>
  <c r="F538" i="7"/>
  <c r="A538" i="7"/>
  <c r="F537" i="7"/>
  <c r="A537" i="7"/>
  <c r="F536" i="7"/>
  <c r="A536" i="7"/>
  <c r="F535" i="7"/>
  <c r="A535" i="7"/>
  <c r="F534" i="7"/>
  <c r="A534" i="7"/>
  <c r="F533" i="7"/>
  <c r="A533" i="7"/>
  <c r="F532" i="7"/>
  <c r="A532" i="7"/>
  <c r="F531" i="7"/>
  <c r="A531" i="7"/>
  <c r="F530" i="7"/>
  <c r="A530" i="7"/>
  <c r="F529" i="7"/>
  <c r="A529" i="7"/>
  <c r="F528" i="7"/>
  <c r="A528" i="7"/>
  <c r="F527" i="7"/>
  <c r="A527" i="7"/>
  <c r="F526" i="7"/>
  <c r="A526" i="7"/>
  <c r="F525" i="7"/>
  <c r="A525" i="7"/>
  <c r="F524" i="7"/>
  <c r="A524" i="7"/>
  <c r="F523" i="7"/>
  <c r="A523" i="7"/>
  <c r="F522" i="7"/>
  <c r="A522" i="7"/>
  <c r="F521" i="7"/>
  <c r="A521" i="7"/>
  <c r="F520" i="7"/>
  <c r="A520" i="7"/>
  <c r="F519" i="7"/>
  <c r="A519" i="7"/>
  <c r="F518" i="7"/>
  <c r="A518" i="7"/>
  <c r="F517" i="7"/>
  <c r="A517" i="7"/>
  <c r="F516" i="7"/>
  <c r="A516" i="7"/>
  <c r="F515" i="7"/>
  <c r="A515" i="7"/>
  <c r="F514" i="7"/>
  <c r="A514" i="7"/>
  <c r="F513" i="7"/>
  <c r="A513" i="7"/>
  <c r="F512" i="7"/>
  <c r="A512" i="7"/>
  <c r="F511" i="7"/>
  <c r="A511" i="7"/>
  <c r="F510" i="7"/>
  <c r="A510" i="7"/>
  <c r="F509" i="7"/>
  <c r="A509" i="7"/>
  <c r="F508" i="7"/>
  <c r="A508" i="7"/>
  <c r="F507" i="7"/>
  <c r="A507" i="7"/>
  <c r="F506" i="7"/>
  <c r="A506" i="7"/>
  <c r="F505" i="7"/>
  <c r="A505" i="7"/>
  <c r="F504" i="7"/>
  <c r="A504" i="7"/>
  <c r="F503" i="7"/>
  <c r="A503" i="7"/>
  <c r="F502" i="7"/>
  <c r="A502" i="7"/>
  <c r="F501" i="7"/>
  <c r="A501" i="7"/>
  <c r="F500" i="7"/>
  <c r="A500" i="7"/>
  <c r="F499" i="7"/>
  <c r="A499" i="7"/>
  <c r="F498" i="7"/>
  <c r="A498" i="7"/>
  <c r="F497" i="7"/>
  <c r="A497" i="7"/>
  <c r="F496" i="7"/>
  <c r="A496" i="7"/>
  <c r="F495" i="7"/>
  <c r="A495" i="7"/>
  <c r="F494" i="7"/>
  <c r="A494" i="7"/>
  <c r="F493" i="7"/>
  <c r="A493" i="7"/>
  <c r="F492" i="7"/>
  <c r="A492" i="7"/>
  <c r="F491" i="7"/>
  <c r="A491" i="7"/>
  <c r="F490" i="7"/>
  <c r="A490" i="7"/>
  <c r="F489" i="7"/>
  <c r="A489" i="7"/>
  <c r="F488" i="7"/>
  <c r="A488" i="7"/>
  <c r="F487" i="7"/>
  <c r="A487" i="7"/>
  <c r="F486" i="7"/>
  <c r="A486" i="7"/>
  <c r="F485" i="7"/>
  <c r="A485" i="7"/>
  <c r="F484" i="7"/>
  <c r="A484" i="7"/>
  <c r="F483" i="7"/>
  <c r="A483" i="7"/>
  <c r="F482" i="7"/>
  <c r="A482" i="7"/>
  <c r="F481" i="7"/>
  <c r="A481" i="7"/>
  <c r="F480" i="7"/>
  <c r="A480" i="7"/>
  <c r="F479" i="7"/>
  <c r="A479" i="7"/>
  <c r="F478" i="7"/>
  <c r="A478" i="7"/>
  <c r="F477" i="7"/>
  <c r="A477" i="7"/>
  <c r="F476" i="7"/>
  <c r="A476" i="7"/>
  <c r="F475" i="7"/>
  <c r="A475" i="7"/>
  <c r="F474" i="7"/>
  <c r="A474" i="7"/>
  <c r="F473" i="7"/>
  <c r="A473" i="7"/>
  <c r="F472" i="7"/>
  <c r="A472" i="7"/>
  <c r="F471" i="7"/>
  <c r="A471" i="7"/>
  <c r="F470" i="7"/>
  <c r="A470" i="7"/>
  <c r="F469" i="7"/>
  <c r="A469" i="7"/>
  <c r="F468" i="7"/>
  <c r="A468" i="7"/>
  <c r="F467" i="7"/>
  <c r="A467" i="7"/>
  <c r="F466" i="7"/>
  <c r="A466" i="7"/>
  <c r="F465" i="7"/>
  <c r="A465" i="7"/>
  <c r="F464" i="7"/>
  <c r="A464" i="7"/>
  <c r="F463" i="7"/>
  <c r="A463" i="7"/>
  <c r="F462" i="7"/>
  <c r="A462" i="7"/>
  <c r="F461" i="7"/>
  <c r="A461" i="7"/>
  <c r="F460" i="7"/>
  <c r="A460" i="7"/>
  <c r="F459" i="7"/>
  <c r="A459" i="7"/>
  <c r="F458" i="7"/>
  <c r="A458" i="7"/>
  <c r="F457" i="7"/>
  <c r="A457" i="7"/>
  <c r="F456" i="7"/>
  <c r="A456" i="7"/>
  <c r="F455" i="7"/>
  <c r="A455" i="7"/>
  <c r="F454" i="7"/>
  <c r="A454" i="7"/>
  <c r="F453" i="7"/>
  <c r="A453" i="7"/>
  <c r="F452" i="7"/>
  <c r="A452" i="7"/>
  <c r="F451" i="7"/>
  <c r="A451" i="7"/>
  <c r="F450" i="7"/>
  <c r="A450" i="7"/>
  <c r="F449" i="7"/>
  <c r="A449" i="7"/>
  <c r="F448" i="7"/>
  <c r="A448" i="7"/>
  <c r="F447" i="7"/>
  <c r="A447" i="7"/>
  <c r="F446" i="7"/>
  <c r="A446" i="7"/>
  <c r="F445" i="7"/>
  <c r="A445" i="7"/>
  <c r="F444" i="7"/>
  <c r="A444" i="7"/>
  <c r="F443" i="7"/>
  <c r="A443" i="7"/>
  <c r="F442" i="7"/>
  <c r="A442" i="7"/>
  <c r="F441" i="7"/>
  <c r="A441" i="7"/>
  <c r="F440" i="7"/>
  <c r="A440" i="7"/>
  <c r="F439" i="7"/>
  <c r="A439" i="7"/>
  <c r="F438" i="7"/>
  <c r="A438" i="7"/>
  <c r="F437" i="7"/>
  <c r="A437" i="7"/>
  <c r="F436" i="7"/>
  <c r="A436" i="7"/>
  <c r="F435" i="7"/>
  <c r="A435" i="7"/>
  <c r="F434" i="7"/>
  <c r="A434" i="7"/>
  <c r="F433" i="7"/>
  <c r="A433" i="7"/>
  <c r="F432" i="7"/>
  <c r="A432" i="7"/>
  <c r="F431" i="7"/>
  <c r="A431" i="7"/>
  <c r="F430" i="7"/>
  <c r="A430" i="7"/>
  <c r="F429" i="7"/>
  <c r="A429" i="7"/>
  <c r="F428" i="7"/>
  <c r="A428" i="7"/>
  <c r="F427" i="7"/>
  <c r="A427" i="7"/>
  <c r="F426" i="7"/>
  <c r="A426" i="7"/>
  <c r="F425" i="7"/>
  <c r="A425" i="7"/>
  <c r="F424" i="7"/>
  <c r="A424" i="7"/>
  <c r="F423" i="7"/>
  <c r="A423" i="7"/>
  <c r="F422" i="7"/>
  <c r="A422" i="7"/>
  <c r="F421" i="7"/>
  <c r="A421" i="7"/>
  <c r="F420" i="7"/>
  <c r="A420" i="7"/>
  <c r="F419" i="7"/>
  <c r="A419" i="7"/>
  <c r="F418" i="7"/>
  <c r="A418" i="7"/>
  <c r="F417" i="7"/>
  <c r="A417" i="7"/>
  <c r="F416" i="7"/>
  <c r="A416" i="7"/>
  <c r="F415" i="7"/>
  <c r="A415" i="7"/>
  <c r="F414" i="7"/>
  <c r="A414" i="7"/>
  <c r="F413" i="7"/>
  <c r="A413" i="7"/>
  <c r="F412" i="7"/>
  <c r="A412" i="7"/>
  <c r="F411" i="7"/>
  <c r="A411" i="7"/>
  <c r="F410" i="7"/>
  <c r="A410" i="7"/>
  <c r="F409" i="7"/>
  <c r="A409" i="7"/>
  <c r="F408" i="7"/>
  <c r="A408" i="7"/>
  <c r="F407" i="7"/>
  <c r="A407" i="7"/>
  <c r="F406" i="7"/>
  <c r="A406" i="7"/>
  <c r="F405" i="7"/>
  <c r="A405" i="7"/>
  <c r="F404" i="7"/>
  <c r="A404" i="7"/>
  <c r="F403" i="7"/>
  <c r="A403" i="7"/>
  <c r="F402" i="7"/>
  <c r="A402" i="7"/>
  <c r="F401" i="7"/>
  <c r="A401" i="7"/>
  <c r="F400" i="7"/>
  <c r="A400" i="7"/>
  <c r="F399" i="7"/>
  <c r="A399" i="7"/>
  <c r="F398" i="7"/>
  <c r="A398" i="7"/>
  <c r="F397" i="7"/>
  <c r="A397" i="7"/>
  <c r="F396" i="7"/>
  <c r="A396" i="7"/>
  <c r="F395" i="7"/>
  <c r="A395" i="7"/>
  <c r="F394" i="7"/>
  <c r="A394" i="7"/>
  <c r="F393" i="7"/>
  <c r="A393" i="7"/>
  <c r="F392" i="7"/>
  <c r="A392" i="7"/>
  <c r="F391" i="7"/>
  <c r="A391" i="7"/>
  <c r="F390" i="7"/>
  <c r="A390" i="7"/>
  <c r="F389" i="7"/>
  <c r="A389" i="7"/>
  <c r="F388" i="7"/>
  <c r="A388" i="7"/>
  <c r="F387" i="7"/>
  <c r="A387" i="7"/>
  <c r="F386" i="7"/>
  <c r="A386" i="7"/>
  <c r="F385" i="7"/>
  <c r="A385" i="7"/>
  <c r="F384" i="7"/>
  <c r="A384" i="7"/>
  <c r="F383" i="7"/>
  <c r="A383" i="7"/>
  <c r="F382" i="7"/>
  <c r="A382" i="7"/>
  <c r="F381" i="7"/>
  <c r="A381" i="7"/>
  <c r="F380" i="7"/>
  <c r="A380" i="7"/>
  <c r="F379" i="7"/>
  <c r="A379" i="7"/>
  <c r="F378" i="7"/>
  <c r="A378" i="7"/>
  <c r="F377" i="7"/>
  <c r="A377" i="7"/>
  <c r="F376" i="7"/>
  <c r="A376" i="7"/>
  <c r="F375" i="7"/>
  <c r="A375" i="7"/>
  <c r="F374" i="7"/>
  <c r="A374" i="7"/>
  <c r="F373" i="7"/>
  <c r="A373" i="7"/>
  <c r="F372" i="7"/>
  <c r="A372" i="7"/>
  <c r="F371" i="7"/>
  <c r="A371" i="7"/>
  <c r="F370" i="7"/>
  <c r="A370" i="7"/>
  <c r="F369" i="7"/>
  <c r="A369" i="7"/>
  <c r="F368" i="7"/>
  <c r="A368" i="7"/>
  <c r="F367" i="7"/>
  <c r="A367" i="7"/>
  <c r="F366" i="7"/>
  <c r="A366" i="7"/>
  <c r="F365" i="7"/>
  <c r="A365" i="7"/>
  <c r="F364" i="7"/>
  <c r="A364" i="7"/>
  <c r="F363" i="7"/>
  <c r="A363" i="7"/>
  <c r="F362" i="7"/>
  <c r="A362" i="7"/>
  <c r="F361" i="7"/>
  <c r="A361" i="7"/>
  <c r="F360" i="7"/>
  <c r="A360" i="7"/>
  <c r="F359" i="7"/>
  <c r="A359" i="7"/>
  <c r="F358" i="7"/>
  <c r="A358" i="7"/>
  <c r="F357" i="7"/>
  <c r="A357" i="7"/>
  <c r="F356" i="7"/>
  <c r="A356" i="7"/>
  <c r="F355" i="7"/>
  <c r="A355" i="7"/>
  <c r="F354" i="7"/>
  <c r="A354" i="7"/>
  <c r="F353" i="7"/>
  <c r="A353" i="7"/>
  <c r="F352" i="7"/>
  <c r="A352" i="7"/>
  <c r="F351" i="7"/>
  <c r="A351" i="7"/>
  <c r="F350" i="7"/>
  <c r="A350" i="7"/>
  <c r="F349" i="7"/>
  <c r="A349" i="7"/>
  <c r="F348" i="7"/>
  <c r="A348" i="7"/>
  <c r="F347" i="7"/>
  <c r="A347" i="7"/>
  <c r="F346" i="7"/>
  <c r="A346" i="7"/>
  <c r="F345" i="7"/>
  <c r="A345" i="7"/>
  <c r="F344" i="7"/>
  <c r="A344" i="7"/>
  <c r="F343" i="7"/>
  <c r="A343" i="7"/>
  <c r="F342" i="7"/>
  <c r="A342" i="7"/>
  <c r="F341" i="7"/>
  <c r="A341" i="7"/>
  <c r="F340" i="7"/>
  <c r="A340" i="7"/>
  <c r="F339" i="7"/>
  <c r="A339" i="7"/>
  <c r="F338" i="7"/>
  <c r="A338" i="7"/>
  <c r="F337" i="7"/>
  <c r="A337" i="7"/>
  <c r="F336" i="7"/>
  <c r="A336" i="7"/>
  <c r="F335" i="7"/>
  <c r="A335" i="7"/>
  <c r="F334" i="7"/>
  <c r="A334" i="7"/>
  <c r="F333" i="7"/>
  <c r="A333" i="7"/>
  <c r="F332" i="7"/>
  <c r="A332" i="7"/>
  <c r="F331" i="7"/>
  <c r="A331" i="7"/>
  <c r="F330" i="7"/>
  <c r="A330" i="7"/>
  <c r="F329" i="7"/>
  <c r="A329" i="7"/>
  <c r="F328" i="7"/>
  <c r="A328" i="7"/>
  <c r="F327" i="7"/>
  <c r="A327" i="7"/>
  <c r="F326" i="7"/>
  <c r="A326" i="7"/>
  <c r="F325" i="7"/>
  <c r="A325" i="7"/>
  <c r="F324" i="7"/>
  <c r="A324" i="7"/>
  <c r="F323" i="7"/>
  <c r="A323" i="7"/>
  <c r="F322" i="7"/>
  <c r="A322" i="7"/>
  <c r="F321" i="7"/>
  <c r="A321" i="7"/>
  <c r="F320" i="7"/>
  <c r="A320" i="7"/>
  <c r="F319" i="7"/>
  <c r="A319" i="7"/>
  <c r="F318" i="7"/>
  <c r="A318" i="7"/>
  <c r="F317" i="7"/>
  <c r="A317" i="7"/>
  <c r="F316" i="7"/>
  <c r="A316" i="7"/>
  <c r="F315" i="7"/>
  <c r="A315" i="7"/>
  <c r="F314" i="7"/>
  <c r="A314" i="7"/>
  <c r="F313" i="7"/>
  <c r="A313" i="7"/>
  <c r="F312" i="7"/>
  <c r="A312" i="7"/>
  <c r="F311" i="7"/>
  <c r="A311" i="7"/>
  <c r="F310" i="7"/>
  <c r="A310" i="7"/>
  <c r="F309" i="7"/>
  <c r="A309" i="7"/>
  <c r="F308" i="7"/>
  <c r="A308" i="7"/>
  <c r="F307" i="7"/>
  <c r="A307" i="7"/>
  <c r="F306" i="7"/>
  <c r="A306" i="7"/>
  <c r="F305" i="7"/>
  <c r="A305" i="7"/>
  <c r="F304" i="7"/>
  <c r="A304" i="7"/>
  <c r="F303" i="7"/>
  <c r="A303" i="7"/>
  <c r="F302" i="7"/>
  <c r="A302" i="7"/>
  <c r="F301" i="7"/>
  <c r="A301" i="7"/>
  <c r="F300" i="7"/>
  <c r="A300" i="7"/>
  <c r="F299" i="7"/>
  <c r="A299" i="7"/>
  <c r="F298" i="7"/>
  <c r="A298" i="7"/>
  <c r="F297" i="7"/>
  <c r="A297" i="7"/>
  <c r="F296" i="7"/>
  <c r="A296" i="7"/>
  <c r="F295" i="7"/>
  <c r="A295" i="7"/>
  <c r="F294" i="7"/>
  <c r="A294" i="7"/>
  <c r="F293" i="7"/>
  <c r="A293" i="7"/>
  <c r="F292" i="7"/>
  <c r="A292" i="7"/>
  <c r="F291" i="7"/>
  <c r="A291" i="7"/>
  <c r="F290" i="7"/>
  <c r="A290" i="7"/>
  <c r="F289" i="7"/>
  <c r="A289" i="7"/>
  <c r="F288" i="7"/>
  <c r="A288" i="7"/>
  <c r="F287" i="7"/>
  <c r="A287" i="7"/>
  <c r="F286" i="7"/>
  <c r="A286" i="7"/>
  <c r="F285" i="7"/>
  <c r="A285" i="7"/>
  <c r="F284" i="7"/>
  <c r="A284" i="7"/>
  <c r="F283" i="7"/>
  <c r="A283" i="7"/>
  <c r="F282" i="7"/>
  <c r="A282" i="7"/>
  <c r="F281" i="7"/>
  <c r="A281" i="7"/>
  <c r="F280" i="7"/>
  <c r="A280" i="7"/>
  <c r="F279" i="7"/>
  <c r="A279" i="7"/>
  <c r="F278" i="7"/>
  <c r="A278" i="7"/>
  <c r="F277" i="7"/>
  <c r="A277" i="7"/>
  <c r="F276" i="7"/>
  <c r="A276" i="7"/>
  <c r="F275" i="7"/>
  <c r="A275" i="7"/>
  <c r="F274" i="7"/>
  <c r="A274" i="7"/>
  <c r="F273" i="7"/>
  <c r="A273" i="7"/>
  <c r="F272" i="7"/>
  <c r="A272" i="7"/>
  <c r="F271" i="7"/>
  <c r="A271" i="7"/>
  <c r="F270" i="7"/>
  <c r="A270" i="7"/>
  <c r="F269" i="7"/>
  <c r="A269" i="7"/>
  <c r="F268" i="7"/>
  <c r="A268" i="7"/>
  <c r="F267" i="7"/>
  <c r="A267" i="7"/>
  <c r="F266" i="7"/>
  <c r="A266" i="7"/>
  <c r="F265" i="7"/>
  <c r="A265" i="7"/>
  <c r="F264" i="7"/>
  <c r="A264" i="7"/>
  <c r="F263" i="7"/>
  <c r="A263" i="7"/>
  <c r="F262" i="7"/>
  <c r="A262" i="7"/>
  <c r="F261" i="7"/>
  <c r="A261" i="7"/>
  <c r="F260" i="7"/>
  <c r="A260" i="7"/>
  <c r="F259" i="7"/>
  <c r="A259" i="7"/>
  <c r="F258" i="7"/>
  <c r="A258" i="7"/>
  <c r="F257" i="7"/>
  <c r="A257" i="7"/>
  <c r="F256" i="7"/>
  <c r="A256" i="7"/>
  <c r="F255" i="7"/>
  <c r="A255" i="7"/>
  <c r="F254" i="7"/>
  <c r="A254" i="7"/>
  <c r="F253" i="7"/>
  <c r="A253" i="7"/>
  <c r="F252" i="7"/>
  <c r="A252" i="7"/>
  <c r="F251" i="7"/>
  <c r="A251" i="7"/>
  <c r="F250" i="7"/>
  <c r="A250" i="7"/>
  <c r="F249" i="7"/>
  <c r="A249" i="7"/>
  <c r="F248" i="7"/>
  <c r="A248" i="7"/>
  <c r="F247" i="7"/>
  <c r="A247" i="7"/>
  <c r="F246" i="7"/>
  <c r="A246" i="7"/>
  <c r="F245" i="7"/>
  <c r="A245" i="7"/>
  <c r="F244" i="7"/>
  <c r="A244" i="7"/>
  <c r="F243" i="7"/>
  <c r="A243" i="7"/>
  <c r="F242" i="7"/>
  <c r="A242" i="7"/>
  <c r="F241" i="7"/>
  <c r="A241" i="7"/>
  <c r="F240" i="7"/>
  <c r="A240" i="7"/>
  <c r="F239" i="7"/>
  <c r="A239" i="7"/>
  <c r="F238" i="7"/>
  <c r="A238" i="7"/>
  <c r="F237" i="7"/>
  <c r="A237" i="7"/>
  <c r="F236" i="7"/>
  <c r="A236" i="7"/>
  <c r="F235" i="7"/>
  <c r="A235" i="7"/>
  <c r="F234" i="7"/>
  <c r="A234" i="7"/>
  <c r="F233" i="7"/>
  <c r="A233" i="7"/>
  <c r="F232" i="7"/>
  <c r="A232" i="7"/>
  <c r="F231" i="7"/>
  <c r="A231" i="7"/>
  <c r="F230" i="7"/>
  <c r="A230" i="7"/>
  <c r="F229" i="7"/>
  <c r="A229" i="7"/>
  <c r="F228" i="7"/>
  <c r="A228" i="7"/>
  <c r="F227" i="7"/>
  <c r="A227" i="7"/>
  <c r="F226" i="7"/>
  <c r="A226" i="7"/>
  <c r="F225" i="7"/>
  <c r="A225" i="7"/>
  <c r="F224" i="7"/>
  <c r="A224" i="7"/>
  <c r="F223" i="7"/>
  <c r="A223" i="7"/>
  <c r="F222" i="7"/>
  <c r="A222" i="7"/>
  <c r="F221" i="7"/>
  <c r="A221" i="7"/>
  <c r="F220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83" i="4"/>
  <c r="F283" i="4"/>
  <c r="A284" i="4"/>
  <c r="F284" i="4"/>
  <c r="A285" i="4"/>
  <c r="F285" i="4"/>
  <c r="A286" i="4"/>
  <c r="F286" i="4"/>
  <c r="A287" i="4"/>
  <c r="F287" i="4"/>
  <c r="A288" i="4"/>
  <c r="F288" i="4"/>
  <c r="A289" i="4"/>
  <c r="F289" i="4"/>
  <c r="A290" i="4"/>
  <c r="F290" i="4"/>
  <c r="A291" i="4"/>
  <c r="F291" i="4"/>
  <c r="A292" i="4"/>
  <c r="F292" i="4"/>
  <c r="A293" i="4"/>
  <c r="F293" i="4"/>
  <c r="A294" i="4"/>
  <c r="F294" i="4"/>
  <c r="A295" i="4"/>
  <c r="F295" i="4"/>
  <c r="A296" i="4"/>
  <c r="F296" i="4"/>
  <c r="A297" i="4"/>
  <c r="F297" i="4"/>
  <c r="A298" i="4"/>
  <c r="F298" i="4"/>
  <c r="A299" i="4"/>
  <c r="F299" i="4"/>
  <c r="A300" i="4"/>
  <c r="F300" i="4"/>
  <c r="A301" i="4"/>
  <c r="F301" i="4"/>
  <c r="A302" i="4"/>
  <c r="F302" i="4"/>
  <c r="A303" i="4"/>
  <c r="F303" i="4"/>
  <c r="A304" i="4"/>
  <c r="F304" i="4"/>
  <c r="A305" i="4"/>
  <c r="F305" i="4"/>
  <c r="A306" i="4"/>
  <c r="F306" i="4"/>
  <c r="A307" i="4"/>
  <c r="F307" i="4"/>
  <c r="A308" i="4"/>
  <c r="F308" i="4"/>
  <c r="A309" i="4"/>
  <c r="F309" i="4"/>
  <c r="A310" i="4"/>
  <c r="F310" i="4"/>
  <c r="A311" i="4"/>
  <c r="F311" i="4"/>
  <c r="A312" i="4"/>
  <c r="F312" i="4"/>
  <c r="A313" i="4"/>
  <c r="F313" i="4"/>
  <c r="A314" i="4"/>
  <c r="F314" i="4"/>
  <c r="A315" i="4"/>
  <c r="F315" i="4"/>
  <c r="A316" i="4"/>
  <c r="F316" i="4"/>
  <c r="A317" i="4"/>
  <c r="F317" i="4"/>
  <c r="A318" i="4"/>
  <c r="F318" i="4"/>
  <c r="A319" i="4"/>
  <c r="F319" i="4"/>
  <c r="A320" i="4"/>
  <c r="F320" i="4"/>
  <c r="A321" i="4"/>
  <c r="F321" i="4"/>
  <c r="A322" i="4"/>
  <c r="F322" i="4"/>
  <c r="A323" i="4"/>
  <c r="F323" i="4"/>
  <c r="A324" i="4"/>
  <c r="F324" i="4"/>
  <c r="A325" i="4"/>
  <c r="F325" i="4"/>
  <c r="A326" i="4"/>
  <c r="F326" i="4"/>
  <c r="A327" i="4"/>
  <c r="F327" i="4"/>
  <c r="A328" i="4"/>
  <c r="F328" i="4"/>
  <c r="A329" i="4"/>
  <c r="F329" i="4"/>
  <c r="A330" i="4"/>
  <c r="F330" i="4"/>
  <c r="A331" i="4"/>
  <c r="F331" i="4"/>
  <c r="A332" i="4"/>
  <c r="F332" i="4"/>
  <c r="A333" i="4"/>
  <c r="F333" i="4"/>
  <c r="A334" i="4"/>
  <c r="F334" i="4"/>
  <c r="A335" i="4"/>
  <c r="F335" i="4"/>
  <c r="A336" i="4"/>
  <c r="F336" i="4"/>
  <c r="A337" i="4"/>
  <c r="F337" i="4"/>
  <c r="A338" i="4"/>
  <c r="F338" i="4"/>
  <c r="A339" i="4"/>
  <c r="F339" i="4"/>
  <c r="A340" i="4"/>
  <c r="F340" i="4"/>
  <c r="A341" i="4"/>
  <c r="F341" i="4"/>
  <c r="A342" i="4"/>
  <c r="F342" i="4"/>
  <c r="A343" i="4"/>
  <c r="F343" i="4"/>
  <c r="A344" i="4"/>
  <c r="F344" i="4"/>
  <c r="A345" i="4"/>
  <c r="F345" i="4"/>
  <c r="A346" i="4"/>
  <c r="F346" i="4"/>
  <c r="A347" i="4"/>
  <c r="F347" i="4"/>
  <c r="A348" i="4"/>
  <c r="F348" i="4"/>
  <c r="A349" i="4"/>
  <c r="F349" i="4"/>
  <c r="A350" i="4"/>
  <c r="F350" i="4"/>
  <c r="A351" i="4"/>
  <c r="F351" i="4"/>
  <c r="A352" i="4"/>
  <c r="F352" i="4"/>
  <c r="A353" i="4"/>
  <c r="F353" i="4"/>
  <c r="A354" i="4"/>
  <c r="F354" i="4"/>
  <c r="A355" i="4"/>
  <c r="F355" i="4"/>
  <c r="A356" i="4"/>
  <c r="F356" i="4"/>
  <c r="A357" i="4"/>
  <c r="F357" i="4"/>
  <c r="A358" i="4"/>
  <c r="F358" i="4"/>
  <c r="A359" i="4"/>
  <c r="F359" i="4"/>
  <c r="A360" i="4"/>
  <c r="F360" i="4"/>
  <c r="A361" i="4"/>
  <c r="F361" i="4"/>
  <c r="A362" i="4"/>
  <c r="F362" i="4"/>
  <c r="A363" i="4"/>
  <c r="F363" i="4"/>
  <c r="A364" i="4"/>
  <c r="F364" i="4"/>
  <c r="A365" i="4"/>
  <c r="F365" i="4"/>
  <c r="A366" i="4"/>
  <c r="F366" i="4"/>
  <c r="A367" i="4"/>
  <c r="F367" i="4"/>
  <c r="A368" i="4"/>
  <c r="F368" i="4"/>
  <c r="A369" i="4"/>
  <c r="F369" i="4"/>
  <c r="A370" i="4"/>
  <c r="F370" i="4"/>
  <c r="A371" i="4"/>
  <c r="F371" i="4"/>
  <c r="A372" i="4"/>
  <c r="F372" i="4"/>
  <c r="A373" i="4"/>
  <c r="F373" i="4"/>
  <c r="A374" i="4"/>
  <c r="F374" i="4"/>
  <c r="A375" i="4"/>
  <c r="F375" i="4"/>
  <c r="A376" i="4"/>
  <c r="F376" i="4"/>
  <c r="A377" i="4"/>
  <c r="F377" i="4"/>
  <c r="A378" i="4"/>
  <c r="F378" i="4"/>
  <c r="A379" i="4"/>
  <c r="F379" i="4"/>
  <c r="A380" i="4"/>
  <c r="F380" i="4"/>
  <c r="A381" i="4"/>
  <c r="F381" i="4"/>
  <c r="A382" i="4"/>
  <c r="F382" i="4"/>
  <c r="A383" i="4"/>
  <c r="F383" i="4"/>
  <c r="A384" i="4"/>
  <c r="F384" i="4"/>
  <c r="A385" i="4"/>
  <c r="F385" i="4"/>
  <c r="A386" i="4"/>
  <c r="F386" i="4"/>
  <c r="A387" i="4"/>
  <c r="F387" i="4"/>
  <c r="A388" i="4"/>
  <c r="F388" i="4"/>
  <c r="A389" i="4"/>
  <c r="F389" i="4"/>
  <c r="A390" i="4"/>
  <c r="F390" i="4"/>
  <c r="A391" i="4"/>
  <c r="F391" i="4"/>
  <c r="A392" i="4"/>
  <c r="F392" i="4"/>
  <c r="A393" i="4"/>
  <c r="F393" i="4"/>
  <c r="A394" i="4"/>
  <c r="F394" i="4"/>
  <c r="A395" i="4"/>
  <c r="F395" i="4"/>
  <c r="A396" i="4"/>
  <c r="F396" i="4"/>
  <c r="A397" i="4"/>
  <c r="F397" i="4"/>
  <c r="A398" i="4"/>
  <c r="F398" i="4"/>
  <c r="A399" i="4"/>
  <c r="F399" i="4"/>
  <c r="A400" i="4"/>
  <c r="F400" i="4"/>
  <c r="A401" i="4"/>
  <c r="F401" i="4"/>
  <c r="A402" i="4"/>
  <c r="F402" i="4"/>
  <c r="A403" i="4"/>
  <c r="F403" i="4"/>
  <c r="A404" i="4"/>
  <c r="F404" i="4"/>
  <c r="A405" i="4"/>
  <c r="F405" i="4"/>
  <c r="A406" i="4"/>
  <c r="F406" i="4"/>
  <c r="A407" i="4"/>
  <c r="F407" i="4"/>
  <c r="A408" i="4"/>
  <c r="F408" i="4"/>
  <c r="A409" i="4"/>
  <c r="F409" i="4"/>
  <c r="A410" i="4"/>
  <c r="F410" i="4"/>
  <c r="A411" i="4"/>
  <c r="F411" i="4"/>
  <c r="A412" i="4"/>
  <c r="F412" i="4"/>
  <c r="A413" i="4"/>
  <c r="F413" i="4"/>
  <c r="A414" i="4"/>
  <c r="F414" i="4"/>
  <c r="A415" i="4"/>
  <c r="F415" i="4"/>
  <c r="A416" i="4"/>
  <c r="F416" i="4"/>
  <c r="A417" i="4"/>
  <c r="F417" i="4"/>
  <c r="A418" i="4"/>
  <c r="F418" i="4"/>
  <c r="A419" i="4"/>
  <c r="F419" i="4"/>
  <c r="A420" i="4"/>
  <c r="F420" i="4"/>
  <c r="A421" i="4"/>
  <c r="F421" i="4"/>
  <c r="A422" i="4"/>
  <c r="F422" i="4"/>
  <c r="A423" i="4"/>
  <c r="F423" i="4"/>
  <c r="A424" i="4"/>
  <c r="F424" i="4"/>
  <c r="A425" i="4"/>
  <c r="F425" i="4"/>
  <c r="A426" i="4"/>
  <c r="F426" i="4"/>
  <c r="A427" i="4"/>
  <c r="F427" i="4"/>
  <c r="A428" i="4"/>
  <c r="F428" i="4"/>
  <c r="A429" i="4"/>
  <c r="F429" i="4"/>
  <c r="A430" i="4"/>
  <c r="F430" i="4"/>
  <c r="A431" i="4"/>
  <c r="F431" i="4"/>
  <c r="A432" i="4"/>
  <c r="F432" i="4"/>
  <c r="A433" i="4"/>
  <c r="F433" i="4"/>
  <c r="A434" i="4"/>
  <c r="F434" i="4"/>
  <c r="A435" i="4"/>
  <c r="F435" i="4"/>
  <c r="A436" i="4"/>
  <c r="F436" i="4"/>
  <c r="A437" i="4"/>
  <c r="F437" i="4"/>
  <c r="A438" i="4"/>
  <c r="F438" i="4"/>
  <c r="A439" i="4"/>
  <c r="F439" i="4"/>
  <c r="A440" i="4"/>
  <c r="F440" i="4"/>
  <c r="A441" i="4"/>
  <c r="F441" i="4"/>
  <c r="A442" i="4"/>
  <c r="F442" i="4"/>
  <c r="A443" i="4"/>
  <c r="F443" i="4"/>
  <c r="A444" i="4"/>
  <c r="F444" i="4"/>
  <c r="A445" i="4"/>
  <c r="F445" i="4"/>
  <c r="A446" i="4"/>
  <c r="F446" i="4"/>
  <c r="A447" i="4"/>
  <c r="F447" i="4"/>
  <c r="A448" i="4"/>
  <c r="F448" i="4"/>
  <c r="A449" i="4"/>
  <c r="F449" i="4"/>
  <c r="A450" i="4"/>
  <c r="F450" i="4"/>
  <c r="A451" i="4"/>
  <c r="F451" i="4"/>
  <c r="A452" i="4"/>
  <c r="F452" i="4"/>
  <c r="A453" i="4"/>
  <c r="F453" i="4"/>
  <c r="A454" i="4"/>
  <c r="F454" i="4"/>
  <c r="A455" i="4"/>
  <c r="F455" i="4"/>
  <c r="A456" i="4"/>
  <c r="F456" i="4"/>
  <c r="A457" i="4"/>
  <c r="F457" i="4"/>
  <c r="A458" i="4"/>
  <c r="F458" i="4"/>
  <c r="A459" i="4"/>
  <c r="F459" i="4"/>
  <c r="A460" i="4"/>
  <c r="F460" i="4"/>
  <c r="A461" i="4"/>
  <c r="F461" i="4"/>
  <c r="A462" i="4"/>
  <c r="F462" i="4"/>
  <c r="A463" i="4"/>
  <c r="F463" i="4"/>
  <c r="A464" i="4"/>
  <c r="F464" i="4"/>
  <c r="A465" i="4"/>
  <c r="F465" i="4"/>
  <c r="A466" i="4"/>
  <c r="F466" i="4"/>
  <c r="A467" i="4"/>
  <c r="F467" i="4"/>
  <c r="A468" i="4"/>
  <c r="F468" i="4"/>
  <c r="A469" i="4"/>
  <c r="F469" i="4"/>
  <c r="A470" i="4"/>
  <c r="F470" i="4"/>
  <c r="A471" i="4"/>
  <c r="F471" i="4"/>
  <c r="A472" i="4"/>
  <c r="F472" i="4"/>
  <c r="A473" i="4"/>
  <c r="F473" i="4"/>
  <c r="A474" i="4"/>
  <c r="F474" i="4"/>
  <c r="A475" i="4"/>
  <c r="F475" i="4"/>
  <c r="A476" i="4"/>
  <c r="F476" i="4"/>
  <c r="A477" i="4"/>
  <c r="F477" i="4"/>
  <c r="A478" i="4"/>
  <c r="F478" i="4"/>
  <c r="A479" i="4"/>
  <c r="F479" i="4"/>
  <c r="A480" i="4"/>
  <c r="F480" i="4"/>
  <c r="A481" i="4"/>
  <c r="F481" i="4"/>
  <c r="A482" i="4"/>
  <c r="F482" i="4"/>
  <c r="A483" i="4"/>
  <c r="F483" i="4"/>
  <c r="A484" i="4"/>
  <c r="F484" i="4"/>
  <c r="A485" i="4"/>
  <c r="F485" i="4"/>
  <c r="A486" i="4"/>
  <c r="F486" i="4"/>
  <c r="A487" i="4"/>
  <c r="F487" i="4"/>
  <c r="A488" i="4"/>
  <c r="F488" i="4"/>
  <c r="A489" i="4"/>
  <c r="F489" i="4"/>
  <c r="A490" i="4"/>
  <c r="F490" i="4"/>
  <c r="A491" i="4"/>
  <c r="F491" i="4"/>
  <c r="A492" i="4"/>
  <c r="F492" i="4"/>
  <c r="A493" i="4"/>
  <c r="F493" i="4"/>
  <c r="A494" i="4"/>
  <c r="F494" i="4"/>
  <c r="A495" i="4"/>
  <c r="F495" i="4"/>
  <c r="A496" i="4"/>
  <c r="F496" i="4"/>
  <c r="A497" i="4"/>
  <c r="F497" i="4"/>
  <c r="A498" i="4"/>
  <c r="F498" i="4"/>
  <c r="A499" i="4"/>
  <c r="F499" i="4"/>
  <c r="A500" i="4"/>
  <c r="F500" i="4"/>
  <c r="A501" i="4"/>
  <c r="F501" i="4"/>
  <c r="A502" i="4"/>
  <c r="F502" i="4"/>
  <c r="A503" i="4"/>
  <c r="F503" i="4"/>
  <c r="A504" i="4"/>
  <c r="F504" i="4"/>
  <c r="A505" i="4"/>
  <c r="F505" i="4"/>
  <c r="A506" i="4"/>
  <c r="F506" i="4"/>
  <c r="A507" i="4"/>
  <c r="F507" i="4"/>
  <c r="A508" i="4"/>
  <c r="F508" i="4"/>
  <c r="A509" i="4"/>
  <c r="F509" i="4"/>
  <c r="A510" i="4"/>
  <c r="F510" i="4"/>
  <c r="A511" i="4"/>
  <c r="F511" i="4"/>
  <c r="A512" i="4"/>
  <c r="F512" i="4"/>
  <c r="A513" i="4"/>
  <c r="F513" i="4"/>
  <c r="A514" i="4"/>
  <c r="F514" i="4"/>
  <c r="A515" i="4"/>
  <c r="F515" i="4"/>
  <c r="A516" i="4"/>
  <c r="F516" i="4"/>
  <c r="A517" i="4"/>
  <c r="F517" i="4"/>
  <c r="A518" i="4"/>
  <c r="F518" i="4"/>
  <c r="A519" i="4"/>
  <c r="F519" i="4"/>
  <c r="A520" i="4"/>
  <c r="F520" i="4"/>
  <c r="A521" i="4"/>
  <c r="F521" i="4"/>
  <c r="A522" i="4"/>
  <c r="F522" i="4"/>
  <c r="A523" i="4"/>
  <c r="F523" i="4"/>
  <c r="A524" i="4"/>
  <c r="F524" i="4"/>
  <c r="A525" i="4"/>
  <c r="F525" i="4"/>
  <c r="A526" i="4"/>
  <c r="F526" i="4"/>
  <c r="A527" i="4"/>
  <c r="F527" i="4"/>
  <c r="A528" i="4"/>
  <c r="F528" i="4"/>
  <c r="A529" i="4"/>
  <c r="F529" i="4"/>
  <c r="A530" i="4"/>
  <c r="F530" i="4"/>
  <c r="A531" i="4"/>
  <c r="F531" i="4"/>
  <c r="A532" i="4"/>
  <c r="F532" i="4"/>
  <c r="A533" i="4"/>
  <c r="F533" i="4"/>
  <c r="A534" i="4"/>
  <c r="F534" i="4"/>
  <c r="A535" i="4"/>
  <c r="F535" i="4"/>
  <c r="A536" i="4"/>
  <c r="F536" i="4"/>
  <c r="A537" i="4"/>
  <c r="F537" i="4"/>
  <c r="A538" i="4"/>
  <c r="F538" i="4"/>
  <c r="A539" i="4"/>
  <c r="F539" i="4"/>
  <c r="A540" i="4"/>
  <c r="F540" i="4"/>
  <c r="A541" i="4"/>
  <c r="F541" i="4"/>
  <c r="A542" i="4"/>
  <c r="F542" i="4"/>
  <c r="A543" i="4"/>
  <c r="F543" i="4"/>
  <c r="A544" i="4"/>
  <c r="F544" i="4"/>
  <c r="A545" i="4"/>
  <c r="F545" i="4"/>
  <c r="A546" i="4"/>
  <c r="F546" i="4"/>
  <c r="A547" i="4"/>
  <c r="F547" i="4"/>
  <c r="A548" i="4"/>
  <c r="F548" i="4"/>
  <c r="A549" i="4"/>
  <c r="F549" i="4"/>
  <c r="A550" i="4"/>
  <c r="F550" i="4"/>
  <c r="A551" i="4"/>
  <c r="F551" i="4"/>
  <c r="A552" i="4"/>
  <c r="F552" i="4"/>
  <c r="A553" i="4"/>
  <c r="F553" i="4"/>
  <c r="A554" i="4"/>
  <c r="F554" i="4"/>
  <c r="A555" i="4"/>
  <c r="F555" i="4"/>
  <c r="A556" i="4"/>
  <c r="F556" i="4"/>
  <c r="A557" i="4"/>
  <c r="F557" i="4"/>
  <c r="A558" i="4"/>
  <c r="F558" i="4"/>
  <c r="A559" i="4"/>
  <c r="F559" i="4"/>
  <c r="A560" i="4"/>
  <c r="F560" i="4"/>
  <c r="A561" i="4"/>
  <c r="F561" i="4"/>
  <c r="A562" i="4"/>
  <c r="F562" i="4"/>
  <c r="A563" i="4"/>
  <c r="F563" i="4"/>
  <c r="A564" i="4"/>
  <c r="F564" i="4"/>
  <c r="A565" i="4"/>
  <c r="F565" i="4"/>
  <c r="A566" i="4"/>
  <c r="F566" i="4"/>
  <c r="A567" i="4"/>
  <c r="F567" i="4"/>
  <c r="A568" i="4"/>
  <c r="F568" i="4"/>
  <c r="A569" i="4"/>
  <c r="F569" i="4"/>
  <c r="A570" i="4"/>
  <c r="F570" i="4"/>
  <c r="A571" i="4"/>
  <c r="F571" i="4"/>
  <c r="A572" i="4"/>
  <c r="F572" i="4"/>
  <c r="A573" i="4"/>
  <c r="F573" i="4"/>
  <c r="A574" i="4"/>
  <c r="F574" i="4"/>
  <c r="A575" i="4"/>
  <c r="F575" i="4"/>
  <c r="A576" i="4"/>
  <c r="F576" i="4"/>
  <c r="A577" i="4"/>
  <c r="F577" i="4"/>
  <c r="A578" i="4"/>
  <c r="F578" i="4"/>
  <c r="A579" i="4"/>
  <c r="F579" i="4"/>
  <c r="A580" i="4"/>
  <c r="F580" i="4"/>
  <c r="A581" i="4"/>
  <c r="F581" i="4"/>
  <c r="A582" i="4"/>
  <c r="F582" i="4"/>
  <c r="A583" i="4"/>
  <c r="F583" i="4"/>
  <c r="A584" i="4"/>
  <c r="F584" i="4"/>
  <c r="A585" i="4"/>
  <c r="F585" i="4"/>
  <c r="A586" i="4"/>
  <c r="F586" i="4"/>
  <c r="A587" i="4"/>
  <c r="F587" i="4"/>
  <c r="A588" i="4"/>
  <c r="F588" i="4"/>
  <c r="A589" i="4"/>
  <c r="F589" i="4"/>
  <c r="A590" i="4"/>
  <c r="F590" i="4"/>
  <c r="A591" i="4"/>
  <c r="F591" i="4"/>
  <c r="A592" i="4"/>
  <c r="F592" i="4"/>
  <c r="A593" i="4"/>
  <c r="F593" i="4"/>
  <c r="A594" i="4"/>
  <c r="F594" i="4"/>
  <c r="A595" i="4"/>
  <c r="F595" i="4"/>
  <c r="A596" i="4"/>
  <c r="F596" i="4"/>
  <c r="A597" i="4"/>
  <c r="F597" i="4"/>
  <c r="A598" i="4"/>
  <c r="F598" i="4"/>
  <c r="A599" i="4"/>
  <c r="F599" i="4"/>
  <c r="A600" i="4"/>
  <c r="F600" i="4"/>
  <c r="A601" i="4"/>
  <c r="F601" i="4"/>
  <c r="A602" i="4"/>
  <c r="F602" i="4"/>
  <c r="A603" i="4"/>
  <c r="F603" i="4"/>
  <c r="A604" i="4"/>
  <c r="F604" i="4"/>
  <c r="A605" i="4"/>
  <c r="F605" i="4"/>
  <c r="A606" i="4"/>
  <c r="F606" i="4"/>
  <c r="A607" i="4"/>
  <c r="F607" i="4"/>
  <c r="A608" i="4"/>
  <c r="F608" i="4"/>
  <c r="A609" i="4"/>
  <c r="F609" i="4"/>
  <c r="A610" i="4"/>
  <c r="F610" i="4"/>
  <c r="A611" i="4"/>
  <c r="F611" i="4"/>
  <c r="A612" i="4"/>
  <c r="F612" i="4"/>
  <c r="A613" i="4"/>
  <c r="F613" i="4"/>
  <c r="A614" i="4"/>
  <c r="F614" i="4"/>
  <c r="A615" i="4"/>
  <c r="F615" i="4"/>
  <c r="A616" i="4"/>
  <c r="F616" i="4"/>
  <c r="A617" i="4"/>
  <c r="F617" i="4"/>
  <c r="A618" i="4"/>
  <c r="F618" i="4"/>
  <c r="A619" i="4"/>
  <c r="F619" i="4"/>
  <c r="A620" i="4"/>
  <c r="F620" i="4"/>
  <c r="A621" i="4"/>
  <c r="F621" i="4"/>
  <c r="A622" i="4"/>
  <c r="F622" i="4"/>
  <c r="A623" i="4"/>
  <c r="F623" i="4"/>
  <c r="A624" i="4"/>
  <c r="F624" i="4"/>
  <c r="A625" i="4"/>
  <c r="F625" i="4"/>
  <c r="A626" i="4"/>
  <c r="F626" i="4"/>
  <c r="A627" i="4"/>
  <c r="F627" i="4"/>
  <c r="A628" i="4"/>
  <c r="F628" i="4"/>
  <c r="A629" i="4"/>
  <c r="F629" i="4"/>
  <c r="A630" i="4"/>
  <c r="F630" i="4"/>
  <c r="A631" i="4"/>
  <c r="F631" i="4"/>
  <c r="A632" i="4"/>
  <c r="F632" i="4"/>
  <c r="A633" i="4"/>
  <c r="F633" i="4"/>
  <c r="A634" i="4"/>
  <c r="F634" i="4"/>
  <c r="A635" i="4"/>
  <c r="F635" i="4"/>
  <c r="A636" i="4"/>
  <c r="F636" i="4"/>
  <c r="A637" i="4"/>
  <c r="F637" i="4"/>
  <c r="A638" i="4"/>
  <c r="F638" i="4"/>
  <c r="A639" i="4"/>
  <c r="F639" i="4"/>
  <c r="A640" i="4"/>
  <c r="F640" i="4"/>
  <c r="A641" i="4"/>
  <c r="F641" i="4"/>
  <c r="A642" i="4"/>
  <c r="F642" i="4"/>
  <c r="A643" i="4"/>
  <c r="F643" i="4"/>
  <c r="A644" i="4"/>
  <c r="F644" i="4"/>
  <c r="A645" i="4"/>
  <c r="F645" i="4"/>
  <c r="A646" i="4"/>
  <c r="F646" i="4"/>
  <c r="A647" i="4"/>
  <c r="F647" i="4"/>
  <c r="A648" i="4"/>
  <c r="F648" i="4"/>
  <c r="A649" i="4"/>
  <c r="F649" i="4"/>
  <c r="A650" i="4"/>
  <c r="F650" i="4"/>
  <c r="A651" i="4"/>
  <c r="F651" i="4"/>
  <c r="A652" i="4"/>
  <c r="F652" i="4"/>
  <c r="A653" i="4"/>
  <c r="F653" i="4"/>
  <c r="A654" i="4"/>
  <c r="F654" i="4"/>
  <c r="A655" i="4"/>
  <c r="F655" i="4"/>
  <c r="A656" i="4"/>
  <c r="F656" i="4"/>
  <c r="A657" i="4"/>
  <c r="F657" i="4"/>
  <c r="A658" i="4"/>
  <c r="F658" i="4"/>
  <c r="A659" i="4"/>
  <c r="F659" i="4"/>
  <c r="A660" i="4"/>
  <c r="F660" i="4"/>
  <c r="A661" i="4"/>
  <c r="F661" i="4"/>
  <c r="A662" i="4"/>
  <c r="F662" i="4"/>
  <c r="A663" i="4"/>
  <c r="F663" i="4"/>
  <c r="A664" i="4"/>
  <c r="F664" i="4"/>
  <c r="A665" i="4"/>
  <c r="F665" i="4"/>
  <c r="A666" i="4"/>
  <c r="F666" i="4"/>
  <c r="A667" i="4"/>
  <c r="F667" i="4"/>
  <c r="A668" i="4"/>
  <c r="F668" i="4"/>
  <c r="A669" i="4"/>
  <c r="F669" i="4"/>
  <c r="A670" i="4"/>
  <c r="F670" i="4"/>
  <c r="A671" i="4"/>
  <c r="F671" i="4"/>
  <c r="A672" i="4"/>
  <c r="F672" i="4"/>
  <c r="A673" i="4"/>
  <c r="F673" i="4"/>
  <c r="A674" i="4"/>
  <c r="F674" i="4"/>
  <c r="A675" i="4"/>
  <c r="F675" i="4"/>
  <c r="A676" i="4"/>
  <c r="F676" i="4"/>
  <c r="A677" i="4"/>
  <c r="F677" i="4"/>
  <c r="A678" i="4"/>
  <c r="F678" i="4"/>
  <c r="A679" i="4"/>
  <c r="F679" i="4"/>
  <c r="A680" i="4"/>
  <c r="F680" i="4"/>
  <c r="A681" i="4"/>
  <c r="F681" i="4"/>
  <c r="A682" i="4"/>
  <c r="F682" i="4"/>
  <c r="A683" i="4"/>
  <c r="F683" i="4"/>
  <c r="A684" i="4"/>
  <c r="F684" i="4"/>
  <c r="A685" i="4"/>
  <c r="F685" i="4"/>
  <c r="A686" i="4"/>
  <c r="F686" i="4"/>
  <c r="A687" i="4"/>
  <c r="F687" i="4"/>
  <c r="A688" i="4"/>
  <c r="F688" i="4"/>
  <c r="A689" i="4"/>
  <c r="F689" i="4"/>
  <c r="A690" i="4"/>
  <c r="F690" i="4"/>
  <c r="A691" i="4"/>
  <c r="F691" i="4"/>
  <c r="A692" i="4"/>
  <c r="F692" i="4"/>
  <c r="A693" i="4"/>
  <c r="F693" i="4"/>
  <c r="A694" i="4"/>
  <c r="F694" i="4"/>
  <c r="A695" i="4"/>
  <c r="F695" i="4"/>
  <c r="A696" i="4"/>
  <c r="F696" i="4"/>
  <c r="A697" i="4"/>
  <c r="F697" i="4"/>
  <c r="A698" i="4"/>
  <c r="F698" i="4"/>
  <c r="A699" i="4"/>
  <c r="F699" i="4"/>
  <c r="A700" i="4"/>
  <c r="F700" i="4"/>
  <c r="A701" i="4"/>
  <c r="F701" i="4"/>
  <c r="A702" i="4"/>
  <c r="F702" i="4"/>
  <c r="A703" i="4"/>
  <c r="F703" i="4"/>
  <c r="A704" i="4"/>
  <c r="F704" i="4"/>
  <c r="A705" i="4"/>
  <c r="F705" i="4"/>
  <c r="A706" i="4"/>
  <c r="F706" i="4"/>
  <c r="A707" i="4"/>
  <c r="F707" i="4"/>
  <c r="A708" i="4"/>
  <c r="F708" i="4"/>
  <c r="A709" i="4"/>
  <c r="F709" i="4"/>
  <c r="A710" i="4"/>
  <c r="F710" i="4"/>
  <c r="A711" i="4"/>
  <c r="F711" i="4"/>
  <c r="A712" i="4"/>
  <c r="F712" i="4"/>
  <c r="A713" i="4"/>
  <c r="F713" i="4"/>
  <c r="A714" i="4"/>
  <c r="F714" i="4"/>
  <c r="A715" i="4"/>
  <c r="F715" i="4"/>
  <c r="A716" i="4"/>
  <c r="F716" i="4"/>
  <c r="A717" i="4"/>
  <c r="F717" i="4"/>
  <c r="A718" i="4"/>
  <c r="F718" i="4"/>
  <c r="A719" i="4"/>
  <c r="F719" i="4"/>
  <c r="A720" i="4"/>
  <c r="F720" i="4"/>
  <c r="A721" i="4"/>
  <c r="F721" i="4"/>
  <c r="A722" i="4"/>
  <c r="F722" i="4"/>
  <c r="A723" i="4"/>
  <c r="F723" i="4"/>
  <c r="A724" i="4"/>
  <c r="F724" i="4"/>
  <c r="A725" i="4"/>
  <c r="F725" i="4"/>
  <c r="A726" i="4"/>
  <c r="F726" i="4"/>
  <c r="A727" i="4"/>
  <c r="F727" i="4"/>
  <c r="A728" i="4"/>
  <c r="F728" i="4"/>
  <c r="A729" i="4"/>
  <c r="F729" i="4"/>
  <c r="A730" i="4"/>
  <c r="F730" i="4"/>
  <c r="A731" i="4"/>
  <c r="F731" i="4"/>
  <c r="A732" i="4"/>
  <c r="F732" i="4"/>
  <c r="A733" i="4"/>
  <c r="F733" i="4"/>
  <c r="A734" i="4"/>
  <c r="F734" i="4"/>
  <c r="A735" i="4"/>
  <c r="F735" i="4"/>
  <c r="A736" i="4"/>
  <c r="F736" i="4"/>
  <c r="A737" i="4"/>
  <c r="F737" i="4"/>
  <c r="A738" i="4"/>
  <c r="F738" i="4"/>
  <c r="A739" i="4"/>
  <c r="F739" i="4"/>
  <c r="A740" i="4"/>
  <c r="F740" i="4"/>
  <c r="A741" i="4"/>
  <c r="F741" i="4"/>
  <c r="A742" i="4"/>
  <c r="F742" i="4"/>
  <c r="A743" i="4"/>
  <c r="F743" i="4"/>
  <c r="A744" i="4"/>
  <c r="F744" i="4"/>
  <c r="A745" i="4"/>
  <c r="F745" i="4"/>
  <c r="A746" i="4"/>
  <c r="F746" i="4"/>
  <c r="A747" i="4"/>
  <c r="F747" i="4"/>
  <c r="A748" i="4"/>
  <c r="F748" i="4"/>
  <c r="A749" i="4"/>
  <c r="F749" i="4"/>
  <c r="A750" i="4"/>
  <c r="F750" i="4"/>
  <c r="A751" i="4"/>
  <c r="F751" i="4"/>
  <c r="A752" i="4"/>
  <c r="F752" i="4"/>
  <c r="A753" i="4"/>
  <c r="F753" i="4"/>
  <c r="A754" i="4"/>
  <c r="F754" i="4"/>
  <c r="A755" i="4"/>
  <c r="F755" i="4"/>
  <c r="A756" i="4"/>
  <c r="F756" i="4"/>
  <c r="A757" i="4"/>
  <c r="F757" i="4"/>
  <c r="A758" i="4"/>
  <c r="F758" i="4"/>
  <c r="A759" i="4"/>
  <c r="F759" i="4"/>
  <c r="A760" i="4"/>
  <c r="F760" i="4"/>
  <c r="A761" i="4"/>
  <c r="F761" i="4"/>
  <c r="A762" i="4"/>
  <c r="F762" i="4"/>
  <c r="A763" i="4"/>
  <c r="F763" i="4"/>
  <c r="A764" i="4"/>
  <c r="F764" i="4"/>
  <c r="A765" i="4"/>
  <c r="F765" i="4"/>
  <c r="A766" i="4"/>
  <c r="F766" i="4"/>
  <c r="A767" i="4"/>
  <c r="F767" i="4"/>
  <c r="A768" i="4"/>
  <c r="F768" i="4"/>
  <c r="A769" i="4"/>
  <c r="F769" i="4"/>
  <c r="A770" i="4"/>
  <c r="F770" i="4"/>
  <c r="A771" i="4"/>
  <c r="F771" i="4"/>
  <c r="A772" i="4"/>
  <c r="F772" i="4"/>
  <c r="A773" i="4"/>
  <c r="F773" i="4"/>
  <c r="A774" i="4"/>
  <c r="F774" i="4"/>
  <c r="A775" i="4"/>
  <c r="F775" i="4"/>
  <c r="A776" i="4"/>
  <c r="F776" i="4"/>
  <c r="A777" i="4"/>
  <c r="F777" i="4"/>
  <c r="A778" i="4"/>
  <c r="F778" i="4"/>
  <c r="A779" i="4"/>
  <c r="F779" i="4"/>
  <c r="A780" i="4"/>
  <c r="F780" i="4"/>
  <c r="A781" i="4"/>
  <c r="F781" i="4"/>
  <c r="A782" i="4"/>
  <c r="F782" i="4"/>
  <c r="A783" i="4"/>
  <c r="F783" i="4"/>
  <c r="A784" i="4"/>
  <c r="F784" i="4"/>
  <c r="A785" i="4"/>
  <c r="F785" i="4"/>
  <c r="A786" i="4"/>
  <c r="F786" i="4"/>
  <c r="A787" i="4"/>
  <c r="F787" i="4"/>
  <c r="A788" i="4"/>
  <c r="F788" i="4"/>
  <c r="A789" i="4"/>
  <c r="F789" i="4"/>
  <c r="A790" i="4"/>
  <c r="F790" i="4"/>
  <c r="A791" i="4"/>
  <c r="F791" i="4"/>
  <c r="A792" i="4"/>
  <c r="F792" i="4"/>
  <c r="A793" i="4"/>
  <c r="F793" i="4"/>
  <c r="A794" i="4"/>
  <c r="F794" i="4"/>
  <c r="A795" i="4"/>
  <c r="F795" i="4"/>
  <c r="A796" i="4"/>
  <c r="F796" i="4"/>
  <c r="A797" i="4"/>
  <c r="F797" i="4"/>
  <c r="A798" i="4"/>
  <c r="F798" i="4"/>
  <c r="A799" i="4"/>
  <c r="F799" i="4"/>
  <c r="A800" i="4"/>
  <c r="F800" i="4"/>
  <c r="A801" i="4"/>
  <c r="F801" i="4"/>
  <c r="A802" i="4"/>
  <c r="F802" i="4"/>
  <c r="A803" i="4"/>
  <c r="F803" i="4"/>
  <c r="A804" i="4"/>
  <c r="F804" i="4"/>
  <c r="A805" i="4"/>
  <c r="F805" i="4"/>
  <c r="A806" i="4"/>
  <c r="F806" i="4"/>
  <c r="A807" i="4"/>
  <c r="F807" i="4"/>
  <c r="A808" i="4"/>
  <c r="F808" i="4"/>
  <c r="A809" i="4"/>
  <c r="F809" i="4"/>
  <c r="A810" i="4"/>
  <c r="F810" i="4"/>
  <c r="A811" i="4"/>
  <c r="F811" i="4"/>
  <c r="A812" i="4"/>
  <c r="F812" i="4"/>
  <c r="A813" i="4"/>
  <c r="F813" i="4"/>
  <c r="A814" i="4"/>
  <c r="F814" i="4"/>
  <c r="A815" i="4"/>
  <c r="F815" i="4"/>
  <c r="A816" i="4"/>
  <c r="F816" i="4"/>
  <c r="A817" i="4"/>
  <c r="F817" i="4"/>
  <c r="A818" i="4"/>
  <c r="F818" i="4"/>
  <c r="A819" i="4"/>
  <c r="F819" i="4"/>
  <c r="A820" i="4"/>
  <c r="F820" i="4"/>
  <c r="A821" i="4"/>
  <c r="F821" i="4"/>
  <c r="A822" i="4"/>
  <c r="F822" i="4"/>
  <c r="A823" i="4"/>
  <c r="F823" i="4"/>
  <c r="A824" i="4"/>
  <c r="F824" i="4"/>
  <c r="A825" i="4"/>
  <c r="F825" i="4"/>
  <c r="A826" i="4"/>
  <c r="F826" i="4"/>
  <c r="A827" i="4"/>
  <c r="F827" i="4"/>
  <c r="A828" i="4"/>
  <c r="F828" i="4"/>
  <c r="A829" i="4"/>
  <c r="F829" i="4"/>
  <c r="A830" i="4"/>
  <c r="F830" i="4"/>
  <c r="A831" i="4"/>
  <c r="F831" i="4"/>
  <c r="A832" i="4"/>
  <c r="F832" i="4"/>
  <c r="A833" i="4"/>
  <c r="F833" i="4"/>
  <c r="A834" i="4"/>
  <c r="F834" i="4"/>
  <c r="A835" i="4"/>
  <c r="F835" i="4"/>
  <c r="A836" i="4"/>
  <c r="F836" i="4"/>
  <c r="A837" i="4"/>
  <c r="F837" i="4"/>
  <c r="A838" i="4"/>
  <c r="F838" i="4"/>
  <c r="A839" i="4"/>
  <c r="F839" i="4"/>
  <c r="A840" i="4"/>
  <c r="F840" i="4"/>
  <c r="A841" i="4"/>
  <c r="F841" i="4"/>
  <c r="A842" i="4"/>
  <c r="F842" i="4"/>
  <c r="A843" i="4"/>
  <c r="F843" i="4"/>
  <c r="A844" i="4"/>
  <c r="F844" i="4"/>
  <c r="A845" i="4"/>
  <c r="F845" i="4"/>
  <c r="A846" i="4"/>
  <c r="F846" i="4"/>
  <c r="A847" i="4"/>
  <c r="F847" i="4"/>
  <c r="A848" i="4"/>
  <c r="F848" i="4"/>
  <c r="A849" i="4"/>
  <c r="F849" i="4"/>
  <c r="A850" i="4"/>
  <c r="F850" i="4"/>
  <c r="A851" i="4"/>
  <c r="F851" i="4"/>
  <c r="A852" i="4"/>
  <c r="F852" i="4"/>
  <c r="A853" i="4"/>
  <c r="F853" i="4"/>
  <c r="A854" i="4"/>
  <c r="F854" i="4"/>
  <c r="A855" i="4"/>
  <c r="F855" i="4"/>
  <c r="A856" i="4"/>
  <c r="F856" i="4"/>
  <c r="A857" i="4"/>
  <c r="F857" i="4"/>
  <c r="A858" i="4"/>
  <c r="F858" i="4"/>
  <c r="A859" i="4"/>
  <c r="F859" i="4"/>
  <c r="A860" i="4"/>
  <c r="F860" i="4"/>
  <c r="A861" i="4"/>
  <c r="F861" i="4"/>
  <c r="A862" i="4"/>
  <c r="F862" i="4"/>
  <c r="A863" i="4"/>
  <c r="F863" i="4"/>
  <c r="A864" i="4"/>
  <c r="F864" i="4"/>
  <c r="A865" i="4"/>
  <c r="F865" i="4"/>
  <c r="A866" i="4"/>
  <c r="F866" i="4"/>
  <c r="A867" i="4"/>
  <c r="F867" i="4"/>
  <c r="A868" i="4"/>
  <c r="F868" i="4"/>
  <c r="A869" i="4"/>
  <c r="F869" i="4"/>
  <c r="A870" i="4"/>
  <c r="F870" i="4"/>
  <c r="A871" i="4"/>
  <c r="F871" i="4"/>
  <c r="A872" i="4"/>
  <c r="F872" i="4"/>
  <c r="A873" i="4"/>
  <c r="F873" i="4"/>
  <c r="A874" i="4"/>
  <c r="F874" i="4"/>
  <c r="A875" i="4"/>
  <c r="F875" i="4"/>
  <c r="A876" i="4"/>
  <c r="F876" i="4"/>
  <c r="A877" i="4"/>
  <c r="F877" i="4"/>
  <c r="A878" i="4"/>
  <c r="F878" i="4"/>
  <c r="A879" i="4"/>
  <c r="F879" i="4"/>
  <c r="A880" i="4"/>
  <c r="F880" i="4"/>
  <c r="A881" i="4"/>
  <c r="F881" i="4"/>
  <c r="A882" i="4"/>
  <c r="F882" i="4"/>
  <c r="A883" i="4"/>
  <c r="F883" i="4"/>
  <c r="A884" i="4"/>
  <c r="F884" i="4"/>
  <c r="A885" i="4"/>
  <c r="F885" i="4"/>
  <c r="A886" i="4"/>
  <c r="F886" i="4"/>
  <c r="A887" i="4"/>
  <c r="F887" i="4"/>
  <c r="A888" i="4"/>
  <c r="F888" i="4"/>
  <c r="A889" i="4"/>
  <c r="F889" i="4"/>
  <c r="A890" i="4"/>
  <c r="F890" i="4"/>
  <c r="A891" i="4"/>
  <c r="F891" i="4"/>
  <c r="A892" i="4"/>
  <c r="F892" i="4"/>
  <c r="A893" i="4"/>
  <c r="F893" i="4"/>
  <c r="A894" i="4"/>
  <c r="F894" i="4"/>
  <c r="A895" i="4"/>
  <c r="F895" i="4"/>
  <c r="A896" i="4"/>
  <c r="F896" i="4"/>
  <c r="A897" i="4"/>
  <c r="F897" i="4"/>
  <c r="A898" i="4"/>
  <c r="F898" i="4"/>
  <c r="A899" i="4"/>
  <c r="F899" i="4"/>
  <c r="A900" i="4"/>
  <c r="F900" i="4"/>
  <c r="A901" i="4"/>
  <c r="F901" i="4"/>
  <c r="A902" i="4"/>
  <c r="F902" i="4"/>
  <c r="A903" i="4"/>
  <c r="F903" i="4"/>
  <c r="A904" i="4"/>
  <c r="F904" i="4"/>
  <c r="A905" i="4"/>
  <c r="F905" i="4"/>
  <c r="A906" i="4"/>
  <c r="F906" i="4"/>
  <c r="A907" i="4"/>
  <c r="F907" i="4"/>
  <c r="A908" i="4"/>
  <c r="F908" i="4"/>
  <c r="A909" i="4"/>
  <c r="F909" i="4"/>
  <c r="A910" i="4"/>
  <c r="F910" i="4"/>
  <c r="A911" i="4"/>
  <c r="F911" i="4"/>
  <c r="A912" i="4"/>
  <c r="F912" i="4"/>
  <c r="A913" i="4"/>
  <c r="F913" i="4"/>
  <c r="A914" i="4"/>
  <c r="F914" i="4"/>
  <c r="A915" i="4"/>
  <c r="F915" i="4"/>
  <c r="A916" i="4"/>
  <c r="F916" i="4"/>
  <c r="A917" i="4"/>
  <c r="F917" i="4"/>
  <c r="A918" i="4"/>
  <c r="F918" i="4"/>
  <c r="A919" i="4"/>
  <c r="F919" i="4"/>
  <c r="A920" i="4"/>
  <c r="F920" i="4"/>
  <c r="A921" i="4"/>
  <c r="F921" i="4"/>
  <c r="A922" i="4"/>
  <c r="F922" i="4"/>
  <c r="A923" i="4"/>
  <c r="F923" i="4"/>
  <c r="A924" i="4"/>
  <c r="F924" i="4"/>
  <c r="A925" i="4"/>
  <c r="F925" i="4"/>
  <c r="A926" i="4"/>
  <c r="F926" i="4"/>
  <c r="A927" i="4"/>
  <c r="F927" i="4"/>
  <c r="A928" i="4"/>
  <c r="F928" i="4"/>
  <c r="A929" i="4"/>
  <c r="F929" i="4"/>
  <c r="A930" i="4"/>
  <c r="F930" i="4"/>
  <c r="A931" i="4"/>
  <c r="F931" i="4"/>
  <c r="A932" i="4"/>
  <c r="F932" i="4"/>
  <c r="A933" i="4"/>
  <c r="F933" i="4"/>
  <c r="A934" i="4"/>
  <c r="F934" i="4"/>
  <c r="A935" i="4"/>
  <c r="F935" i="4"/>
  <c r="A936" i="4"/>
  <c r="F936" i="4"/>
  <c r="A937" i="4"/>
  <c r="F937" i="4"/>
  <c r="A938" i="4"/>
  <c r="F938" i="4"/>
  <c r="A939" i="4"/>
  <c r="F939" i="4"/>
  <c r="A940" i="4"/>
  <c r="F940" i="4"/>
  <c r="A941" i="4"/>
  <c r="F941" i="4"/>
  <c r="A942" i="4"/>
  <c r="F942" i="4"/>
  <c r="A943" i="4"/>
  <c r="F943" i="4"/>
  <c r="A944" i="4"/>
  <c r="F944" i="4"/>
  <c r="A945" i="4"/>
  <c r="F945" i="4"/>
  <c r="A946" i="4"/>
  <c r="F946" i="4"/>
  <c r="A947" i="4"/>
  <c r="F947" i="4"/>
  <c r="A948" i="4"/>
  <c r="F948" i="4"/>
  <c r="A949" i="4"/>
  <c r="F949" i="4"/>
  <c r="A950" i="4"/>
  <c r="F950" i="4"/>
  <c r="A951" i="4"/>
  <c r="F951" i="4"/>
  <c r="A952" i="4"/>
  <c r="F952" i="4"/>
  <c r="A953" i="4"/>
  <c r="F953" i="4"/>
  <c r="A954" i="4"/>
  <c r="F954" i="4"/>
  <c r="A955" i="4"/>
  <c r="F955" i="4"/>
  <c r="A956" i="4"/>
  <c r="F956" i="4"/>
  <c r="A957" i="4"/>
  <c r="F957" i="4"/>
  <c r="A958" i="4"/>
  <c r="F958" i="4"/>
  <c r="A959" i="4"/>
  <c r="F959" i="4"/>
  <c r="A960" i="4"/>
  <c r="F960" i="4"/>
  <c r="A961" i="4"/>
  <c r="F961" i="4"/>
  <c r="A962" i="4"/>
  <c r="F962" i="4"/>
  <c r="A963" i="4"/>
  <c r="F963" i="4"/>
  <c r="A964" i="4"/>
  <c r="F964" i="4"/>
  <c r="A965" i="4"/>
  <c r="F965" i="4"/>
  <c r="A966" i="4"/>
  <c r="F966" i="4"/>
  <c r="A967" i="4"/>
  <c r="F967" i="4"/>
  <c r="A968" i="4"/>
  <c r="F968" i="4"/>
  <c r="A969" i="4"/>
  <c r="F969" i="4"/>
  <c r="A970" i="4"/>
  <c r="F970" i="4"/>
  <c r="A971" i="4"/>
  <c r="F971" i="4"/>
  <c r="A972" i="4"/>
  <c r="F972" i="4"/>
  <c r="A973" i="4"/>
  <c r="F973" i="4"/>
  <c r="A974" i="4"/>
  <c r="F974" i="4"/>
  <c r="A975" i="4"/>
  <c r="F975" i="4"/>
  <c r="A976" i="4"/>
  <c r="F976" i="4"/>
  <c r="A977" i="4"/>
  <c r="F977" i="4"/>
  <c r="A978" i="4"/>
  <c r="F978" i="4"/>
  <c r="A979" i="4"/>
  <c r="F979" i="4"/>
  <c r="A980" i="4"/>
  <c r="F980" i="4"/>
  <c r="A981" i="4"/>
  <c r="F981" i="4"/>
  <c r="A982" i="4"/>
  <c r="F982" i="4"/>
  <c r="A983" i="4"/>
  <c r="F983" i="4"/>
  <c r="A984" i="4"/>
  <c r="F984" i="4"/>
  <c r="A985" i="4"/>
  <c r="F985" i="4"/>
  <c r="A986" i="4"/>
  <c r="F986" i="4"/>
  <c r="A987" i="4"/>
  <c r="F987" i="4"/>
  <c r="A988" i="4"/>
  <c r="F988" i="4"/>
  <c r="A989" i="4"/>
  <c r="F989" i="4"/>
  <c r="A990" i="4"/>
  <c r="F990" i="4"/>
  <c r="A991" i="4"/>
  <c r="F991" i="4"/>
  <c r="A992" i="4"/>
  <c r="F992" i="4"/>
  <c r="A993" i="4"/>
  <c r="F993" i="4"/>
  <c r="A994" i="4"/>
  <c r="F994" i="4"/>
  <c r="A995" i="4"/>
  <c r="F995" i="4"/>
  <c r="E10" i="4" l="1"/>
  <c r="E12" i="4" s="1"/>
  <c r="F27" i="11"/>
  <c r="F37" i="11"/>
  <c r="F21" i="11"/>
  <c r="F17" i="11"/>
  <c r="R14" i="11"/>
  <c r="S18" i="11"/>
  <c r="R9" i="11"/>
  <c r="N46" i="11"/>
  <c r="R46" i="11" s="1"/>
  <c r="C48" i="11"/>
  <c r="N45" i="11"/>
  <c r="R45" i="11" s="1"/>
  <c r="R44" i="11" s="1"/>
  <c r="N19" i="11"/>
  <c r="R19" i="11" s="1"/>
  <c r="D48" i="11"/>
  <c r="O7" i="11"/>
  <c r="N11" i="11"/>
  <c r="N18" i="11"/>
  <c r="R18" i="11" s="1"/>
  <c r="R25" i="11"/>
  <c r="N33" i="11"/>
  <c r="R33" i="11" s="1"/>
  <c r="N23" i="11"/>
  <c r="R23" i="11" s="1"/>
  <c r="O44" i="11"/>
  <c r="R13" i="11"/>
  <c r="O11" i="11"/>
  <c r="N41" i="11"/>
  <c r="R30" i="11"/>
  <c r="G9" i="4"/>
  <c r="N35" i="11"/>
  <c r="R35" i="11" s="1"/>
  <c r="R32" i="11" s="1"/>
  <c r="O27" i="11"/>
  <c r="R12" i="11"/>
  <c r="O32" i="11"/>
  <c r="R29" i="11"/>
  <c r="N34" i="11"/>
  <c r="R34" i="11" s="1"/>
  <c r="H5" i="7"/>
  <c r="F8" i="7"/>
  <c r="F5" i="4"/>
  <c r="H5" i="4" s="1"/>
  <c r="F9" i="7"/>
  <c r="G9" i="7" s="1"/>
  <c r="F7" i="7"/>
  <c r="H7" i="7" s="1"/>
  <c r="F8" i="4"/>
  <c r="H8" i="4" s="1"/>
  <c r="F6" i="4"/>
  <c r="G6" i="4" s="1"/>
  <c r="F7" i="4"/>
  <c r="G7" i="4" s="1"/>
  <c r="R28" i="11"/>
  <c r="R27" i="11" s="1"/>
  <c r="N27" i="11"/>
  <c r="A28" i="2"/>
  <c r="F6" i="7"/>
  <c r="N8" i="11"/>
  <c r="R8" i="11" s="1"/>
  <c r="N22" i="11"/>
  <c r="H9" i="4"/>
  <c r="G5" i="7"/>
  <c r="F16" i="11" l="1"/>
  <c r="T17" i="11"/>
  <c r="T32" i="11"/>
  <c r="L16" i="11"/>
  <c r="L48" i="11" s="1"/>
  <c r="F48" i="11" s="1"/>
  <c r="N17" i="11"/>
  <c r="R17" i="11" s="1"/>
  <c r="N44" i="11"/>
  <c r="N48" i="11" s="1"/>
  <c r="R11" i="11"/>
  <c r="O16" i="11"/>
  <c r="O48" i="11" s="1"/>
  <c r="B7" i="3"/>
  <c r="D27" i="2"/>
  <c r="D24" i="2"/>
  <c r="D25" i="2"/>
  <c r="K9" i="11"/>
  <c r="K18" i="11"/>
  <c r="E23" i="2"/>
  <c r="M35" i="11"/>
  <c r="M45" i="11"/>
  <c r="K25" i="11"/>
  <c r="E25" i="2"/>
  <c r="M9" i="11"/>
  <c r="K22" i="11"/>
  <c r="K34" i="11"/>
  <c r="K13" i="11"/>
  <c r="E26" i="2"/>
  <c r="M30" i="11"/>
  <c r="E27" i="2"/>
  <c r="K45" i="11"/>
  <c r="M8" i="11"/>
  <c r="D26" i="2"/>
  <c r="M46" i="11"/>
  <c r="M25" i="11"/>
  <c r="K12" i="11"/>
  <c r="K46" i="11"/>
  <c r="M12" i="11"/>
  <c r="E24" i="2"/>
  <c r="M28" i="11"/>
  <c r="K33" i="11"/>
  <c r="D23" i="2"/>
  <c r="K14" i="11"/>
  <c r="M33" i="11"/>
  <c r="M13" i="11"/>
  <c r="M18" i="11"/>
  <c r="K35" i="11"/>
  <c r="K30" i="11"/>
  <c r="K42" i="11"/>
  <c r="M34" i="11"/>
  <c r="K29" i="11"/>
  <c r="M14" i="11"/>
  <c r="K8" i="11"/>
  <c r="M22" i="11"/>
  <c r="M42" i="11"/>
  <c r="K28" i="11"/>
  <c r="M23" i="11"/>
  <c r="M29" i="11"/>
  <c r="X17" i="11" l="1"/>
  <c r="X16" i="11" s="1"/>
  <c r="T48" i="11"/>
  <c r="G46" i="11"/>
  <c r="I46" i="11" s="1"/>
  <c r="G45" i="11"/>
  <c r="H45" i="11" s="1"/>
  <c r="G42" i="11"/>
  <c r="H42" i="11" s="1"/>
  <c r="G35" i="11"/>
  <c r="H35" i="11" s="1"/>
  <c r="G34" i="11"/>
  <c r="H34" i="11" s="1"/>
  <c r="G33" i="11"/>
  <c r="H33" i="11" s="1"/>
  <c r="G25" i="11"/>
  <c r="G23" i="11"/>
  <c r="H23" i="11" s="1"/>
  <c r="G28" i="11"/>
  <c r="H28" i="11" s="1"/>
  <c r="G29" i="11"/>
  <c r="G30" i="11"/>
  <c r="H30" i="11" s="1"/>
  <c r="G22" i="11"/>
  <c r="H22" i="11" s="1"/>
  <c r="G18" i="11"/>
  <c r="H18" i="11" s="1"/>
  <c r="G13" i="11"/>
  <c r="H13" i="11" s="1"/>
  <c r="G14" i="11"/>
  <c r="H14" i="11" s="1"/>
  <c r="G12" i="11"/>
  <c r="H12" i="11" s="1"/>
  <c r="G9" i="11"/>
  <c r="H9" i="11" s="1"/>
  <c r="G8" i="11"/>
  <c r="B5" i="3"/>
  <c r="C5" i="3" s="1"/>
  <c r="D5" i="3" s="1"/>
  <c r="E5" i="3" s="1"/>
  <c r="F5" i="3" s="1"/>
  <c r="G5" i="3" s="1"/>
  <c r="H5" i="3" s="1"/>
  <c r="I5" i="3" s="1"/>
  <c r="J5" i="3" s="1"/>
  <c r="K5" i="3" s="1"/>
  <c r="L5" i="3" s="1"/>
  <c r="G8" i="7"/>
  <c r="H9" i="7"/>
  <c r="K21" i="11"/>
  <c r="M27" i="11"/>
  <c r="M44" i="11"/>
  <c r="K44" i="11"/>
  <c r="K11" i="11"/>
  <c r="C25" i="2"/>
  <c r="K27" i="11"/>
  <c r="C27" i="2"/>
  <c r="K41" i="11"/>
  <c r="C24" i="2"/>
  <c r="M11" i="11"/>
  <c r="M41" i="11"/>
  <c r="C23" i="2"/>
  <c r="M21" i="11"/>
  <c r="K7" i="11"/>
  <c r="M17" i="11"/>
  <c r="K17" i="11"/>
  <c r="C26" i="2"/>
  <c r="M7" i="11"/>
  <c r="G8" i="4"/>
  <c r="G5" i="4"/>
  <c r="H6" i="4"/>
  <c r="G7" i="7"/>
  <c r="H7" i="4"/>
  <c r="F10" i="4"/>
  <c r="F10" i="7"/>
  <c r="G10" i="7" s="1"/>
  <c r="A29" i="2"/>
  <c r="G6" i="7"/>
  <c r="R22" i="11"/>
  <c r="R21" i="11" s="1"/>
  <c r="R16" i="11" s="1"/>
  <c r="R7" i="11"/>
  <c r="N7" i="11"/>
  <c r="E12" i="7"/>
  <c r="E29" i="2"/>
  <c r="E20" i="2"/>
  <c r="D28" i="2"/>
  <c r="E28" i="2"/>
  <c r="D29" i="2"/>
  <c r="D20" i="2"/>
  <c r="G12" i="7" l="1"/>
  <c r="H12" i="7"/>
  <c r="R48" i="11"/>
  <c r="H10" i="4"/>
  <c r="F12" i="4"/>
  <c r="G12" i="4" s="1"/>
  <c r="I29" i="11"/>
  <c r="H29" i="11"/>
  <c r="I25" i="11"/>
  <c r="H25" i="11"/>
  <c r="I8" i="11"/>
  <c r="H8" i="11"/>
  <c r="H7" i="11" s="1"/>
  <c r="I28" i="11"/>
  <c r="I33" i="11"/>
  <c r="G27" i="11"/>
  <c r="H27" i="11" s="1"/>
  <c r="G44" i="11"/>
  <c r="I44" i="11" s="1"/>
  <c r="H46" i="11"/>
  <c r="K37" i="11"/>
  <c r="K32" i="11" s="1"/>
  <c r="G41" i="11"/>
  <c r="H41" i="11" s="1"/>
  <c r="I45" i="11"/>
  <c r="I22" i="11"/>
  <c r="I34" i="11"/>
  <c r="I14" i="11"/>
  <c r="I30" i="11"/>
  <c r="I9" i="11"/>
  <c r="I42" i="11"/>
  <c r="I12" i="11"/>
  <c r="I23" i="11"/>
  <c r="M37" i="11"/>
  <c r="M32" i="11" s="1"/>
  <c r="M16" i="11" s="1"/>
  <c r="M48" i="11" s="1"/>
  <c r="G21" i="11"/>
  <c r="H21" i="11" s="1"/>
  <c r="G17" i="11"/>
  <c r="G11" i="11"/>
  <c r="I11" i="11" s="1"/>
  <c r="I35" i="11"/>
  <c r="I18" i="11"/>
  <c r="I13" i="11"/>
  <c r="G10" i="4"/>
  <c r="G7" i="11"/>
  <c r="I7" i="11" s="1"/>
  <c r="H12" i="4"/>
  <c r="C20" i="2"/>
  <c r="B20" i="2"/>
  <c r="C28" i="2"/>
  <c r="C29" i="2"/>
  <c r="A30" i="2"/>
  <c r="H10" i="7"/>
  <c r="H11" i="11"/>
  <c r="B6" i="3"/>
  <c r="E30" i="2"/>
  <c r="G37" i="11" l="1"/>
  <c r="G32" i="11"/>
  <c r="G16" i="11" s="1"/>
  <c r="I16" i="11" s="1"/>
  <c r="H44" i="11"/>
  <c r="K16" i="11"/>
  <c r="K48" i="11" s="1"/>
  <c r="I17" i="11"/>
  <c r="I21" i="11"/>
  <c r="H17" i="11"/>
  <c r="I27" i="11"/>
  <c r="I41" i="11"/>
  <c r="A31" i="2"/>
  <c r="E31" i="2"/>
  <c r="D30" i="2"/>
  <c r="G48" i="11" l="1"/>
  <c r="H48" i="11" s="1"/>
  <c r="H32" i="11"/>
  <c r="H16" i="11" s="1"/>
  <c r="I37" i="11"/>
  <c r="H37" i="11"/>
  <c r="I32" i="11"/>
  <c r="C30" i="2"/>
  <c r="A32" i="2"/>
  <c r="D32" i="2"/>
  <c r="E32" i="2"/>
  <c r="D31" i="2"/>
  <c r="I48" i="11" l="1"/>
  <c r="C31" i="2"/>
  <c r="C32" i="2"/>
  <c r="A33" i="2"/>
  <c r="D33" i="2"/>
  <c r="E33" i="2"/>
  <c r="C33" i="2" l="1"/>
  <c r="A34" i="2"/>
  <c r="E34" i="2"/>
  <c r="A35" i="2" l="1"/>
  <c r="D34" i="2"/>
  <c r="D35" i="2"/>
  <c r="C34" i="2" l="1"/>
  <c r="A36" i="2"/>
  <c r="E36" i="2"/>
  <c r="E35" i="2"/>
  <c r="C35" i="2" l="1"/>
  <c r="A37" i="2"/>
  <c r="E37" i="2"/>
  <c r="D37" i="2"/>
  <c r="D36" i="2"/>
  <c r="C36" i="2" l="1"/>
  <c r="E38" i="2"/>
  <c r="C37" i="2"/>
  <c r="D38" i="2"/>
  <c r="C38" i="2" l="1"/>
  <c r="E39" i="2" s="1"/>
  <c r="D39" i="2" l="1"/>
  <c r="C39" i="2" l="1"/>
  <c r="U7" i="11" l="1"/>
  <c r="U48" i="11"/>
  <c r="X8" i="11"/>
  <c r="Y8" i="11" s="1"/>
  <c r="C7" i="3"/>
  <c r="X7" i="11" l="1"/>
  <c r="X48" i="11" s="1"/>
  <c r="C6" i="3"/>
</calcChain>
</file>

<file path=xl/sharedStrings.xml><?xml version="1.0" encoding="utf-8"?>
<sst xmlns="http://schemas.openxmlformats.org/spreadsheetml/2006/main" count="439" uniqueCount="125">
  <si>
    <t>o</t>
  </si>
  <si>
    <t>offen</t>
  </si>
  <si>
    <t>a</t>
  </si>
  <si>
    <t>aktiv</t>
  </si>
  <si>
    <t>e</t>
  </si>
  <si>
    <t>erledigt</t>
  </si>
  <si>
    <t>Zeitraum</t>
  </si>
  <si>
    <t>Gesamtaufwand</t>
  </si>
  <si>
    <t>HW</t>
  </si>
  <si>
    <t>ID</t>
  </si>
  <si>
    <t>Bezeichnung</t>
  </si>
  <si>
    <t>Beginn</t>
  </si>
  <si>
    <t>Ende</t>
  </si>
  <si>
    <t>Paket</t>
  </si>
  <si>
    <t>Soll</t>
  </si>
  <si>
    <t>Ist</t>
  </si>
  <si>
    <t>Soll - Ist</t>
  </si>
  <si>
    <t>Ist%</t>
  </si>
  <si>
    <t xml:space="preserve">Soll </t>
  </si>
  <si>
    <t>Rest</t>
  </si>
  <si>
    <t>Status</t>
  </si>
  <si>
    <t>Projektmanagement</t>
  </si>
  <si>
    <t>1.1</t>
  </si>
  <si>
    <t>Projektplan erstellen und verwalten</t>
  </si>
  <si>
    <t>Proj</t>
  </si>
  <si>
    <t>1.2</t>
  </si>
  <si>
    <t>Andere Projekttätigkeiten durchführen</t>
  </si>
  <si>
    <t>2</t>
  </si>
  <si>
    <t>Anforderungsanalyse</t>
  </si>
  <si>
    <t>2.1</t>
  </si>
  <si>
    <t>Anf</t>
  </si>
  <si>
    <t>2.2</t>
  </si>
  <si>
    <t>2.3</t>
  </si>
  <si>
    <t>3</t>
  </si>
  <si>
    <t>3.1</t>
  </si>
  <si>
    <t>3.1.1</t>
  </si>
  <si>
    <t>3.2</t>
  </si>
  <si>
    <t>3.2.1</t>
  </si>
  <si>
    <t>3.2.2</t>
  </si>
  <si>
    <t>3.2.3</t>
  </si>
  <si>
    <t>3.2.4</t>
  </si>
  <si>
    <t>3.3</t>
  </si>
  <si>
    <t>3.3.1</t>
  </si>
  <si>
    <t>3.3.2</t>
  </si>
  <si>
    <t>3.3.3</t>
  </si>
  <si>
    <t>3.4</t>
  </si>
  <si>
    <t>3.4.1</t>
  </si>
  <si>
    <t>3.4.2</t>
  </si>
  <si>
    <t>3.4.3</t>
  </si>
  <si>
    <t>4</t>
  </si>
  <si>
    <t>Abschlussbericht + Dokumentation Projekt</t>
  </si>
  <si>
    <t>4.1</t>
  </si>
  <si>
    <t>Abschlussbericht erstellen + Dokumentation</t>
  </si>
  <si>
    <t>Abs</t>
  </si>
  <si>
    <t>6</t>
  </si>
  <si>
    <t>Treffen</t>
  </si>
  <si>
    <t>Tref</t>
  </si>
  <si>
    <t>6.2</t>
  </si>
  <si>
    <t>Auftraggeber treffen</t>
  </si>
  <si>
    <t>6.3</t>
  </si>
  <si>
    <t>SUMME</t>
  </si>
  <si>
    <t>LETZTE ZEILE - FORMELN ANPASSEN, WENN WEITER GESCHRIEBEN WIRD!</t>
  </si>
  <si>
    <t>Burn-Down-Diagramm</t>
  </si>
  <si>
    <t>Restaufwand Ideal</t>
  </si>
  <si>
    <t>Restaufwand Real</t>
  </si>
  <si>
    <t>Ist-Aufwand</t>
  </si>
  <si>
    <t>Personenstunden</t>
  </si>
  <si>
    <t>Insgesamt</t>
  </si>
  <si>
    <t>Durchschnitt</t>
  </si>
  <si>
    <t>Tätigkeit</t>
  </si>
  <si>
    <t>Name</t>
  </si>
  <si>
    <t>Heindl Wolfgang</t>
  </si>
  <si>
    <t>Kurzzeichen</t>
  </si>
  <si>
    <t>Std Soll</t>
  </si>
  <si>
    <t>Std Ist</t>
  </si>
  <si>
    <t>Summe</t>
  </si>
  <si>
    <t>Wochen</t>
  </si>
  <si>
    <t>Wochenstunden</t>
  </si>
  <si>
    <t>Tag</t>
  </si>
  <si>
    <t>Datum</t>
  </si>
  <si>
    <t>von</t>
  </si>
  <si>
    <t>bis</t>
  </si>
  <si>
    <t>Dauer</t>
  </si>
  <si>
    <t>Ort</t>
  </si>
  <si>
    <t>Aufgabe</t>
  </si>
  <si>
    <t>Anmerkung</t>
  </si>
  <si>
    <t>HOME</t>
  </si>
  <si>
    <t>Mo</t>
  </si>
  <si>
    <t>LETZTE ZEILE</t>
  </si>
  <si>
    <t>FORMELN ANPASSEN, WENN WEITER GESCHRIEBEN WIRD!</t>
  </si>
  <si>
    <t>AF</t>
  </si>
  <si>
    <t>Erstgespräch führen</t>
  </si>
  <si>
    <t>Analyse ähnlicher Websites im Web</t>
  </si>
  <si>
    <t>Detailbesprechung und Auswahl mit dem Kunden</t>
  </si>
  <si>
    <t>Aufsetzen der Entwicklungsumgebung</t>
  </si>
  <si>
    <t>3.1.2</t>
  </si>
  <si>
    <t>Entw</t>
  </si>
  <si>
    <t>Entwicklung</t>
  </si>
  <si>
    <t>Projektplan Petra Peham</t>
  </si>
  <si>
    <t>Team: WH, AF</t>
  </si>
  <si>
    <t>Entwicklungsumgebung und Repository einrichten, Frameworks einbinden</t>
  </si>
  <si>
    <t>Website Grundstruktur erstellen</t>
  </si>
  <si>
    <t>Auswahl Frameworks</t>
  </si>
  <si>
    <t>NAV, Footer erstellen</t>
  </si>
  <si>
    <t>Frontpage konzipieren</t>
  </si>
  <si>
    <t>Frontpage erstellen</t>
  </si>
  <si>
    <t>Recherche und Auswahl Effekte Frontpage</t>
  </si>
  <si>
    <t>Frontpage implementieren</t>
  </si>
  <si>
    <t>Inhalte und Bilder festlegen</t>
  </si>
  <si>
    <t>Website Aufbau festlegen</t>
  </si>
  <si>
    <t>Grobstruktur festlegen (One-Page, Multi-Page)</t>
  </si>
  <si>
    <t>Folgeseiten erstellen</t>
  </si>
  <si>
    <t>Responsive Webdesign und SEO</t>
  </si>
  <si>
    <t>Search Engine Optimization</t>
  </si>
  <si>
    <t>3.5</t>
  </si>
  <si>
    <t>3.5.1</t>
  </si>
  <si>
    <t>3.5.2</t>
  </si>
  <si>
    <t>Responsive Webdesign Anpassungen</t>
  </si>
  <si>
    <t>Telefon- / E-Mail mit Kunden</t>
  </si>
  <si>
    <t>Folgeseiten konzipieren</t>
  </si>
  <si>
    <t>Folgeseiten implementieren</t>
  </si>
  <si>
    <t>Recherche und Auswahl Effekte Folgeseiten</t>
  </si>
  <si>
    <t>Yoga/Ayurveda Website</t>
  </si>
  <si>
    <t>Lentia</t>
  </si>
  <si>
    <t>Freudenthaler Angelika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</si>
</sst>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/mm"/>
    <numFmt numFmtId="165" formatCode="0.0"/>
    <numFmt numFmtId="166" formatCode="ddd"/>
    <numFmt numFmtId="167" formatCode="0.0_ ;[Red]\-0.0\ "/>
    <numFmt numFmtId="168" formatCode="0.0;\-0.0;;@\ "/>
    <numFmt numFmtId="169" formatCode="\ 0.0;\-0.0;;@"/>
    <numFmt numFmtId="170" formatCode="dd/mm/"/>
    <numFmt numFmtId="171" formatCode="dd/mm/yy;@"/>
    <numFmt numFmtId="172" formatCode="dd\.mm\.yy;@"/>
  </numFmts>
  <fonts count="33">
    <font>
      <sz val="10"/>
      <name val="Arial"/>
      <family val="2"/>
    </font>
    <font>
      <b/>
      <sz val="11"/>
      <color indexed="8"/>
      <name val="Calibri"/>
      <family val="2"/>
    </font>
    <font>
      <sz val="10"/>
      <name val="Geneva"/>
      <family val="2"/>
    </font>
    <font>
      <b/>
      <sz val="18"/>
      <color indexed="62"/>
      <name val="Cambria"/>
      <family val="2"/>
    </font>
    <font>
      <b/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name val="Geneva"/>
      <family val="2"/>
    </font>
    <font>
      <b/>
      <sz val="14"/>
      <name val="Arial"/>
      <family val="2"/>
    </font>
    <font>
      <sz val="16"/>
      <name val="Geneva"/>
      <family val="2"/>
    </font>
    <font>
      <b/>
      <sz val="16"/>
      <name val="Geneva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sz val="14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FF"/>
      <name val="Arial"/>
      <family val="2"/>
    </font>
    <font>
      <sz val="10"/>
      <name val="Geneva"/>
    </font>
    <font>
      <sz val="1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C00000"/>
      <name val="Arial"/>
      <family val="2"/>
    </font>
    <font>
      <b/>
      <sz val="10"/>
      <color rgb="FFC00000"/>
      <name val="Arial"/>
      <family val="2"/>
    </font>
    <font>
      <sz val="28"/>
      <name val="Arial"/>
      <family val="2"/>
    </font>
    <font>
      <b/>
      <sz val="28"/>
      <name val="Arial"/>
      <family val="2"/>
    </font>
    <font>
      <b/>
      <sz val="10"/>
      <name val="Geneva"/>
    </font>
    <font>
      <b/>
      <sz val="10"/>
      <color rgb="FF0000FF"/>
      <name val="Geneva"/>
    </font>
    <font>
      <sz val="10"/>
      <color rgb="FF0000FF"/>
      <name val="Geneva"/>
    </font>
    <font>
      <sz val="10"/>
      <color rgb="FF0000FF"/>
      <name val="Geneva"/>
      <family val="2"/>
    </font>
    <font>
      <sz val="10"/>
      <color rgb="FF00B050"/>
      <name val="Arial"/>
      <family val="2"/>
    </font>
    <font>
      <sz val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2"/>
        <bgColor indexed="45"/>
      </patternFill>
    </fill>
    <fill>
      <patternFill patternType="solid">
        <fgColor theme="0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9"/>
      </patternFill>
    </fill>
    <fill>
      <patternFill patternType="solid">
        <fgColor rgb="FF92D050"/>
        <bgColor indexed="22"/>
      </patternFill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5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9" fontId="20" fillId="0" borderId="0" applyFont="0" applyFill="0" applyBorder="0" applyAlignment="0" applyProtection="0"/>
  </cellStyleXfs>
  <cellXfs count="318">
    <xf numFmtId="0" fontId="0" fillId="0" borderId="0" xfId="0"/>
    <xf numFmtId="49" fontId="0" fillId="0" borderId="0" xfId="0" applyNumberForma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0" fillId="0" borderId="0" xfId="0" applyFill="1"/>
    <xf numFmtId="0" fontId="4" fillId="0" borderId="0" xfId="0" applyFont="1" applyFill="1" applyAlignment="1">
      <alignment horizontal="center"/>
    </xf>
    <xf numFmtId="0" fontId="9" fillId="0" borderId="0" xfId="0" applyNumberFormat="1" applyFont="1" applyAlignment="1">
      <alignment horizontal="right" vertical="top"/>
    </xf>
    <xf numFmtId="49" fontId="0" fillId="0" borderId="0" xfId="0" applyNumberFormat="1"/>
    <xf numFmtId="0" fontId="10" fillId="0" borderId="0" xfId="0" applyFont="1"/>
    <xf numFmtId="166" fontId="2" fillId="0" borderId="0" xfId="2" applyNumberFormat="1" applyAlignment="1">
      <alignment horizontal="left" vertical="top"/>
    </xf>
    <xf numFmtId="20" fontId="2" fillId="0" borderId="0" xfId="2" applyNumberFormat="1" applyAlignment="1">
      <alignment horizontal="right" vertical="top"/>
    </xf>
    <xf numFmtId="2" fontId="2" fillId="0" borderId="0" xfId="2" applyNumberFormat="1" applyAlignment="1">
      <alignment horizontal="right" vertical="top"/>
    </xf>
    <xf numFmtId="165" fontId="2" fillId="0" borderId="0" xfId="2" applyNumberFormat="1" applyAlignment="1">
      <alignment horizontal="left" vertical="top"/>
    </xf>
    <xf numFmtId="2" fontId="2" fillId="0" borderId="0" xfId="2" applyNumberFormat="1" applyAlignment="1">
      <alignment vertical="top"/>
    </xf>
    <xf numFmtId="0" fontId="2" fillId="0" borderId="0" xfId="2" applyAlignment="1">
      <alignment vertical="top"/>
    </xf>
    <xf numFmtId="166" fontId="2" fillId="0" borderId="0" xfId="3" applyNumberFormat="1" applyFont="1" applyAlignment="1">
      <alignment horizontal="left" vertical="center"/>
    </xf>
    <xf numFmtId="14" fontId="11" fillId="0" borderId="0" xfId="3" applyNumberFormat="1" applyFont="1" applyAlignment="1">
      <alignment horizontal="right" vertical="top"/>
    </xf>
    <xf numFmtId="20" fontId="12" fillId="0" borderId="0" xfId="3" applyNumberFormat="1" applyFont="1" applyAlignment="1">
      <alignment horizontal="left" vertical="top"/>
    </xf>
    <xf numFmtId="0" fontId="11" fillId="0" borderId="0" xfId="3" applyNumberFormat="1" applyFont="1" applyAlignment="1">
      <alignment horizontal="right" vertical="top"/>
    </xf>
    <xf numFmtId="2" fontId="11" fillId="0" borderId="0" xfId="3" applyNumberFormat="1" applyFont="1" applyAlignment="1">
      <alignment horizontal="right" vertical="top"/>
    </xf>
    <xf numFmtId="165" fontId="11" fillId="0" borderId="0" xfId="3" applyNumberFormat="1" applyFont="1" applyAlignment="1">
      <alignment horizontal="left" vertical="top"/>
    </xf>
    <xf numFmtId="2" fontId="11" fillId="0" borderId="0" xfId="3" applyNumberFormat="1" applyFont="1" applyAlignment="1">
      <alignment horizontal="center" vertical="top"/>
    </xf>
    <xf numFmtId="2" fontId="11" fillId="0" borderId="0" xfId="4" applyNumberFormat="1" applyFont="1" applyAlignment="1">
      <alignment vertical="top"/>
    </xf>
    <xf numFmtId="0" fontId="11" fillId="0" borderId="0" xfId="4" applyFont="1" applyAlignment="1">
      <alignment vertical="top"/>
    </xf>
    <xf numFmtId="166" fontId="2" fillId="0" borderId="0" xfId="3" applyNumberFormat="1" applyFont="1" applyAlignment="1">
      <alignment horizontal="left" vertical="top"/>
    </xf>
    <xf numFmtId="14" fontId="9" fillId="0" borderId="0" xfId="3" applyNumberFormat="1" applyFont="1" applyAlignment="1">
      <alignment horizontal="right" vertical="top"/>
    </xf>
    <xf numFmtId="20" fontId="9" fillId="0" borderId="0" xfId="3" applyNumberFormat="1" applyFont="1" applyAlignment="1">
      <alignment horizontal="left" vertical="top"/>
    </xf>
    <xf numFmtId="0" fontId="9" fillId="0" borderId="0" xfId="3" applyNumberFormat="1" applyFont="1" applyAlignment="1">
      <alignment horizontal="right" vertical="top"/>
    </xf>
    <xf numFmtId="2" fontId="9" fillId="0" borderId="0" xfId="3" applyNumberFormat="1" applyFont="1" applyAlignment="1">
      <alignment horizontal="right" vertical="top"/>
    </xf>
    <xf numFmtId="165" fontId="9" fillId="0" borderId="0" xfId="3" applyNumberFormat="1" applyFont="1" applyAlignment="1">
      <alignment horizontal="left" vertical="top"/>
    </xf>
    <xf numFmtId="2" fontId="9" fillId="0" borderId="0" xfId="3" applyNumberFormat="1" applyFont="1" applyAlignment="1">
      <alignment horizontal="center" vertical="top"/>
    </xf>
    <xf numFmtId="2" fontId="9" fillId="0" borderId="0" xfId="4" applyNumberFormat="1" applyFont="1" applyAlignment="1">
      <alignment vertical="top"/>
    </xf>
    <xf numFmtId="0" fontId="9" fillId="0" borderId="0" xfId="4" applyFont="1" applyAlignment="1">
      <alignment vertical="top"/>
    </xf>
    <xf numFmtId="14" fontId="2" fillId="0" borderId="0" xfId="3" applyNumberFormat="1" applyAlignment="1">
      <alignment horizontal="right" vertical="top"/>
    </xf>
    <xf numFmtId="0" fontId="2" fillId="0" borderId="0" xfId="3" applyNumberFormat="1" applyAlignment="1">
      <alignment horizontal="right" vertical="top"/>
    </xf>
    <xf numFmtId="2" fontId="2" fillId="0" borderId="0" xfId="3" applyNumberFormat="1" applyAlignment="1">
      <alignment horizontal="right" vertical="top"/>
    </xf>
    <xf numFmtId="165" fontId="2" fillId="0" borderId="0" xfId="3" applyNumberFormat="1" applyAlignment="1">
      <alignment horizontal="left" vertical="top"/>
    </xf>
    <xf numFmtId="2" fontId="2" fillId="0" borderId="0" xfId="3" applyNumberFormat="1" applyAlignment="1">
      <alignment horizontal="center" vertical="top"/>
    </xf>
    <xf numFmtId="2" fontId="2" fillId="0" borderId="0" xfId="4" applyNumberFormat="1" applyAlignment="1">
      <alignment vertical="top"/>
    </xf>
    <xf numFmtId="0" fontId="2" fillId="0" borderId="0" xfId="4" applyAlignment="1">
      <alignment vertical="top"/>
    </xf>
    <xf numFmtId="20" fontId="2" fillId="0" borderId="0" xfId="3" applyNumberFormat="1" applyAlignment="1">
      <alignment horizontal="right" vertical="top"/>
    </xf>
    <xf numFmtId="167" fontId="9" fillId="0" borderId="0" xfId="3" applyNumberFormat="1" applyFont="1" applyAlignment="1">
      <alignment horizontal="right" vertical="top"/>
    </xf>
    <xf numFmtId="2" fontId="2" fillId="0" borderId="0" xfId="3" applyNumberFormat="1" applyAlignment="1">
      <alignment vertical="top"/>
    </xf>
    <xf numFmtId="165" fontId="9" fillId="0" borderId="0" xfId="3" applyNumberFormat="1" applyFont="1" applyAlignment="1">
      <alignment horizontal="right" vertical="top"/>
    </xf>
    <xf numFmtId="0" fontId="0" fillId="3" borderId="0" xfId="0" applyFill="1"/>
    <xf numFmtId="20" fontId="2" fillId="3" borderId="0" xfId="2" applyNumberFormat="1" applyFill="1" applyAlignment="1">
      <alignment horizontal="right" vertical="top"/>
    </xf>
    <xf numFmtId="0" fontId="0" fillId="0" borderId="0" xfId="0" applyFont="1" applyFill="1" applyAlignment="1">
      <alignment horizontal="center"/>
    </xf>
    <xf numFmtId="164" fontId="0" fillId="3" borderId="0" xfId="0" applyNumberFormat="1" applyFill="1"/>
    <xf numFmtId="164" fontId="2" fillId="3" borderId="0" xfId="2" applyNumberFormat="1" applyFill="1" applyAlignment="1">
      <alignment horizontal="right" vertical="top"/>
    </xf>
    <xf numFmtId="164" fontId="2" fillId="0" borderId="0" xfId="2" applyNumberFormat="1" applyAlignment="1">
      <alignment horizontal="right" vertical="top"/>
    </xf>
    <xf numFmtId="0" fontId="0" fillId="3" borderId="0" xfId="0" applyFont="1" applyFill="1"/>
    <xf numFmtId="0" fontId="2" fillId="3" borderId="0" xfId="2" applyNumberFormat="1" applyFont="1" applyFill="1" applyAlignment="1">
      <alignment horizontal="right" vertical="top"/>
    </xf>
    <xf numFmtId="0" fontId="2" fillId="0" borderId="0" xfId="2" applyNumberFormat="1" applyFont="1" applyAlignment="1">
      <alignment horizontal="right" vertical="top"/>
    </xf>
    <xf numFmtId="0" fontId="15" fillId="0" borderId="0" xfId="0" applyFont="1"/>
    <xf numFmtId="0" fontId="15" fillId="0" borderId="0" xfId="0" applyFont="1" applyFill="1"/>
    <xf numFmtId="20" fontId="0" fillId="3" borderId="0" xfId="0" applyNumberFormat="1" applyFill="1"/>
    <xf numFmtId="20" fontId="0" fillId="3" borderId="0" xfId="0" applyNumberFormat="1" applyFont="1" applyFill="1"/>
    <xf numFmtId="165" fontId="2" fillId="0" borderId="0" xfId="3" applyNumberFormat="1" applyAlignment="1">
      <alignment horizontal="right" vertical="top"/>
    </xf>
    <xf numFmtId="166" fontId="2" fillId="0" borderId="0" xfId="3" applyNumberFormat="1" applyFill="1" applyBorder="1" applyAlignment="1">
      <alignment horizontal="left" vertical="top"/>
    </xf>
    <xf numFmtId="20" fontId="2" fillId="3" borderId="0" xfId="3" applyNumberFormat="1" applyFill="1" applyAlignment="1">
      <alignment horizontal="right" vertical="top"/>
    </xf>
    <xf numFmtId="20" fontId="2" fillId="3" borderId="0" xfId="3" applyNumberFormat="1" applyFont="1" applyFill="1" applyAlignment="1">
      <alignment horizontal="right" vertical="top"/>
    </xf>
    <xf numFmtId="2" fontId="2" fillId="3" borderId="0" xfId="3" applyNumberFormat="1" applyFont="1" applyFill="1" applyAlignment="1">
      <alignment horizontal="left" vertical="top"/>
    </xf>
    <xf numFmtId="4" fontId="2" fillId="3" borderId="0" xfId="3" applyNumberFormat="1" applyFont="1" applyFill="1" applyAlignment="1">
      <alignment vertical="top"/>
    </xf>
    <xf numFmtId="0" fontId="0" fillId="0" borderId="0" xfId="0" applyFill="1" applyAlignment="1"/>
    <xf numFmtId="14" fontId="0" fillId="0" borderId="0" xfId="0" applyNumberFormat="1" applyFill="1"/>
    <xf numFmtId="14" fontId="0" fillId="0" borderId="0" xfId="0" applyNumberFormat="1" applyFont="1" applyFill="1"/>
    <xf numFmtId="0" fontId="9" fillId="0" borderId="0" xfId="0" applyNumberFormat="1" applyFont="1" applyFill="1" applyAlignment="1">
      <alignment horizontal="right" vertical="top"/>
    </xf>
    <xf numFmtId="49" fontId="2" fillId="0" borderId="0" xfId="2" applyNumberFormat="1" applyAlignment="1">
      <alignment horizontal="right" vertical="top"/>
    </xf>
    <xf numFmtId="14" fontId="0" fillId="0" borderId="6" xfId="0" applyNumberFormat="1" applyFont="1" applyFill="1" applyBorder="1"/>
    <xf numFmtId="0" fontId="0" fillId="0" borderId="6" xfId="0" applyFill="1" applyBorder="1"/>
    <xf numFmtId="165" fontId="0" fillId="0" borderId="0" xfId="0" applyNumberFormat="1" applyAlignment="1">
      <alignment horizontal="center"/>
    </xf>
    <xf numFmtId="14" fontId="0" fillId="0" borderId="6" xfId="0" applyNumberFormat="1" applyFill="1" applyBorder="1"/>
    <xf numFmtId="14" fontId="0" fillId="0" borderId="6" xfId="0" applyNumberFormat="1" applyFill="1" applyBorder="1" applyAlignment="1">
      <alignment horizontal="right"/>
    </xf>
    <xf numFmtId="0" fontId="4" fillId="0" borderId="6" xfId="0" applyFont="1" applyBorder="1" applyAlignment="1">
      <alignment horizontal="center"/>
    </xf>
    <xf numFmtId="0" fontId="1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168" fontId="15" fillId="0" borderId="0" xfId="0" applyNumberFormat="1" applyFont="1"/>
    <xf numFmtId="168" fontId="4" fillId="0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0" borderId="6" xfId="0" applyNumberFormat="1" applyFill="1" applyBorder="1" applyAlignment="1">
      <alignment horizontal="center"/>
    </xf>
    <xf numFmtId="9" fontId="0" fillId="0" borderId="0" xfId="94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3" fillId="0" borderId="0" xfId="0" applyFont="1" applyFill="1" applyAlignment="1"/>
    <xf numFmtId="0" fontId="2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170" fontId="0" fillId="0" borderId="6" xfId="0" applyNumberFormat="1" applyFill="1" applyBorder="1"/>
    <xf numFmtId="170" fontId="0" fillId="0" borderId="6" xfId="0" applyNumberFormat="1" applyFont="1" applyFill="1" applyBorder="1"/>
    <xf numFmtId="0" fontId="0" fillId="0" borderId="6" xfId="0" applyFont="1" applyFill="1" applyBorder="1" applyAlignment="1">
      <alignment horizontal="right"/>
    </xf>
    <xf numFmtId="0" fontId="25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5" fillId="0" borderId="0" xfId="0" applyFont="1" applyFill="1"/>
    <xf numFmtId="168" fontId="25" fillId="0" borderId="0" xfId="0" applyNumberFormat="1" applyFont="1"/>
    <xf numFmtId="171" fontId="11" fillId="0" borderId="0" xfId="3" applyNumberFormat="1" applyFont="1" applyAlignment="1">
      <alignment horizontal="center" vertical="top"/>
    </xf>
    <xf numFmtId="0" fontId="11" fillId="0" borderId="0" xfId="3" applyNumberFormat="1" applyFont="1" applyAlignment="1">
      <alignment horizontal="center" vertical="top"/>
    </xf>
    <xf numFmtId="171" fontId="9" fillId="0" borderId="0" xfId="3" applyNumberFormat="1" applyFont="1" applyAlignment="1">
      <alignment horizontal="center" vertical="top"/>
    </xf>
    <xf numFmtId="0" fontId="9" fillId="0" borderId="0" xfId="3" applyNumberFormat="1" applyFont="1" applyAlignment="1">
      <alignment horizontal="center" vertical="top"/>
    </xf>
    <xf numFmtId="171" fontId="2" fillId="0" borderId="0" xfId="3" applyNumberFormat="1" applyAlignment="1">
      <alignment horizontal="center" vertical="top"/>
    </xf>
    <xf numFmtId="20" fontId="2" fillId="0" borderId="0" xfId="3" applyNumberFormat="1" applyAlignment="1">
      <alignment horizontal="center" vertical="top"/>
    </xf>
    <xf numFmtId="0" fontId="2" fillId="0" borderId="0" xfId="3" applyNumberFormat="1" applyAlignment="1">
      <alignment horizontal="center" vertical="top"/>
    </xf>
    <xf numFmtId="165" fontId="2" fillId="0" borderId="0" xfId="3" applyNumberFormat="1" applyAlignment="1">
      <alignment horizontal="center" vertical="top"/>
    </xf>
    <xf numFmtId="0" fontId="2" fillId="0" borderId="0" xfId="2" applyAlignment="1">
      <alignment horizontal="center" vertical="top"/>
    </xf>
    <xf numFmtId="20" fontId="2" fillId="0" borderId="0" xfId="3" applyNumberFormat="1" applyFont="1" applyAlignment="1">
      <alignment horizontal="center" vertical="top"/>
    </xf>
    <xf numFmtId="165" fontId="9" fillId="0" borderId="0" xfId="3" applyNumberFormat="1" applyFont="1" applyAlignment="1">
      <alignment horizontal="center" vertical="top"/>
    </xf>
    <xf numFmtId="171" fontId="2" fillId="3" borderId="0" xfId="3" applyNumberFormat="1" applyFill="1" applyBorder="1" applyAlignment="1">
      <alignment horizontal="center" vertical="top"/>
    </xf>
    <xf numFmtId="171" fontId="2" fillId="3" borderId="0" xfId="3" applyNumberFormat="1" applyFill="1" applyAlignment="1">
      <alignment horizontal="center" vertical="top"/>
    </xf>
    <xf numFmtId="17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71" fontId="2" fillId="3" borderId="0" xfId="2" applyNumberFormat="1" applyFill="1" applyAlignment="1">
      <alignment horizontal="center" vertical="top"/>
    </xf>
    <xf numFmtId="20" fontId="2" fillId="3" borderId="0" xfId="2" applyNumberFormat="1" applyFill="1" applyAlignment="1">
      <alignment horizontal="center" vertical="top"/>
    </xf>
    <xf numFmtId="0" fontId="2" fillId="3" borderId="0" xfId="2" applyNumberFormat="1" applyFont="1" applyFill="1" applyAlignment="1">
      <alignment horizontal="center" vertical="top"/>
    </xf>
    <xf numFmtId="171" fontId="2" fillId="0" borderId="0" xfId="2" applyNumberFormat="1" applyAlignment="1">
      <alignment horizontal="center" vertical="top"/>
    </xf>
    <xf numFmtId="20" fontId="2" fillId="0" borderId="0" xfId="2" applyNumberFormat="1" applyAlignment="1">
      <alignment horizontal="center" vertical="top"/>
    </xf>
    <xf numFmtId="0" fontId="2" fillId="0" borderId="0" xfId="2" applyNumberFormat="1" applyFont="1" applyAlignment="1">
      <alignment horizontal="center" vertical="top"/>
    </xf>
    <xf numFmtId="2" fontId="2" fillId="0" borderId="0" xfId="2" applyNumberFormat="1" applyAlignment="1">
      <alignment horizontal="center" vertical="top"/>
    </xf>
    <xf numFmtId="165" fontId="11" fillId="0" borderId="0" xfId="3" applyNumberFormat="1" applyFont="1" applyAlignment="1">
      <alignment horizontal="right" vertical="top"/>
    </xf>
    <xf numFmtId="167" fontId="19" fillId="0" borderId="0" xfId="3" applyNumberFormat="1" applyFont="1" applyAlignment="1">
      <alignment horizontal="right" vertical="top"/>
    </xf>
    <xf numFmtId="49" fontId="2" fillId="0" borderId="0" xfId="3" applyNumberFormat="1" applyAlignment="1">
      <alignment horizontal="right" vertical="top"/>
    </xf>
    <xf numFmtId="49" fontId="2" fillId="3" borderId="0" xfId="3" applyNumberFormat="1" applyFont="1" applyFill="1" applyAlignment="1">
      <alignment horizontal="right" vertical="top"/>
    </xf>
    <xf numFmtId="0" fontId="2" fillId="0" borderId="6" xfId="3" applyNumberFormat="1" applyBorder="1" applyAlignment="1">
      <alignment horizontal="right" vertical="top"/>
    </xf>
    <xf numFmtId="167" fontId="2" fillId="0" borderId="0" xfId="3" applyNumberFormat="1" applyAlignment="1">
      <alignment horizontal="right" vertical="top"/>
    </xf>
    <xf numFmtId="167" fontId="2" fillId="0" borderId="6" xfId="3" applyNumberFormat="1" applyBorder="1" applyAlignment="1">
      <alignment horizontal="right" vertical="top"/>
    </xf>
    <xf numFmtId="167" fontId="19" fillId="0" borderId="6" xfId="3" applyNumberFormat="1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4" fillId="0" borderId="0" xfId="0" applyFont="1" applyFill="1"/>
    <xf numFmtId="1" fontId="0" fillId="0" borderId="0" xfId="0" applyNumberFormat="1" applyFill="1" applyAlignment="1">
      <alignment horizontal="center"/>
    </xf>
    <xf numFmtId="165" fontId="0" fillId="0" borderId="3" xfId="0" applyNumberFormat="1" applyBorder="1" applyAlignment="1">
      <alignment horizontal="center"/>
    </xf>
    <xf numFmtId="49" fontId="4" fillId="9" borderId="7" xfId="0" applyNumberFormat="1" applyFont="1" applyFill="1" applyBorder="1" applyAlignment="1">
      <alignment horizontal="center"/>
    </xf>
    <xf numFmtId="169" fontId="19" fillId="0" borderId="3" xfId="0" applyNumberFormat="1" applyFont="1" applyBorder="1" applyAlignment="1">
      <alignment horizontal="center" vertical="top"/>
    </xf>
    <xf numFmtId="169" fontId="19" fillId="0" borderId="7" xfId="0" applyNumberFormat="1" applyFont="1" applyBorder="1" applyAlignment="1">
      <alignment horizontal="center" vertical="top"/>
    </xf>
    <xf numFmtId="9" fontId="0" fillId="0" borderId="3" xfId="94" applyFont="1" applyFill="1" applyBorder="1" applyAlignment="1">
      <alignment horizontal="center"/>
    </xf>
    <xf numFmtId="0" fontId="19" fillId="0" borderId="0" xfId="3" applyNumberFormat="1" applyFont="1" applyAlignment="1">
      <alignment horizontal="right" vertical="top"/>
    </xf>
    <xf numFmtId="0" fontId="27" fillId="0" borderId="0" xfId="3" applyNumberFormat="1" applyFont="1" applyAlignment="1">
      <alignment horizontal="right" vertical="top"/>
    </xf>
    <xf numFmtId="167" fontId="29" fillId="0" borderId="0" xfId="3" applyNumberFormat="1" applyFont="1" applyAlignment="1">
      <alignment horizontal="right" vertical="top"/>
    </xf>
    <xf numFmtId="167" fontId="29" fillId="0" borderId="6" xfId="3" applyNumberFormat="1" applyFont="1" applyFill="1" applyBorder="1" applyAlignment="1">
      <alignment horizontal="right" vertical="top"/>
    </xf>
    <xf numFmtId="167" fontId="28" fillId="0" borderId="0" xfId="3" applyNumberFormat="1" applyFont="1" applyAlignment="1">
      <alignment horizontal="right" vertical="top"/>
    </xf>
    <xf numFmtId="167" fontId="27" fillId="0" borderId="0" xfId="3" applyNumberFormat="1" applyFont="1" applyAlignment="1">
      <alignment horizontal="right" vertical="top"/>
    </xf>
    <xf numFmtId="165" fontId="11" fillId="0" borderId="0" xfId="3" applyNumberFormat="1" applyFont="1" applyFill="1" applyAlignment="1">
      <alignment horizontal="center" vertical="top"/>
    </xf>
    <xf numFmtId="165" fontId="9" fillId="0" borderId="0" xfId="3" applyNumberFormat="1" applyFont="1" applyFill="1" applyAlignment="1">
      <alignment horizontal="center" vertical="top"/>
    </xf>
    <xf numFmtId="167" fontId="9" fillId="0" borderId="0" xfId="3" applyNumberFormat="1" applyFont="1" applyFill="1" applyAlignment="1">
      <alignment horizontal="center" vertical="top"/>
    </xf>
    <xf numFmtId="2" fontId="2" fillId="0" borderId="0" xfId="3" applyNumberFormat="1" applyFont="1" applyFill="1" applyAlignment="1">
      <alignment horizontal="center" vertical="top"/>
    </xf>
    <xf numFmtId="165" fontId="2" fillId="0" borderId="0" xfId="2" applyNumberFormat="1" applyFill="1" applyAlignment="1">
      <alignment horizontal="center" vertical="top"/>
    </xf>
    <xf numFmtId="2" fontId="2" fillId="0" borderId="0" xfId="3" applyNumberFormat="1" applyFont="1" applyAlignment="1">
      <alignment horizontal="center" vertical="top"/>
    </xf>
    <xf numFmtId="2" fontId="2" fillId="3" borderId="0" xfId="3" applyNumberFormat="1" applyFont="1" applyFill="1" applyAlignment="1">
      <alignment horizontal="center" vertical="top"/>
    </xf>
    <xf numFmtId="166" fontId="2" fillId="0" borderId="0" xfId="2" applyNumberFormat="1" applyAlignment="1">
      <alignment vertical="top"/>
    </xf>
    <xf numFmtId="166" fontId="2" fillId="0" borderId="6" xfId="3" applyNumberFormat="1" applyFont="1" applyBorder="1" applyAlignment="1">
      <alignment vertical="top"/>
    </xf>
    <xf numFmtId="171" fontId="9" fillId="0" borderId="6" xfId="3" applyNumberFormat="1" applyFont="1" applyBorder="1" applyAlignment="1">
      <alignment horizontal="center" vertical="top"/>
    </xf>
    <xf numFmtId="20" fontId="9" fillId="0" borderId="6" xfId="3" applyNumberFormat="1" applyFont="1" applyBorder="1" applyAlignment="1">
      <alignment horizontal="center" vertical="top"/>
    </xf>
    <xf numFmtId="0" fontId="9" fillId="0" borderId="6" xfId="3" applyNumberFormat="1" applyFont="1" applyBorder="1" applyAlignment="1">
      <alignment horizontal="center" vertical="top"/>
    </xf>
    <xf numFmtId="2" fontId="9" fillId="0" borderId="6" xfId="3" applyNumberFormat="1" applyFont="1" applyBorder="1" applyAlignment="1">
      <alignment horizontal="left" vertical="top"/>
    </xf>
    <xf numFmtId="49" fontId="9" fillId="0" borderId="6" xfId="3" applyNumberFormat="1" applyFont="1" applyBorder="1" applyAlignment="1">
      <alignment horizontal="right" vertical="top"/>
    </xf>
    <xf numFmtId="14" fontId="9" fillId="0" borderId="6" xfId="3" applyNumberFormat="1" applyFont="1" applyBorder="1" applyAlignment="1">
      <alignment vertical="top"/>
    </xf>
    <xf numFmtId="20" fontId="9" fillId="0" borderId="6" xfId="3" applyNumberFormat="1" applyFont="1" applyBorder="1" applyAlignment="1">
      <alignment vertical="top"/>
    </xf>
    <xf numFmtId="0" fontId="9" fillId="0" borderId="6" xfId="3" applyNumberFormat="1" applyFont="1" applyBorder="1" applyAlignment="1">
      <alignment vertical="top"/>
    </xf>
    <xf numFmtId="2" fontId="19" fillId="0" borderId="6" xfId="3" applyNumberFormat="1" applyFont="1" applyBorder="1" applyAlignment="1">
      <alignment horizontal="center" vertical="top"/>
    </xf>
    <xf numFmtId="2" fontId="29" fillId="0" borderId="6" xfId="3" applyNumberFormat="1" applyFont="1" applyBorder="1" applyAlignment="1">
      <alignment horizontal="center" vertical="top"/>
    </xf>
    <xf numFmtId="165" fontId="29" fillId="0" borderId="0" xfId="3" applyNumberFormat="1" applyFont="1" applyAlignment="1">
      <alignment horizontal="center" vertical="top"/>
    </xf>
    <xf numFmtId="165" fontId="29" fillId="0" borderId="0" xfId="3" applyNumberFormat="1" applyFont="1" applyBorder="1" applyAlignment="1">
      <alignment horizontal="center" vertical="top"/>
    </xf>
    <xf numFmtId="2" fontId="29" fillId="0" borderId="0" xfId="3" applyNumberFormat="1" applyFont="1" applyBorder="1" applyAlignment="1">
      <alignment horizontal="center" vertical="top"/>
    </xf>
    <xf numFmtId="2" fontId="30" fillId="0" borderId="6" xfId="3" applyNumberFormat="1" applyFont="1" applyBorder="1" applyAlignment="1">
      <alignment horizontal="right" vertical="top"/>
    </xf>
    <xf numFmtId="165" fontId="30" fillId="0" borderId="0" xfId="3" applyNumberFormat="1" applyFont="1" applyAlignment="1">
      <alignment horizontal="right" vertical="top"/>
    </xf>
    <xf numFmtId="165" fontId="29" fillId="0" borderId="0" xfId="3" applyNumberFormat="1" applyFont="1" applyAlignment="1">
      <alignment horizontal="right" vertical="top"/>
    </xf>
    <xf numFmtId="2" fontId="29" fillId="0" borderId="6" xfId="3" applyNumberFormat="1" applyFont="1" applyBorder="1" applyAlignment="1">
      <alignment horizontal="right" vertical="top"/>
    </xf>
    <xf numFmtId="2" fontId="29" fillId="0" borderId="0" xfId="3" applyNumberFormat="1" applyFont="1" applyAlignment="1">
      <alignment horizontal="right" vertical="top"/>
    </xf>
    <xf numFmtId="4" fontId="27" fillId="0" borderId="6" xfId="3" applyNumberFormat="1" applyFont="1" applyBorder="1" applyAlignment="1">
      <alignment vertical="top"/>
    </xf>
    <xf numFmtId="0" fontId="27" fillId="0" borderId="6" xfId="3" applyNumberFormat="1" applyFont="1" applyBorder="1" applyAlignment="1">
      <alignment horizontal="right" vertical="top"/>
    </xf>
    <xf numFmtId="165" fontId="27" fillId="0" borderId="6" xfId="3" applyNumberFormat="1" applyFont="1" applyBorder="1" applyAlignment="1">
      <alignment horizontal="center" vertical="top"/>
    </xf>
    <xf numFmtId="2" fontId="28" fillId="0" borderId="6" xfId="3" applyNumberFormat="1" applyFont="1" applyBorder="1" applyAlignment="1">
      <alignment horizontal="right" vertical="top"/>
    </xf>
    <xf numFmtId="2" fontId="27" fillId="0" borderId="6" xfId="3" applyNumberFormat="1" applyFont="1" applyBorder="1" applyAlignment="1">
      <alignment horizontal="right" vertical="top"/>
    </xf>
    <xf numFmtId="9" fontId="2" fillId="0" borderId="0" xfId="94" applyFont="1" applyAlignment="1">
      <alignment horizontal="right" vertical="top"/>
    </xf>
    <xf numFmtId="2" fontId="19" fillId="0" borderId="6" xfId="3" applyNumberFormat="1" applyFont="1" applyFill="1" applyBorder="1" applyAlignment="1">
      <alignment horizontal="center" vertical="top"/>
    </xf>
    <xf numFmtId="9" fontId="29" fillId="0" borderId="0" xfId="94" applyFont="1" applyFill="1" applyAlignment="1">
      <alignment horizontal="right" vertical="top"/>
    </xf>
    <xf numFmtId="9" fontId="29" fillId="0" borderId="6" xfId="94" applyFont="1" applyFill="1" applyBorder="1" applyAlignment="1">
      <alignment horizontal="right" vertical="top"/>
    </xf>
    <xf numFmtId="165" fontId="30" fillId="0" borderId="0" xfId="3" applyNumberFormat="1" applyFont="1" applyFill="1" applyAlignment="1">
      <alignment horizontal="center" vertical="top"/>
    </xf>
    <xf numFmtId="9" fontId="30" fillId="0" borderId="0" xfId="94" applyFont="1" applyFill="1" applyAlignment="1">
      <alignment horizontal="right" vertical="top"/>
    </xf>
    <xf numFmtId="9" fontId="30" fillId="0" borderId="6" xfId="94" applyFont="1" applyFill="1" applyBorder="1" applyAlignment="1">
      <alignment horizontal="right" vertical="top"/>
    </xf>
    <xf numFmtId="9" fontId="28" fillId="0" borderId="0" xfId="94" applyFont="1" applyFill="1" applyAlignment="1">
      <alignment horizontal="right" vertical="top"/>
    </xf>
    <xf numFmtId="20" fontId="27" fillId="0" borderId="0" xfId="3" applyNumberFormat="1" applyFont="1" applyAlignment="1">
      <alignment horizontal="center" vertical="top"/>
    </xf>
    <xf numFmtId="2" fontId="28" fillId="0" borderId="6" xfId="3" applyNumberFormat="1" applyFont="1" applyFill="1" applyBorder="1" applyAlignment="1">
      <alignment horizontal="right" vertical="top"/>
    </xf>
    <xf numFmtId="0" fontId="21" fillId="0" borderId="0" xfId="0" applyFont="1" applyAlignment="1">
      <alignment horizontal="right"/>
    </xf>
    <xf numFmtId="1" fontId="21" fillId="0" borderId="0" xfId="0" applyNumberFormat="1" applyFont="1"/>
    <xf numFmtId="0" fontId="23" fillId="0" borderId="0" xfId="0" applyFont="1" applyAlignment="1">
      <alignment horizontal="right"/>
    </xf>
    <xf numFmtId="1" fontId="23" fillId="0" borderId="0" xfId="0" applyNumberFormat="1" applyFont="1"/>
    <xf numFmtId="0" fontId="0" fillId="0" borderId="0" xfId="0" applyFont="1" applyAlignment="1">
      <alignment horizontal="center" vertical="top"/>
    </xf>
    <xf numFmtId="164" fontId="0" fillId="0" borderId="10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9" fontId="21" fillId="0" borderId="3" xfId="94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 vertical="top"/>
    </xf>
    <xf numFmtId="0" fontId="8" fillId="0" borderId="3" xfId="0" applyFont="1" applyBorder="1" applyAlignment="1">
      <alignment horizontal="center" vertical="top"/>
    </xf>
    <xf numFmtId="164" fontId="0" fillId="0" borderId="2" xfId="0" applyNumberFormat="1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3" fillId="0" borderId="0" xfId="0" applyFont="1" applyBorder="1" applyAlignment="1">
      <alignment horizontal="center" vertical="top"/>
    </xf>
    <xf numFmtId="0" fontId="14" fillId="0" borderId="3" xfId="0" applyFont="1" applyBorder="1" applyAlignment="1">
      <alignment horizontal="center" vertical="top"/>
    </xf>
    <xf numFmtId="0" fontId="4" fillId="2" borderId="0" xfId="0" applyFont="1" applyFill="1" applyAlignment="1">
      <alignment vertical="top"/>
    </xf>
    <xf numFmtId="164" fontId="0" fillId="2" borderId="10" xfId="0" applyNumberFormat="1" applyFont="1" applyFill="1" applyBorder="1" applyAlignment="1">
      <alignment horizontal="center" vertical="top"/>
    </xf>
    <xf numFmtId="164" fontId="0" fillId="2" borderId="11" xfId="0" applyNumberFormat="1" applyFont="1" applyFill="1" applyBorder="1" applyAlignment="1">
      <alignment horizontal="center" vertical="top"/>
    </xf>
    <xf numFmtId="0" fontId="0" fillId="2" borderId="0" xfId="0" applyFont="1" applyFill="1" applyAlignment="1">
      <alignment horizontal="center" vertical="top"/>
    </xf>
    <xf numFmtId="165" fontId="8" fillId="2" borderId="0" xfId="0" applyNumberFormat="1" applyFont="1" applyFill="1" applyBorder="1" applyAlignment="1">
      <alignment horizontal="center" vertical="top"/>
    </xf>
    <xf numFmtId="167" fontId="0" fillId="2" borderId="0" xfId="0" applyNumberFormat="1" applyFont="1" applyFill="1" applyBorder="1" applyAlignment="1">
      <alignment horizontal="center" vertical="top"/>
    </xf>
    <xf numFmtId="9" fontId="21" fillId="2" borderId="3" xfId="94" applyFont="1" applyFill="1" applyBorder="1" applyAlignment="1">
      <alignment horizontal="center" vertical="top"/>
    </xf>
    <xf numFmtId="165" fontId="0" fillId="2" borderId="0" xfId="0" applyNumberFormat="1" applyFont="1" applyFill="1" applyBorder="1" applyAlignment="1">
      <alignment horizontal="center" vertical="top"/>
    </xf>
    <xf numFmtId="165" fontId="8" fillId="2" borderId="3" xfId="0" applyNumberFormat="1" applyFont="1" applyFill="1" applyBorder="1" applyAlignment="1">
      <alignment horizontal="center" vertical="top"/>
    </xf>
    <xf numFmtId="165" fontId="21" fillId="2" borderId="0" xfId="0" applyNumberFormat="1" applyFont="1" applyFill="1" applyBorder="1" applyAlignment="1">
      <alignment horizontal="center" vertical="top"/>
    </xf>
    <xf numFmtId="165" fontId="23" fillId="2" borderId="0" xfId="0" applyNumberFormat="1" applyFont="1" applyFill="1" applyBorder="1" applyAlignment="1">
      <alignment horizontal="center" vertical="top"/>
    </xf>
    <xf numFmtId="165" fontId="13" fillId="2" borderId="3" xfId="0" applyNumberFormat="1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164" fontId="0" fillId="5" borderId="10" xfId="0" applyNumberFormat="1" applyFont="1" applyFill="1" applyBorder="1" applyAlignment="1">
      <alignment horizontal="center" vertical="top"/>
    </xf>
    <xf numFmtId="164" fontId="0" fillId="5" borderId="11" xfId="0" applyNumberFormat="1" applyFont="1" applyFill="1" applyBorder="1" applyAlignment="1">
      <alignment horizontal="center" vertical="top"/>
    </xf>
    <xf numFmtId="165" fontId="0" fillId="0" borderId="2" xfId="0" applyNumberFormat="1" applyFont="1" applyBorder="1" applyAlignment="1">
      <alignment horizontal="center" vertical="top"/>
    </xf>
    <xf numFmtId="165" fontId="8" fillId="0" borderId="0" xfId="0" applyNumberFormat="1" applyFont="1" applyBorder="1" applyAlignment="1">
      <alignment horizontal="center" vertical="top"/>
    </xf>
    <xf numFmtId="167" fontId="0" fillId="0" borderId="0" xfId="0" applyNumberFormat="1" applyFont="1" applyBorder="1" applyAlignment="1">
      <alignment horizontal="center" vertical="top"/>
    </xf>
    <xf numFmtId="165" fontId="8" fillId="0" borderId="3" xfId="0" applyNumberFormat="1" applyFont="1" applyBorder="1" applyAlignment="1">
      <alignment horizontal="center" vertical="top"/>
    </xf>
    <xf numFmtId="165" fontId="21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65" fontId="22" fillId="0" borderId="3" xfId="0" applyNumberFormat="1" applyFont="1" applyBorder="1" applyAlignment="1">
      <alignment horizontal="center" vertical="top"/>
    </xf>
    <xf numFmtId="164" fontId="0" fillId="0" borderId="10" xfId="0" applyNumberFormat="1" applyFont="1" applyFill="1" applyBorder="1" applyAlignment="1">
      <alignment horizontal="center" vertical="top"/>
    </xf>
    <xf numFmtId="164" fontId="0" fillId="0" borderId="11" xfId="0" applyNumberFormat="1" applyFont="1" applyBorder="1" applyAlignment="1">
      <alignment horizontal="center" vertical="top"/>
    </xf>
    <xf numFmtId="165" fontId="0" fillId="2" borderId="3" xfId="0" applyNumberFormat="1" applyFont="1" applyFill="1" applyBorder="1" applyAlignment="1">
      <alignment horizontal="center" vertical="top"/>
    </xf>
    <xf numFmtId="165" fontId="21" fillId="2" borderId="3" xfId="0" applyNumberFormat="1" applyFont="1" applyFill="1" applyBorder="1" applyAlignment="1">
      <alignment horizontal="center" vertical="top"/>
    </xf>
    <xf numFmtId="165" fontId="4" fillId="0" borderId="0" xfId="0" applyNumberFormat="1" applyFont="1" applyBorder="1" applyAlignment="1">
      <alignment horizontal="center" vertical="top"/>
    </xf>
    <xf numFmtId="165" fontId="18" fillId="0" borderId="0" xfId="0" applyNumberFormat="1" applyFont="1" applyBorder="1" applyAlignment="1">
      <alignment horizontal="center" vertical="top"/>
    </xf>
    <xf numFmtId="165" fontId="7" fillId="0" borderId="0" xfId="0" applyNumberFormat="1" applyFont="1" applyBorder="1" applyAlignment="1">
      <alignment horizontal="center" vertical="top"/>
    </xf>
    <xf numFmtId="165" fontId="4" fillId="2" borderId="0" xfId="0" applyNumberFormat="1" applyFont="1" applyFill="1" applyBorder="1" applyAlignment="1">
      <alignment horizontal="center" vertical="top"/>
    </xf>
    <xf numFmtId="165" fontId="18" fillId="2" borderId="0" xfId="0" applyNumberFormat="1" applyFont="1" applyFill="1" applyBorder="1" applyAlignment="1">
      <alignment horizontal="center" vertical="top"/>
    </xf>
    <xf numFmtId="0" fontId="4" fillId="6" borderId="0" xfId="0" applyFont="1" applyFill="1" applyAlignment="1">
      <alignment vertical="top"/>
    </xf>
    <xf numFmtId="164" fontId="0" fillId="8" borderId="10" xfId="0" applyNumberFormat="1" applyFont="1" applyFill="1" applyBorder="1" applyAlignment="1">
      <alignment horizontal="center" vertical="top"/>
    </xf>
    <xf numFmtId="164" fontId="0" fillId="8" borderId="11" xfId="0" applyNumberFormat="1" applyFont="1" applyFill="1" applyBorder="1" applyAlignment="1">
      <alignment horizontal="center" vertical="top"/>
    </xf>
    <xf numFmtId="0" fontId="0" fillId="6" borderId="0" xfId="0" applyFont="1" applyFill="1" applyAlignment="1">
      <alignment horizontal="center" vertical="top"/>
    </xf>
    <xf numFmtId="165" fontId="8" fillId="6" borderId="0" xfId="0" applyNumberFormat="1" applyFont="1" applyFill="1" applyBorder="1" applyAlignment="1">
      <alignment horizontal="center" vertical="top"/>
    </xf>
    <xf numFmtId="167" fontId="0" fillId="6" borderId="0" xfId="0" applyNumberFormat="1" applyFont="1" applyFill="1" applyBorder="1" applyAlignment="1">
      <alignment horizontal="center" vertical="top"/>
    </xf>
    <xf numFmtId="9" fontId="21" fillId="6" borderId="3" xfId="94" applyFont="1" applyFill="1" applyBorder="1" applyAlignment="1">
      <alignment horizontal="center" vertical="top"/>
    </xf>
    <xf numFmtId="165" fontId="8" fillId="6" borderId="3" xfId="0" applyNumberFormat="1" applyFont="1" applyFill="1" applyBorder="1" applyAlignment="1">
      <alignment horizontal="center" vertical="top"/>
    </xf>
    <xf numFmtId="165" fontId="21" fillId="6" borderId="0" xfId="0" applyNumberFormat="1" applyFont="1" applyFill="1" applyBorder="1" applyAlignment="1">
      <alignment horizontal="center" vertical="top"/>
    </xf>
    <xf numFmtId="165" fontId="13" fillId="6" borderId="0" xfId="0" applyNumberFormat="1" applyFont="1" applyFill="1" applyBorder="1" applyAlignment="1">
      <alignment horizontal="center" vertical="top"/>
    </xf>
    <xf numFmtId="165" fontId="23" fillId="6" borderId="0" xfId="0" applyNumberFormat="1" applyFont="1" applyFill="1" applyBorder="1" applyAlignment="1">
      <alignment horizontal="center" vertical="top"/>
    </xf>
    <xf numFmtId="165" fontId="23" fillId="0" borderId="0" xfId="0" applyNumberFormat="1" applyFont="1" applyFill="1" applyBorder="1" applyAlignment="1">
      <alignment horizontal="center" vertical="top"/>
    </xf>
    <xf numFmtId="165" fontId="0" fillId="7" borderId="3" xfId="0" applyNumberFormat="1" applyFont="1" applyFill="1" applyBorder="1" applyAlignment="1">
      <alignment horizontal="center" vertical="top"/>
    </xf>
    <xf numFmtId="165" fontId="7" fillId="6" borderId="0" xfId="0" applyNumberFormat="1" applyFont="1" applyFill="1" applyBorder="1" applyAlignment="1">
      <alignment horizontal="center" vertical="top"/>
    </xf>
    <xf numFmtId="165" fontId="24" fillId="0" borderId="0" xfId="0" applyNumberFormat="1" applyFont="1" applyBorder="1" applyAlignment="1">
      <alignment horizontal="center" vertical="top"/>
    </xf>
    <xf numFmtId="49" fontId="4" fillId="4" borderId="0" xfId="0" applyNumberFormat="1" applyFont="1" applyFill="1" applyAlignment="1">
      <alignment horizontal="right"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horizontal="center" vertical="top"/>
    </xf>
    <xf numFmtId="1" fontId="4" fillId="4" borderId="2" xfId="0" applyNumberFormat="1" applyFont="1" applyFill="1" applyBorder="1" applyAlignment="1">
      <alignment horizontal="center" vertical="top"/>
    </xf>
    <xf numFmtId="1" fontId="18" fillId="4" borderId="0" xfId="0" applyNumberFormat="1" applyFont="1" applyFill="1" applyBorder="1" applyAlignment="1">
      <alignment horizontal="center" vertical="top"/>
    </xf>
    <xf numFmtId="167" fontId="4" fillId="4" borderId="0" xfId="0" applyNumberFormat="1" applyFont="1" applyFill="1" applyBorder="1" applyAlignment="1">
      <alignment horizontal="center" vertical="top"/>
    </xf>
    <xf numFmtId="9" fontId="18" fillId="4" borderId="3" xfId="94" applyFont="1" applyFill="1" applyBorder="1" applyAlignment="1">
      <alignment horizontal="center" vertical="top"/>
    </xf>
    <xf numFmtId="1" fontId="4" fillId="4" borderId="0" xfId="0" applyNumberFormat="1" applyFont="1" applyFill="1" applyBorder="1" applyAlignment="1">
      <alignment horizontal="center" vertical="top"/>
    </xf>
    <xf numFmtId="1" fontId="18" fillId="4" borderId="3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0" fillId="0" borderId="0" xfId="0" applyFont="1" applyFill="1" applyAlignment="1">
      <alignment horizontal="center" vertical="top"/>
    </xf>
    <xf numFmtId="0" fontId="0" fillId="0" borderId="3" xfId="0" applyFont="1" applyFill="1" applyBorder="1" applyAlignment="1">
      <alignment horizontal="center" vertical="top"/>
    </xf>
    <xf numFmtId="49" fontId="0" fillId="0" borderId="0" xfId="0" applyNumberFormat="1" applyFont="1" applyAlignment="1">
      <alignment horizontal="right" vertical="top"/>
    </xf>
    <xf numFmtId="0" fontId="0" fillId="0" borderId="0" xfId="0" applyFont="1" applyAlignment="1">
      <alignment vertical="top"/>
    </xf>
    <xf numFmtId="49" fontId="0" fillId="2" borderId="0" xfId="0" applyNumberFormat="1" applyFont="1" applyFill="1" applyAlignment="1">
      <alignment horizontal="right" vertical="top"/>
    </xf>
    <xf numFmtId="49" fontId="0" fillId="6" borderId="0" xfId="0" applyNumberFormat="1" applyFont="1" applyFill="1" applyAlignment="1">
      <alignment horizontal="right" vertical="top"/>
    </xf>
    <xf numFmtId="49" fontId="0" fillId="0" borderId="0" xfId="0" applyNumberFormat="1" applyFont="1" applyFill="1" applyAlignment="1">
      <alignment horizontal="right" vertical="top"/>
    </xf>
    <xf numFmtId="0" fontId="0" fillId="0" borderId="0" xfId="0" applyFont="1" applyFill="1" applyAlignment="1">
      <alignment vertical="top"/>
    </xf>
    <xf numFmtId="49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 applyFill="1" applyAlignment="1"/>
    <xf numFmtId="1" fontId="0" fillId="2" borderId="2" xfId="0" applyNumberFormat="1" applyFont="1" applyFill="1" applyBorder="1" applyAlignment="1">
      <alignment horizontal="center" vertical="top"/>
    </xf>
    <xf numFmtId="1" fontId="0" fillId="0" borderId="2" xfId="0" applyNumberFormat="1" applyFont="1" applyBorder="1" applyAlignment="1">
      <alignment horizontal="center" vertical="top"/>
    </xf>
    <xf numFmtId="1" fontId="0" fillId="6" borderId="2" xfId="0" applyNumberFormat="1" applyFont="1" applyFill="1" applyBorder="1" applyAlignment="1">
      <alignment horizontal="center" vertical="top"/>
    </xf>
    <xf numFmtId="1" fontId="0" fillId="2" borderId="0" xfId="0" applyNumberFormat="1" applyFont="1" applyFill="1" applyBorder="1" applyAlignment="1">
      <alignment horizontal="center" vertical="top"/>
    </xf>
    <xf numFmtId="1" fontId="0" fillId="3" borderId="0" xfId="0" applyNumberFormat="1" applyFont="1" applyFill="1" applyBorder="1" applyAlignment="1">
      <alignment horizontal="center" vertical="top"/>
    </xf>
    <xf numFmtId="1" fontId="0" fillId="0" borderId="0" xfId="0" applyNumberFormat="1" applyFont="1" applyBorder="1" applyAlignment="1">
      <alignment horizontal="center" vertical="top"/>
    </xf>
    <xf numFmtId="1" fontId="0" fillId="7" borderId="0" xfId="0" applyNumberFormat="1" applyFont="1" applyFill="1" applyBorder="1" applyAlignment="1">
      <alignment horizontal="center" vertical="top"/>
    </xf>
    <xf numFmtId="1" fontId="0" fillId="3" borderId="2" xfId="0" applyNumberFormat="1" applyFont="1" applyFill="1" applyBorder="1" applyAlignment="1">
      <alignment horizontal="center" vertical="top"/>
    </xf>
    <xf numFmtId="1" fontId="0" fillId="7" borderId="2" xfId="0" applyNumberFormat="1" applyFont="1" applyFill="1" applyBorder="1" applyAlignment="1">
      <alignment horizontal="center" vertical="top"/>
    </xf>
    <xf numFmtId="1" fontId="0" fillId="6" borderId="0" xfId="0" applyNumberFormat="1" applyFont="1" applyFill="1" applyBorder="1" applyAlignment="1">
      <alignment horizontal="center" vertical="top"/>
    </xf>
    <xf numFmtId="9" fontId="21" fillId="0" borderId="3" xfId="0" applyNumberFormat="1" applyFont="1" applyBorder="1" applyAlignment="1">
      <alignment horizontal="center" vertical="top"/>
    </xf>
    <xf numFmtId="0" fontId="31" fillId="0" borderId="0" xfId="0" applyFont="1" applyAlignment="1">
      <alignment horizontal="right"/>
    </xf>
    <xf numFmtId="1" fontId="31" fillId="0" borderId="0" xfId="0" applyNumberFormat="1" applyFont="1"/>
    <xf numFmtId="0" fontId="32" fillId="0" borderId="0" xfId="0" applyFont="1"/>
    <xf numFmtId="49" fontId="0" fillId="0" borderId="0" xfId="0" applyNumberFormat="1" applyAlignment="1">
      <alignment horizontal="right" vertical="top"/>
    </xf>
    <xf numFmtId="49" fontId="0" fillId="6" borderId="0" xfId="0" applyNumberFormat="1" applyFill="1" applyAlignment="1">
      <alignment horizontal="right" vertical="top"/>
    </xf>
    <xf numFmtId="0" fontId="0" fillId="0" borderId="0" xfId="0" applyAlignment="1">
      <alignment horizontal="center" vertical="top"/>
    </xf>
    <xf numFmtId="165" fontId="0" fillId="0" borderId="14" xfId="0" applyNumberFormat="1" applyBorder="1" applyAlignment="1">
      <alignment horizontal="center"/>
    </xf>
    <xf numFmtId="168" fontId="8" fillId="0" borderId="0" xfId="0" applyNumberFormat="1" applyFont="1" applyBorder="1" applyAlignment="1">
      <alignment horizontal="center" vertical="top"/>
    </xf>
    <xf numFmtId="171" fontId="4" fillId="4" borderId="10" xfId="0" applyNumberFormat="1" applyFont="1" applyFill="1" applyBorder="1" applyAlignment="1">
      <alignment horizontal="center" vertical="top"/>
    </xf>
    <xf numFmtId="171" fontId="4" fillId="4" borderId="11" xfId="0" applyNumberFormat="1" applyFont="1" applyFill="1" applyBorder="1" applyAlignment="1">
      <alignment horizontal="center" vertical="top"/>
    </xf>
    <xf numFmtId="165" fontId="22" fillId="0" borderId="0" xfId="0" applyNumberFormat="1" applyFont="1" applyBorder="1" applyAlignment="1">
      <alignment horizontal="center" vertical="top"/>
    </xf>
    <xf numFmtId="165" fontId="2" fillId="0" borderId="0" xfId="2" applyNumberFormat="1" applyAlignment="1">
      <alignment vertical="top"/>
    </xf>
    <xf numFmtId="172" fontId="2" fillId="3" borderId="0" xfId="3" applyNumberFormat="1" applyFill="1" applyBorder="1" applyAlignment="1">
      <alignment horizontal="center" vertical="top"/>
    </xf>
    <xf numFmtId="164" fontId="0" fillId="5" borderId="0" xfId="0" applyNumberFormat="1" applyFont="1" applyFill="1" applyBorder="1" applyAlignment="1">
      <alignment horizontal="center" vertical="top"/>
    </xf>
    <xf numFmtId="14" fontId="4" fillId="0" borderId="14" xfId="0" applyNumberFormat="1" applyFont="1" applyBorder="1" applyAlignment="1">
      <alignment horizontal="center" vertical="top"/>
    </xf>
    <xf numFmtId="14" fontId="4" fillId="0" borderId="4" xfId="0" applyNumberFormat="1" applyFont="1" applyBorder="1" applyAlignment="1">
      <alignment horizontal="center" vertical="top"/>
    </xf>
    <xf numFmtId="14" fontId="4" fillId="0" borderId="15" xfId="0" applyNumberFormat="1" applyFont="1" applyBorder="1" applyAlignment="1">
      <alignment horizontal="center" vertical="top"/>
    </xf>
    <xf numFmtId="14" fontId="4" fillId="0" borderId="5" xfId="0" applyNumberFormat="1" applyFont="1" applyBorder="1" applyAlignment="1">
      <alignment horizontal="center" vertical="top"/>
    </xf>
    <xf numFmtId="14" fontId="4" fillId="0" borderId="6" xfId="0" applyNumberFormat="1" applyFont="1" applyBorder="1" applyAlignment="1">
      <alignment horizontal="center" vertical="top"/>
    </xf>
    <xf numFmtId="14" fontId="4" fillId="0" borderId="7" xfId="0" applyNumberFormat="1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/>
    </xf>
    <xf numFmtId="0" fontId="4" fillId="0" borderId="7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vertical="top"/>
    </xf>
    <xf numFmtId="0" fontId="4" fillId="0" borderId="15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</cellXfs>
  <cellStyles count="95">
    <cellStyle name="Besuchter Hyperlink" xfId="25" builtinId="9" hidden="1"/>
    <cellStyle name="Besuchter Hyperlink" xfId="13" builtinId="9" hidden="1"/>
    <cellStyle name="Besuchter Hyperlink" xfId="83" builtinId="9" hidden="1"/>
    <cellStyle name="Besuchter Hyperlink" xfId="45" builtinId="9" hidden="1"/>
    <cellStyle name="Besuchter Hyperlink" xfId="37" builtinId="9" hidden="1"/>
    <cellStyle name="Besuchter Hyperlink" xfId="17" builtinId="9" hidden="1"/>
    <cellStyle name="Besuchter Hyperlink" xfId="33" builtinId="9" hidden="1"/>
    <cellStyle name="Besuchter Hyperlink" xfId="31" builtinId="9" hidden="1"/>
    <cellStyle name="Besuchter Hyperlink" xfId="57" builtinId="9" hidden="1"/>
    <cellStyle name="Besuchter Hyperlink" xfId="47" builtinId="9" hidden="1"/>
    <cellStyle name="Besuchter Hyperlink" xfId="65" builtinId="9" hidden="1"/>
    <cellStyle name="Besuchter Hyperlink" xfId="61" builtinId="9" hidden="1"/>
    <cellStyle name="Besuchter Hyperlink" xfId="41" builtinId="9" hidden="1"/>
    <cellStyle name="Besuchter Hyperlink" xfId="69" builtinId="9" hidden="1"/>
    <cellStyle name="Besuchter Hyperlink" xfId="23" builtinId="9" hidden="1"/>
    <cellStyle name="Besuchter Hyperlink" xfId="63" builtinId="9" hidden="1"/>
    <cellStyle name="Besuchter Hyperlink" xfId="87" builtinId="9" hidden="1"/>
    <cellStyle name="Besuchter Hyperlink" xfId="21" builtinId="9" hidden="1"/>
    <cellStyle name="Besuchter Hyperlink" xfId="71" builtinId="9" hidden="1"/>
    <cellStyle name="Besuchter Hyperlink" xfId="9" builtinId="9" hidden="1"/>
    <cellStyle name="Besuchter Hyperlink" xfId="7" builtinId="9" hidden="1"/>
    <cellStyle name="Besuchter Hyperlink" xfId="11" builtinId="9" hidden="1"/>
    <cellStyle name="Besuchter Hyperlink" xfId="77" builtinId="9" hidden="1"/>
    <cellStyle name="Besuchter Hyperlink" xfId="39" builtinId="9" hidden="1"/>
    <cellStyle name="Besuchter Hyperlink" xfId="85" builtinId="9" hidden="1"/>
    <cellStyle name="Besuchter Hyperlink" xfId="35" builtinId="9" hidden="1"/>
    <cellStyle name="Besuchter Hyperlink" xfId="89" builtinId="9" hidden="1"/>
    <cellStyle name="Besuchter Hyperlink" xfId="91" builtinId="9" hidden="1"/>
    <cellStyle name="Besuchter Hyperlink" xfId="15" builtinId="9" hidden="1"/>
    <cellStyle name="Besuchter Hyperlink" xfId="73" builtinId="9" hidden="1"/>
    <cellStyle name="Besuchter Hyperlink" xfId="51" builtinId="9" hidden="1"/>
    <cellStyle name="Besuchter Hyperlink" xfId="19" builtinId="9" hidden="1"/>
    <cellStyle name="Besuchter Hyperlink" xfId="93" builtinId="9" hidden="1"/>
    <cellStyle name="Besuchter Hyperlink" xfId="27" builtinId="9" hidden="1"/>
    <cellStyle name="Besuchter Hyperlink" xfId="55" builtinId="9" hidden="1"/>
    <cellStyle name="Besuchter Hyperlink" xfId="67" builtinId="9" hidden="1"/>
    <cellStyle name="Besuchter Hyperlink" xfId="59" builtinId="9" hidden="1"/>
    <cellStyle name="Besuchter Hyperlink" xfId="81" builtinId="9" hidden="1"/>
    <cellStyle name="Besuchter Hyperlink" xfId="49" builtinId="9" hidden="1"/>
    <cellStyle name="Besuchter Hyperlink" xfId="75" builtinId="9" hidden="1"/>
    <cellStyle name="Besuchter Hyperlink" xfId="53" builtinId="9" hidden="1"/>
    <cellStyle name="Besuchter Hyperlink" xfId="79" builtinId="9" hidden="1"/>
    <cellStyle name="Besuchter Hyperlink" xfId="29" builtinId="9" hidden="1"/>
    <cellStyle name="Besuchter Hyperlink" xfId="43" builtinId="9" hidden="1"/>
    <cellStyle name="Ergebnis 1" xfId="1"/>
    <cellStyle name="Link" xfId="32" builtinId="8" hidden="1"/>
    <cellStyle name="Link" xfId="86" builtinId="8" hidden="1"/>
    <cellStyle name="Link" xfId="68" builtinId="8" hidden="1"/>
    <cellStyle name="Link" xfId="78" builtinId="8" hidden="1"/>
    <cellStyle name="Link" xfId="84" builtinId="8" hidden="1"/>
    <cellStyle name="Link" xfId="16" builtinId="8" hidden="1"/>
    <cellStyle name="Link" xfId="18" builtinId="8" hidden="1"/>
    <cellStyle name="Link" xfId="42" builtinId="8" hidden="1"/>
    <cellStyle name="Link" xfId="88" builtinId="8" hidden="1"/>
    <cellStyle name="Link" xfId="70" builtinId="8" hidden="1"/>
    <cellStyle name="Link" xfId="76" builtinId="8" hidden="1"/>
    <cellStyle name="Link" xfId="48" builtinId="8" hidden="1"/>
    <cellStyle name="Link" xfId="82" builtinId="8" hidden="1"/>
    <cellStyle name="Link" xfId="58" builtinId="8" hidden="1"/>
    <cellStyle name="Link" xfId="50" builtinId="8" hidden="1"/>
    <cellStyle name="Link" xfId="64" builtinId="8" hidden="1"/>
    <cellStyle name="Link" xfId="56" builtinId="8" hidden="1"/>
    <cellStyle name="Link" xfId="90" builtinId="8" hidden="1"/>
    <cellStyle name="Link" xfId="60" builtinId="8" hidden="1"/>
    <cellStyle name="Link" xfId="24" builtinId="8" hidden="1"/>
    <cellStyle name="Link" xfId="6" builtinId="8" hidden="1"/>
    <cellStyle name="Link" xfId="62" builtinId="8" hidden="1"/>
    <cellStyle name="Link" xfId="66" builtinId="8" hidden="1"/>
    <cellStyle name="Link" xfId="30" builtinId="8" hidden="1"/>
    <cellStyle name="Link" xfId="40" builtinId="8" hidden="1"/>
    <cellStyle name="Link" xfId="80" builtinId="8" hidden="1"/>
    <cellStyle name="Link" xfId="92" builtinId="8" hidden="1"/>
    <cellStyle name="Link" xfId="8" builtinId="8" hidden="1"/>
    <cellStyle name="Link" xfId="12" builtinId="8" hidden="1"/>
    <cellStyle name="Link" xfId="52" builtinId="8" hidden="1"/>
    <cellStyle name="Link" xfId="22" builtinId="8" hidden="1"/>
    <cellStyle name="Link" xfId="44" builtinId="8" hidden="1"/>
    <cellStyle name="Link" xfId="10" builtinId="8" hidden="1"/>
    <cellStyle name="Link" xfId="72" builtinId="8" hidden="1"/>
    <cellStyle name="Link" xfId="74" builtinId="8" hidden="1"/>
    <cellStyle name="Link" xfId="54" builtinId="8" hidden="1"/>
    <cellStyle name="Link" xfId="28" builtinId="8" hidden="1"/>
    <cellStyle name="Link" xfId="14" builtinId="8" hidden="1"/>
    <cellStyle name="Link" xfId="36" builtinId="8" hidden="1"/>
    <cellStyle name="Link" xfId="38" builtinId="8" hidden="1"/>
    <cellStyle name="Link" xfId="20" builtinId="8" hidden="1"/>
    <cellStyle name="Link" xfId="34" builtinId="8" hidden="1"/>
    <cellStyle name="Link" xfId="26" builtinId="8" hidden="1"/>
    <cellStyle name="Link" xfId="46" builtinId="8" hidden="1"/>
    <cellStyle name="Prozent" xfId="94" builtinId="5"/>
    <cellStyle name="Standard" xfId="0" builtinId="0"/>
    <cellStyle name="Standard_HB 050419" xfId="2"/>
    <cellStyle name="Standard_Zeitkonto SE-PK-SS-2005 BU" xfId="3"/>
    <cellStyle name="Standard_Zeitkonto SE-PK-SS-2005 KR" xfId="4"/>
    <cellStyle name="Überschrift 5" xfId="5"/>
  </cellStyles>
  <dxfs count="1104">
    <dxf>
      <font>
        <color rgb="FFFF0000"/>
      </font>
    </dxf>
    <dxf>
      <fill>
        <patternFill patternType="solid">
          <fgColor indexed="27"/>
          <bgColor indexed="42"/>
        </patternFill>
      </fill>
    </dxf>
    <dxf>
      <font>
        <color rgb="FFFF0000"/>
      </font>
    </dxf>
    <dxf>
      <fill>
        <patternFill patternType="solid">
          <fgColor indexed="27"/>
          <bgColor indexed="42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rgb="FFFF0000"/>
      </font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 tint="-0.499984740745262"/>
      </font>
    </dxf>
    <dxf>
      <font>
        <color theme="0" tint="-0.499984740745262"/>
      </font>
      <fill>
        <patternFill>
          <bgColor theme="5" tint="0.39994506668294322"/>
        </patternFill>
      </fill>
    </dxf>
    <dxf>
      <font>
        <color theme="0" tint="-0.499984740745262"/>
      </font>
      <fill>
        <patternFill>
          <bgColor theme="6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D32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50E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3B3B3"/>
      <rgbColor rgb="00004586"/>
      <rgbColor rgb="00579D1C"/>
      <rgbColor rgb="00003300"/>
      <rgbColor rgb="00333300"/>
      <rgbColor rgb="00FF420E"/>
      <rgbColor rgb="00993366"/>
      <rgbColor rgb="00333399"/>
      <rgbColor rgb="00333333"/>
    </indexedColors>
    <mruColors>
      <color rgb="FF0000FF"/>
      <color rgb="FF7693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5000000000002"/>
          <c:y val="4.8925117471981847E-2"/>
          <c:w val="0.87875000000001313"/>
          <c:h val="0.74135928627880077"/>
        </c:manualLayout>
      </c:layout>
      <c:lineChart>
        <c:grouping val="standard"/>
        <c:varyColors val="0"/>
        <c:ser>
          <c:idx val="0"/>
          <c:order val="0"/>
          <c:tx>
            <c:strRef>
              <c:f>'Burn-Down-Diagramm'!$A$5</c:f>
              <c:strCache>
                <c:ptCount val="1"/>
                <c:pt idx="0">
                  <c:v>Restaufwand Ideal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cat>
            <c:numRef>
              <c:f>'Burn-Down-Diagramm'!$B$4:$L$4</c:f>
              <c:numCache>
                <c:formatCode>dd/mm/</c:formatCode>
                <c:ptCount val="11"/>
                <c:pt idx="0">
                  <c:v>42940</c:v>
                </c:pt>
                <c:pt idx="1">
                  <c:v>42946</c:v>
                </c:pt>
                <c:pt idx="2">
                  <c:v>42953</c:v>
                </c:pt>
                <c:pt idx="3">
                  <c:v>42960</c:v>
                </c:pt>
                <c:pt idx="4">
                  <c:v>42967</c:v>
                </c:pt>
                <c:pt idx="5">
                  <c:v>42974</c:v>
                </c:pt>
                <c:pt idx="6">
                  <c:v>42981</c:v>
                </c:pt>
                <c:pt idx="7">
                  <c:v>42988</c:v>
                </c:pt>
                <c:pt idx="8">
                  <c:v>42995</c:v>
                </c:pt>
                <c:pt idx="9">
                  <c:v>43002</c:v>
                </c:pt>
                <c:pt idx="10">
                  <c:v>43009</c:v>
                </c:pt>
              </c:numCache>
            </c:numRef>
          </c:cat>
          <c:val>
            <c:numRef>
              <c:f>'Burn-Down-Diagramm'!$B$5:$L$5</c:f>
              <c:numCache>
                <c:formatCode>0</c:formatCode>
                <c:ptCount val="11"/>
                <c:pt idx="0">
                  <c:v>60</c:v>
                </c:pt>
                <c:pt idx="1">
                  <c:v>54</c:v>
                </c:pt>
                <c:pt idx="2">
                  <c:v>48</c:v>
                </c:pt>
                <c:pt idx="3">
                  <c:v>42</c:v>
                </c:pt>
                <c:pt idx="4">
                  <c:v>36</c:v>
                </c:pt>
                <c:pt idx="5">
                  <c:v>30</c:v>
                </c:pt>
                <c:pt idx="6">
                  <c:v>24</c:v>
                </c:pt>
                <c:pt idx="7">
                  <c:v>18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DF-4BE7-9BD5-27FC3D694260}"/>
            </c:ext>
          </c:extLst>
        </c:ser>
        <c:ser>
          <c:idx val="1"/>
          <c:order val="1"/>
          <c:tx>
            <c:strRef>
              <c:f>'Burn-Down-Diagramm'!$A$6</c:f>
              <c:strCache>
                <c:ptCount val="1"/>
                <c:pt idx="0">
                  <c:v>Restaufwand Real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numRef>
              <c:f>'Burn-Down-Diagramm'!$B$4:$L$4</c:f>
              <c:numCache>
                <c:formatCode>dd/mm/</c:formatCode>
                <c:ptCount val="11"/>
                <c:pt idx="0">
                  <c:v>42940</c:v>
                </c:pt>
                <c:pt idx="1">
                  <c:v>42946</c:v>
                </c:pt>
                <c:pt idx="2">
                  <c:v>42953</c:v>
                </c:pt>
                <c:pt idx="3">
                  <c:v>42960</c:v>
                </c:pt>
                <c:pt idx="4">
                  <c:v>42967</c:v>
                </c:pt>
                <c:pt idx="5">
                  <c:v>42974</c:v>
                </c:pt>
                <c:pt idx="6">
                  <c:v>42981</c:v>
                </c:pt>
                <c:pt idx="7">
                  <c:v>42988</c:v>
                </c:pt>
                <c:pt idx="8">
                  <c:v>42995</c:v>
                </c:pt>
                <c:pt idx="9">
                  <c:v>43002</c:v>
                </c:pt>
                <c:pt idx="10">
                  <c:v>43009</c:v>
                </c:pt>
              </c:numCache>
            </c:numRef>
          </c:cat>
          <c:val>
            <c:numRef>
              <c:f>'Burn-Down-Diagramm'!$B$6:$L$6</c:f>
              <c:numCache>
                <c:formatCode>0</c:formatCode>
                <c:ptCount val="11"/>
                <c:pt idx="0">
                  <c:v>58</c:v>
                </c:pt>
                <c:pt idx="1">
                  <c:v>55</c:v>
                </c:pt>
                <c:pt idx="2">
                  <c:v>55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DF-4BE7-9BD5-27FC3D694260}"/>
            </c:ext>
          </c:extLst>
        </c:ser>
        <c:ser>
          <c:idx val="2"/>
          <c:order val="2"/>
          <c:tx>
            <c:strRef>
              <c:f>'Burn-Down-Diagramm'!$A$7</c:f>
              <c:strCache>
                <c:ptCount val="1"/>
                <c:pt idx="0">
                  <c:v>Ist-Aufwand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'Burn-Down-Diagramm'!$B$4:$L$4</c:f>
              <c:numCache>
                <c:formatCode>dd/mm/</c:formatCode>
                <c:ptCount val="11"/>
                <c:pt idx="0">
                  <c:v>42940</c:v>
                </c:pt>
                <c:pt idx="1">
                  <c:v>42946</c:v>
                </c:pt>
                <c:pt idx="2">
                  <c:v>42953</c:v>
                </c:pt>
                <c:pt idx="3">
                  <c:v>42960</c:v>
                </c:pt>
                <c:pt idx="4">
                  <c:v>42967</c:v>
                </c:pt>
                <c:pt idx="5">
                  <c:v>42974</c:v>
                </c:pt>
                <c:pt idx="6">
                  <c:v>42981</c:v>
                </c:pt>
                <c:pt idx="7">
                  <c:v>42988</c:v>
                </c:pt>
                <c:pt idx="8">
                  <c:v>42995</c:v>
                </c:pt>
                <c:pt idx="9">
                  <c:v>43002</c:v>
                </c:pt>
                <c:pt idx="10">
                  <c:v>43009</c:v>
                </c:pt>
              </c:numCache>
            </c:numRef>
          </c:cat>
          <c:val>
            <c:numRef>
              <c:f>'Burn-Down-Diagramm'!$B$7:$L$7</c:f>
              <c:numCache>
                <c:formatCode>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DF-4BE7-9BD5-27FC3D694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094808"/>
        <c:axId val="350096376"/>
      </c:lineChart>
      <c:dateAx>
        <c:axId val="350094808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de-AT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50096376"/>
        <c:crossesAt val="0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350096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de-AT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50094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37748293026789"/>
          <c:y val="8.1377794510744519E-2"/>
          <c:w val="0.26964229613233454"/>
          <c:h val="0.164772881524211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de-AT" sz="9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51180555555555995" footer="0.51180555555555995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375041825250969E-2"/>
          <c:y val="9.1343375012971101E-2"/>
          <c:w val="0.94098452537182853"/>
          <c:h val="0.866155242970787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Personenstunden!$B$19</c:f>
              <c:strCache>
                <c:ptCount val="1"/>
                <c:pt idx="0">
                  <c:v>Insgesamt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Personenstunden!$B$20</c:f>
              <c:numCache>
                <c:formatCode>0</c:formatCode>
                <c:ptCount val="1"/>
                <c:pt idx="0">
                  <c:v>2.2857142857142856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689-4158-B5F9-C3EEEFF74605}"/>
            </c:ext>
          </c:extLst>
        </c:ser>
        <c:ser>
          <c:idx val="7"/>
          <c:order val="1"/>
          <c:tx>
            <c:strRef>
              <c:f>Personenstunden!$C$19</c:f>
              <c:strCache>
                <c:ptCount val="1"/>
                <c:pt idx="0">
                  <c:v>Durchschnitt</c:v>
                </c:pt>
              </c:strCache>
            </c:strRef>
          </c:tx>
          <c:invertIfNegative val="0"/>
          <c:val>
            <c:numRef>
              <c:f>Personenstunden!$C$20</c:f>
              <c:numCache>
                <c:formatCode>0</c:formatCode>
                <c:ptCount val="1"/>
                <c:pt idx="0">
                  <c:v>1.1428571428571428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689-4158-B5F9-C3EEEFF74605}"/>
            </c:ext>
          </c:extLst>
        </c:ser>
        <c:ser>
          <c:idx val="1"/>
          <c:order val="2"/>
          <c:tx>
            <c:strRef>
              <c:f>Personenstunden!$D$19</c:f>
              <c:strCache>
                <c:ptCount val="1"/>
                <c:pt idx="0">
                  <c:v>HW</c:v>
                </c:pt>
              </c:strCache>
            </c:strRef>
          </c:tx>
          <c:spPr>
            <a:solidFill>
              <a:srgbClr val="579D1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Personenstunden!$D$20</c:f>
              <c:numCache>
                <c:formatCode>0</c:formatCode>
                <c:ptCount val="1"/>
                <c:pt idx="0">
                  <c:v>2.2857142857142856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689-4158-B5F9-C3EEEFF74605}"/>
            </c:ext>
          </c:extLst>
        </c:ser>
        <c:ser>
          <c:idx val="3"/>
          <c:order val="3"/>
          <c:tx>
            <c:strRef>
              <c:f>Personenstunden!$E$19</c:f>
              <c:strCache>
                <c:ptCount val="1"/>
                <c:pt idx="0">
                  <c:v>AF</c:v>
                </c:pt>
              </c:strCache>
            </c:strRef>
          </c:tx>
          <c:spPr>
            <a:solidFill>
              <a:srgbClr val="FF420E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Personenstunden!$E$20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689-4158-B5F9-C3EEEFF74605}"/>
            </c:ext>
          </c:extLst>
        </c:ser>
        <c:ser>
          <c:idx val="4"/>
          <c:order val="4"/>
          <c:tx>
            <c:strRef>
              <c:f>Personenstunden!$F$19</c:f>
              <c:strCache>
                <c:ptCount val="1"/>
              </c:strCache>
            </c:strRef>
          </c:tx>
          <c:spPr>
            <a:solidFill>
              <a:srgbClr val="FFD32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Personenstunden!$F$20</c:f>
              <c:numCache>
                <c:formatCode>0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689-4158-B5F9-C3EEEFF74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50097160"/>
        <c:axId val="350090496"/>
      </c:barChart>
      <c:catAx>
        <c:axId val="350097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50090496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350090496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lang="de-AT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50097160"/>
        <c:crosses val="autoZero"/>
        <c:crossBetween val="between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15270401891227"/>
          <c:y val="0.21742304655877359"/>
          <c:w val="0.44060968941382328"/>
          <c:h val="4.6845118344555105E-2"/>
        </c:manualLayout>
      </c:layout>
      <c:overlay val="0"/>
      <c:spPr>
        <a:noFill/>
        <a:ln w="25400">
          <a:solidFill>
            <a:srgbClr val="B3B3B3"/>
          </a:solidFill>
        </a:ln>
      </c:spPr>
      <c:txPr>
        <a:bodyPr/>
        <a:lstStyle/>
        <a:p>
          <a:pPr>
            <a:defRPr lang="de-AT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56" l="0.78740157499999996" r="0.78740157499999996" t="0.98425196899999956" header="0.51180555555555995" footer="0.51180555555555995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13535</xdr:colOff>
      <xdr:row>8</xdr:row>
      <xdr:rowOff>40106</xdr:rowOff>
    </xdr:from>
    <xdr:to>
      <xdr:col>12</xdr:col>
      <xdr:colOff>0</xdr:colOff>
      <xdr:row>30</xdr:row>
      <xdr:rowOff>19552</xdr:rowOff>
    </xdr:to>
    <xdr:graphicFrame macro="">
      <xdr:nvGraphicFramePr>
        <xdr:cNvPr id="3183" name="Diagramm 5">
          <a:extLst>
            <a:ext uri="{FF2B5EF4-FFF2-40B4-BE49-F238E27FC236}">
              <a16:creationId xmlns="" xmlns:a16="http://schemas.microsoft.com/office/drawing/2014/main" id="{00000000-0008-0000-0100-00006F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32586</xdr:rowOff>
    </xdr:from>
    <xdr:to>
      <xdr:col>9</xdr:col>
      <xdr:colOff>552450</xdr:colOff>
      <xdr:row>16</xdr:row>
      <xdr:rowOff>142875</xdr:rowOff>
    </xdr:to>
    <xdr:graphicFrame macro="">
      <xdr:nvGraphicFramePr>
        <xdr:cNvPr id="3" name="Diagramm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olfgang\AppData\Local\Temp\Projektplan%2520Jane%2520Di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olfgang\Documents\UNI\IT-Projekt%20WIN\20160125Projektplan%20Tres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eitspakete"/>
      <sheetName val="Burn-Down-Diagramm"/>
      <sheetName val="Personenstunden"/>
      <sheetName val="EP"/>
      <sheetName val="MS"/>
      <sheetName val="PA"/>
      <sheetName val="Anforderungen(alt)"/>
    </sheetNames>
    <sheetDataSet>
      <sheetData sheetId="0">
        <row r="4">
          <cell r="AA4" t="str">
            <v>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eitspakete"/>
      <sheetName val="Burn-Down-Diagramm"/>
      <sheetName val="Personenstunden"/>
      <sheetName val="HW"/>
      <sheetName val="EJ"/>
      <sheetName val="MM"/>
    </sheetNames>
    <sheetDataSet>
      <sheetData sheetId="0">
        <row r="1">
          <cell r="A1" t="str">
            <v>IT-Projekt WIN, Schiffer, 2015 WS</v>
          </cell>
          <cell r="B1"/>
          <cell r="E1"/>
        </row>
        <row r="2">
          <cell r="A2"/>
          <cell r="B2"/>
          <cell r="E2"/>
        </row>
        <row r="3">
          <cell r="A3" t="str">
            <v>Projektplan Firma Trescon</v>
          </cell>
          <cell r="B3"/>
          <cell r="D3"/>
          <cell r="E3"/>
        </row>
        <row r="4">
          <cell r="A4" t="str">
            <v>Team: WH, MM, JE</v>
          </cell>
          <cell r="B4"/>
          <cell r="D4"/>
          <cell r="E4"/>
        </row>
        <row r="5">
          <cell r="A5"/>
          <cell r="B5"/>
          <cell r="C5" t="str">
            <v>Zeitraum</v>
          </cell>
          <cell r="D5"/>
          <cell r="E5"/>
        </row>
        <row r="6">
          <cell r="A6" t="str">
            <v>ID</v>
          </cell>
          <cell r="B6" t="str">
            <v>Bezeichnung</v>
          </cell>
          <cell r="C6" t="str">
            <v>Beginn</v>
          </cell>
          <cell r="D6" t="str">
            <v>Ende</v>
          </cell>
          <cell r="E6" t="str">
            <v>Paket</v>
          </cell>
        </row>
        <row r="7">
          <cell r="A7">
            <v>1</v>
          </cell>
          <cell r="B7" t="str">
            <v>Projektmanagement</v>
          </cell>
          <cell r="C7">
            <v>42289</v>
          </cell>
          <cell r="D7">
            <v>42384</v>
          </cell>
          <cell r="E7"/>
        </row>
        <row r="8">
          <cell r="A8" t="str">
            <v>1.1</v>
          </cell>
          <cell r="B8" t="str">
            <v>Projektplan erstellen und verwalten</v>
          </cell>
          <cell r="C8">
            <v>42289</v>
          </cell>
          <cell r="D8">
            <v>42384</v>
          </cell>
          <cell r="E8" t="str">
            <v>Proj</v>
          </cell>
        </row>
        <row r="9">
          <cell r="A9" t="str">
            <v>1.2</v>
          </cell>
          <cell r="B9" t="str">
            <v>Andere Projekttätigkeiten durchführen</v>
          </cell>
          <cell r="C9">
            <v>42289</v>
          </cell>
          <cell r="D9">
            <v>42384</v>
          </cell>
          <cell r="E9" t="str">
            <v>Proj</v>
          </cell>
        </row>
        <row r="10">
          <cell r="A10"/>
          <cell r="B10"/>
          <cell r="C10"/>
          <cell r="D10"/>
          <cell r="E10"/>
        </row>
        <row r="11">
          <cell r="A11" t="str">
            <v>2</v>
          </cell>
          <cell r="B11" t="str">
            <v>Anforderungsanalyse</v>
          </cell>
          <cell r="C11">
            <v>42294</v>
          </cell>
          <cell r="D11">
            <v>42302</v>
          </cell>
          <cell r="E11"/>
        </row>
        <row r="12">
          <cell r="A12" t="str">
            <v>2.1</v>
          </cell>
          <cell r="B12" t="str">
            <v>Thema ERP/HR Software recherchieren</v>
          </cell>
          <cell r="C12">
            <v>42294</v>
          </cell>
          <cell r="D12">
            <v>42302</v>
          </cell>
          <cell r="E12" t="str">
            <v>Anf</v>
          </cell>
        </row>
        <row r="13">
          <cell r="A13" t="str">
            <v>2.2</v>
          </cell>
          <cell r="B13" t="str">
            <v>Offene Punkte sammeln</v>
          </cell>
          <cell r="C13">
            <v>42296</v>
          </cell>
          <cell r="D13">
            <v>42296</v>
          </cell>
          <cell r="E13" t="str">
            <v>Anf</v>
          </cell>
        </row>
        <row r="14">
          <cell r="A14" t="str">
            <v>2.3</v>
          </cell>
          <cell r="B14" t="str">
            <v>Termin Kick Off (Projektstart)</v>
          </cell>
          <cell r="C14">
            <v>42297</v>
          </cell>
          <cell r="D14">
            <v>42297</v>
          </cell>
          <cell r="E14" t="str">
            <v>Anf</v>
          </cell>
        </row>
        <row r="15">
          <cell r="A15"/>
          <cell r="B15" t="str">
            <v xml:space="preserve">Klärung offener Punkte + </v>
          </cell>
          <cell r="C15"/>
          <cell r="D15"/>
          <cell r="E15"/>
        </row>
        <row r="16">
          <cell r="A16"/>
          <cell r="B16" t="str">
            <v>Definition der Kriterien und genaue Bedeutung der Kriterien</v>
          </cell>
          <cell r="C16"/>
          <cell r="D16"/>
          <cell r="E16"/>
        </row>
        <row r="17">
          <cell r="A17"/>
          <cell r="B17"/>
          <cell r="C17"/>
          <cell r="D17"/>
          <cell r="E17"/>
        </row>
        <row r="18">
          <cell r="A18" t="str">
            <v>3</v>
          </cell>
          <cell r="B18" t="str">
            <v>Evaluierung</v>
          </cell>
          <cell r="C18">
            <v>42303</v>
          </cell>
          <cell r="D18">
            <v>42379</v>
          </cell>
          <cell r="E18"/>
        </row>
        <row r="19">
          <cell r="A19"/>
          <cell r="B19"/>
          <cell r="C19"/>
          <cell r="D19"/>
          <cell r="E19"/>
        </row>
        <row r="20">
          <cell r="A20" t="str">
            <v>3.1</v>
          </cell>
          <cell r="B20" t="str">
            <v>Festlegen der Evaluierungsobjekte(ERP/HR Software)</v>
          </cell>
          <cell r="C20">
            <v>42303</v>
          </cell>
          <cell r="D20">
            <v>42309</v>
          </cell>
          <cell r="E20"/>
        </row>
        <row r="21">
          <cell r="A21" t="str">
            <v>3.1.1</v>
          </cell>
          <cell r="B21" t="str">
            <v>Alternativensuche, zusätzl. Anbieter identifizieren(Liste)</v>
          </cell>
          <cell r="C21">
            <v>42303</v>
          </cell>
          <cell r="D21">
            <v>42309</v>
          </cell>
          <cell r="E21" t="str">
            <v>Eval</v>
          </cell>
        </row>
        <row r="22">
          <cell r="A22"/>
          <cell r="B22"/>
          <cell r="C22"/>
          <cell r="D22"/>
          <cell r="E22"/>
        </row>
        <row r="23">
          <cell r="A23" t="str">
            <v>3.2</v>
          </cell>
          <cell r="B23" t="str">
            <v>Quick Check (Reduktion auf 6-9 Anbieter)</v>
          </cell>
          <cell r="C23">
            <v>42303</v>
          </cell>
          <cell r="D23">
            <v>42326</v>
          </cell>
          <cell r="E23"/>
        </row>
        <row r="24">
          <cell r="A24" t="str">
            <v>3.2.1</v>
          </cell>
          <cell r="B24" t="str">
            <v>Funktionalitäten über die Website der Anbieter</v>
          </cell>
          <cell r="C24">
            <v>42303</v>
          </cell>
          <cell r="D24">
            <v>42316</v>
          </cell>
          <cell r="E24" t="str">
            <v>Eval</v>
          </cell>
        </row>
        <row r="25">
          <cell r="A25"/>
          <cell r="B25" t="str">
            <v>überprüfen</v>
          </cell>
          <cell r="C25"/>
          <cell r="D25"/>
          <cell r="E25"/>
        </row>
        <row r="26">
          <cell r="A26" t="str">
            <v>3.2.2</v>
          </cell>
          <cell r="B26" t="str">
            <v>Präsentation Ergebnis Quick Check + neue Kriterien definieren</v>
          </cell>
          <cell r="C26">
            <v>42317</v>
          </cell>
          <cell r="D26">
            <v>42317</v>
          </cell>
          <cell r="E26" t="str">
            <v>Eval</v>
          </cell>
        </row>
        <row r="27">
          <cell r="A27"/>
          <cell r="B27" t="str">
            <v>(Treffen bei Auftraggeber 17 Uhr)</v>
          </cell>
          <cell r="C27"/>
          <cell r="D27"/>
          <cell r="E27"/>
        </row>
        <row r="28">
          <cell r="A28" t="str">
            <v>3.2.3</v>
          </cell>
          <cell r="B28" t="str">
            <v>E-Mails an Anbieter vorbereiten und versenden</v>
          </cell>
          <cell r="C28">
            <v>42319</v>
          </cell>
          <cell r="D28">
            <v>42319</v>
          </cell>
          <cell r="E28" t="str">
            <v>Eval</v>
          </cell>
        </row>
        <row r="29">
          <cell r="A29" t="str">
            <v>3.2.4</v>
          </cell>
          <cell r="B29" t="str">
            <v>Ergebnisse sammeln und eintragen in Excel</v>
          </cell>
          <cell r="C29">
            <v>42320</v>
          </cell>
          <cell r="D29">
            <v>42326</v>
          </cell>
          <cell r="E29" t="str">
            <v>Eval</v>
          </cell>
        </row>
        <row r="30">
          <cell r="A30"/>
          <cell r="B30"/>
          <cell r="C30"/>
          <cell r="D30"/>
          <cell r="E30"/>
        </row>
        <row r="31">
          <cell r="A31" t="str">
            <v>3.3</v>
          </cell>
          <cell r="B31" t="str">
            <v>Grobe Evaluierung (Reduktion auf 3 Anbieter)</v>
          </cell>
          <cell r="C31">
            <v>42325</v>
          </cell>
          <cell r="D31">
            <v>42339</v>
          </cell>
          <cell r="E31"/>
        </row>
        <row r="32">
          <cell r="A32" t="str">
            <v>3.3.1</v>
          </cell>
          <cell r="B32" t="str">
            <v xml:space="preserve">Präsentation Nutzwertanalyse vorbereiten </v>
          </cell>
          <cell r="C32">
            <v>42325</v>
          </cell>
          <cell r="D32">
            <v>42325</v>
          </cell>
          <cell r="E32" t="str">
            <v>Eval</v>
          </cell>
        </row>
        <row r="33">
          <cell r="A33" t="str">
            <v>3.3.2</v>
          </cell>
          <cell r="B33" t="str">
            <v>auf Termin Dr. Schiffer vorbereiten (Methodik Grob-Check + Zwischenstand)</v>
          </cell>
          <cell r="C33">
            <v>42335</v>
          </cell>
          <cell r="D33">
            <v>42336</v>
          </cell>
          <cell r="E33" t="str">
            <v>Eval</v>
          </cell>
        </row>
        <row r="34">
          <cell r="A34" t="str">
            <v>3.3.3</v>
          </cell>
          <cell r="B34" t="str">
            <v>Termin Dr. Schiffer 14.00</v>
          </cell>
          <cell r="C34">
            <v>42338</v>
          </cell>
          <cell r="D34">
            <v>42338</v>
          </cell>
          <cell r="E34" t="str">
            <v>Eval</v>
          </cell>
        </row>
        <row r="35">
          <cell r="A35" t="str">
            <v>3.3.4</v>
          </cell>
          <cell r="B35" t="str">
            <v>Termin bei Trescon für weitere Abstimmung/ Status Grob-Check</v>
          </cell>
          <cell r="C35">
            <v>42339</v>
          </cell>
          <cell r="D35">
            <v>42339</v>
          </cell>
          <cell r="E35" t="str">
            <v>Eval</v>
          </cell>
        </row>
        <row r="36">
          <cell r="A36" t="str">
            <v>3.3.5</v>
          </cell>
          <cell r="B36" t="str">
            <v>Auswertung Ergebnis Meffert</v>
          </cell>
          <cell r="C36">
            <v>42339</v>
          </cell>
          <cell r="D36">
            <v>42339</v>
          </cell>
          <cell r="E36" t="str">
            <v>Eval</v>
          </cell>
        </row>
        <row r="37">
          <cell r="A37"/>
          <cell r="B37"/>
          <cell r="C37"/>
          <cell r="D37"/>
          <cell r="E37"/>
        </row>
        <row r="38">
          <cell r="A38" t="str">
            <v>3.4</v>
          </cell>
          <cell r="B38" t="str">
            <v>Detailevaluierung</v>
          </cell>
          <cell r="C38">
            <v>42345</v>
          </cell>
          <cell r="D38">
            <v>42379</v>
          </cell>
          <cell r="E38"/>
        </row>
        <row r="39">
          <cell r="A39" t="str">
            <v>3.4.1</v>
          </cell>
          <cell r="B39" t="str">
            <v>zu testende Kriterien (Grob-Check Kriterien) herausarbeiten</v>
          </cell>
          <cell r="C39">
            <v>42345</v>
          </cell>
          <cell r="D39">
            <v>42360</v>
          </cell>
          <cell r="E39" t="str">
            <v>Eval</v>
          </cell>
        </row>
        <row r="40">
          <cell r="A40" t="str">
            <v>3.4.2</v>
          </cell>
          <cell r="B40" t="str">
            <v>Fragebogen für Software Usability Check vorbereiten</v>
          </cell>
          <cell r="C40">
            <v>42345</v>
          </cell>
          <cell r="D40">
            <v>42360</v>
          </cell>
          <cell r="E40" t="str">
            <v>Eval</v>
          </cell>
        </row>
        <row r="41">
          <cell r="A41" t="str">
            <v>3.4.3</v>
          </cell>
          <cell r="B41" t="str">
            <v>mit Demozugang testen und dokumentieren (kennen lernen / durchstöbern)</v>
          </cell>
          <cell r="C41">
            <v>42348</v>
          </cell>
          <cell r="D41">
            <v>42360</v>
          </cell>
          <cell r="E41" t="str">
            <v>Eval</v>
          </cell>
        </row>
        <row r="42">
          <cell r="A42" t="str">
            <v>3.4.5</v>
          </cell>
          <cell r="B42" t="str">
            <v>Software Usability Check</v>
          </cell>
          <cell r="C42">
            <v>42373</v>
          </cell>
          <cell r="D42">
            <v>42379</v>
          </cell>
          <cell r="E42" t="str">
            <v>Eval</v>
          </cell>
        </row>
        <row r="43">
          <cell r="A43"/>
          <cell r="B43"/>
          <cell r="C43"/>
          <cell r="D43"/>
          <cell r="E43"/>
        </row>
        <row r="44">
          <cell r="A44"/>
          <cell r="B44"/>
          <cell r="C44"/>
          <cell r="D44"/>
          <cell r="E44"/>
        </row>
        <row r="45">
          <cell r="A45" t="str">
            <v>4</v>
          </cell>
          <cell r="B45" t="str">
            <v>Abschlussbericht + Dokumentation Projekt</v>
          </cell>
          <cell r="C45">
            <v>42309</v>
          </cell>
          <cell r="D45">
            <v>42390</v>
          </cell>
          <cell r="E45"/>
        </row>
        <row r="46">
          <cell r="A46" t="str">
            <v>4.1</v>
          </cell>
          <cell r="B46" t="str">
            <v>Abschlussbericht erstellen + Dokumentation</v>
          </cell>
          <cell r="C46">
            <v>42309</v>
          </cell>
          <cell r="D46">
            <v>42390</v>
          </cell>
          <cell r="E46" t="str">
            <v>Abs</v>
          </cell>
        </row>
        <row r="47">
          <cell r="A47"/>
          <cell r="B47"/>
          <cell r="C47"/>
          <cell r="D47"/>
          <cell r="E47"/>
        </row>
        <row r="48">
          <cell r="A48" t="str">
            <v>5</v>
          </cell>
          <cell r="B48" t="str">
            <v>Präsentation</v>
          </cell>
          <cell r="C48">
            <v>42384</v>
          </cell>
          <cell r="D48">
            <v>42393</v>
          </cell>
          <cell r="E48"/>
        </row>
        <row r="49">
          <cell r="A49" t="str">
            <v>5.1</v>
          </cell>
          <cell r="B49" t="str">
            <v>Abschlusspräsentation LVA vorbereiten</v>
          </cell>
          <cell r="C49">
            <v>42391</v>
          </cell>
          <cell r="D49">
            <v>42393</v>
          </cell>
          <cell r="E49" t="str">
            <v>Präs</v>
          </cell>
        </row>
        <row r="50">
          <cell r="A50" t="str">
            <v>5.2</v>
          </cell>
          <cell r="B50" t="str">
            <v>Abschlusspräsentation Auftraggeber vorbereiten</v>
          </cell>
          <cell r="C50">
            <v>42384</v>
          </cell>
          <cell r="D50">
            <v>42386</v>
          </cell>
          <cell r="E50" t="str">
            <v>Präs</v>
          </cell>
        </row>
        <row r="51">
          <cell r="A51" t="str">
            <v>5.3</v>
          </cell>
          <cell r="B51" t="str">
            <v>Close Down Meeting 14.30</v>
          </cell>
          <cell r="C51">
            <v>42388</v>
          </cell>
          <cell r="D51">
            <v>42388</v>
          </cell>
          <cell r="E51" t="str">
            <v>Präs</v>
          </cell>
        </row>
        <row r="52">
          <cell r="A52"/>
          <cell r="B52"/>
          <cell r="C52"/>
          <cell r="D52"/>
          <cell r="E52"/>
        </row>
        <row r="53">
          <cell r="A53" t="str">
            <v>6</v>
          </cell>
          <cell r="B53" t="str">
            <v>Treffen</v>
          </cell>
          <cell r="C53">
            <v>42282</v>
          </cell>
          <cell r="D53">
            <v>42394</v>
          </cell>
          <cell r="E53"/>
        </row>
        <row r="54">
          <cell r="A54" t="str">
            <v>6.1</v>
          </cell>
          <cell r="B54" t="str">
            <v>Mit Projektmitgliedern treffen</v>
          </cell>
          <cell r="C54">
            <v>42282</v>
          </cell>
          <cell r="D54">
            <v>42394</v>
          </cell>
          <cell r="E54" t="str">
            <v>Tref</v>
          </cell>
        </row>
        <row r="55">
          <cell r="A55" t="str">
            <v>6.2</v>
          </cell>
          <cell r="B55" t="str">
            <v>Auftraggeber treffen</v>
          </cell>
          <cell r="C55">
            <v>42282</v>
          </cell>
          <cell r="D55">
            <v>42388</v>
          </cell>
          <cell r="E55" t="str">
            <v>Tref</v>
          </cell>
        </row>
        <row r="56">
          <cell r="A56" t="str">
            <v>6.3</v>
          </cell>
          <cell r="B56" t="str">
            <v>Telefon- / Facebook-Konferenzen mit Projektmitglieder</v>
          </cell>
          <cell r="C56">
            <v>42282</v>
          </cell>
          <cell r="D56">
            <v>42394</v>
          </cell>
          <cell r="E56" t="str">
            <v>Tref</v>
          </cell>
        </row>
        <row r="57">
          <cell r="A57" t="str">
            <v>6.4</v>
          </cell>
          <cell r="B57" t="str">
            <v>LVA-Leiter treffen</v>
          </cell>
          <cell r="C57">
            <v>42282</v>
          </cell>
          <cell r="D57">
            <v>42394</v>
          </cell>
          <cell r="E57" t="str">
            <v>Tref</v>
          </cell>
        </row>
        <row r="58">
          <cell r="A58"/>
          <cell r="B58"/>
          <cell r="C58"/>
          <cell r="D58"/>
          <cell r="E58"/>
        </row>
        <row r="59">
          <cell r="A59"/>
          <cell r="B59" t="str">
            <v>SUMME</v>
          </cell>
          <cell r="C59">
            <v>42282</v>
          </cell>
          <cell r="D59">
            <v>42394</v>
          </cell>
          <cell r="E59"/>
        </row>
        <row r="60">
          <cell r="A60"/>
          <cell r="B60"/>
          <cell r="C60" t="str">
            <v>Beginn</v>
          </cell>
          <cell r="D60" t="str">
            <v>Ende</v>
          </cell>
          <cell r="E60"/>
        </row>
        <row r="61">
          <cell r="A61"/>
          <cell r="B61"/>
          <cell r="C61" t="str">
            <v>Zeitraum</v>
          </cell>
          <cell r="D61"/>
          <cell r="E61"/>
        </row>
        <row r="62">
          <cell r="A62"/>
          <cell r="B62"/>
          <cell r="C62"/>
          <cell r="D62"/>
          <cell r="E62"/>
        </row>
        <row r="63">
          <cell r="A63"/>
          <cell r="B63"/>
          <cell r="C63"/>
          <cell r="D63"/>
          <cell r="E63"/>
        </row>
        <row r="107">
          <cell r="B107" t="str">
            <v>LETZTE ZEILE - FORMELN ANPASSEN, WENN WEITER GESCHRIEBEN WIRD!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18"/>
  <sheetViews>
    <sheetView tabSelected="1" zoomScale="90" zoomScaleNormal="90" zoomScalePageLayoutView="90" workbookViewId="0">
      <pane xSplit="4" topLeftCell="E1" activePane="topRight" state="frozen"/>
      <selection pane="topRight" activeCell="M45" sqref="M45"/>
    </sheetView>
  </sheetViews>
  <sheetFormatPr baseColWidth="10" defaultColWidth="11.42578125" defaultRowHeight="12.75"/>
  <cols>
    <col min="1" max="1" width="5.28515625" style="1" customWidth="1"/>
    <col min="2" max="2" width="71.85546875" customWidth="1"/>
    <col min="3" max="3" width="8.7109375" style="2" customWidth="1"/>
    <col min="4" max="4" width="9" style="2" customWidth="1"/>
    <col min="5" max="5" width="7.85546875" style="84" bestFit="1" customWidth="1"/>
    <col min="6" max="6" width="8.7109375" style="2" bestFit="1" customWidth="1"/>
    <col min="7" max="7" width="9.140625" style="2" bestFit="1" customWidth="1"/>
    <col min="8" max="8" width="9.140625" style="2" customWidth="1"/>
    <col min="9" max="9" width="8" style="2" customWidth="1"/>
    <col min="10" max="14" width="6.7109375" style="3" customWidth="1"/>
    <col min="15" max="16" width="6.7109375" style="48" customWidth="1"/>
    <col min="17" max="17" width="6.7109375" style="4" customWidth="1"/>
    <col min="18" max="18" width="6.7109375" style="2" customWidth="1"/>
    <col min="19" max="19" width="7.140625" style="2" customWidth="1"/>
    <col min="20" max="21" width="6.5703125" style="2" customWidth="1"/>
    <col min="22" max="22" width="6.7109375" style="2" customWidth="1"/>
    <col min="23" max="25" width="6.5703125" style="2" customWidth="1"/>
    <col min="26" max="26" width="6.5703125" style="86" customWidth="1"/>
    <col min="27" max="27" width="6.7109375" style="2" customWidth="1"/>
    <col min="28" max="28" width="7.140625" style="2" bestFit="1" customWidth="1"/>
    <col min="29" max="29" width="6.5703125" style="2" customWidth="1"/>
    <col min="30" max="31" width="6.7109375" style="80" customWidth="1"/>
    <col min="32" max="32" width="4.7109375" style="80" customWidth="1"/>
    <col min="33" max="33" width="6" style="85" customWidth="1"/>
    <col min="34" max="34" width="6.7109375" style="65" customWidth="1"/>
    <col min="35" max="36" width="6" style="65" customWidth="1"/>
    <col min="37" max="37" width="4.28515625" style="80" bestFit="1" customWidth="1"/>
    <col min="38" max="38" width="4.7109375" style="80" customWidth="1"/>
    <col min="39" max="39" width="6" style="85" customWidth="1"/>
    <col min="40" max="40" width="6.7109375" style="65" customWidth="1"/>
    <col min="41" max="42" width="6" style="65" customWidth="1"/>
    <col min="43" max="43" width="4.28515625" style="80" bestFit="1" customWidth="1"/>
    <col min="44" max="44" width="4.7109375" style="80" customWidth="1"/>
    <col min="45" max="45" width="6" style="85" customWidth="1"/>
    <col min="46" max="46" width="6.7109375" style="65" customWidth="1"/>
    <col min="47" max="48" width="6" style="65" customWidth="1"/>
    <col min="49" max="49" width="4.28515625" style="80" bestFit="1" customWidth="1"/>
    <col min="50" max="50" width="4.7109375" style="80" customWidth="1"/>
    <col min="51" max="51" width="6" style="85" customWidth="1"/>
    <col min="52" max="52" width="6.7109375" style="65" customWidth="1"/>
    <col min="53" max="54" width="6" style="65" customWidth="1"/>
    <col min="55" max="55" width="4.28515625" style="80" bestFit="1" customWidth="1"/>
    <col min="56" max="56" width="4.7109375" style="80" customWidth="1"/>
    <col min="57" max="57" width="6" style="85" customWidth="1"/>
    <col min="58" max="58" width="6.7109375" style="65" customWidth="1"/>
    <col min="59" max="60" width="6" style="65" customWidth="1"/>
    <col min="61" max="61" width="4.28515625" style="80" bestFit="1" customWidth="1"/>
    <col min="62" max="62" width="4.7109375" style="80" customWidth="1"/>
    <col min="63" max="63" width="6" style="85" customWidth="1"/>
    <col min="64" max="64" width="6.7109375" style="65" customWidth="1"/>
    <col min="65" max="66" width="6" style="65" customWidth="1"/>
    <col min="67" max="67" width="4.28515625" style="80" bestFit="1" customWidth="1"/>
    <col min="68" max="68" width="4.7109375" style="80" customWidth="1"/>
    <col min="69" max="69" width="6" style="85" customWidth="1"/>
    <col min="70" max="70" width="6.7109375" style="65" customWidth="1"/>
    <col min="71" max="72" width="6" style="65" customWidth="1"/>
    <col min="73" max="73" width="4.28515625" style="80" bestFit="1" customWidth="1"/>
    <col min="74" max="74" width="4.7109375" style="80" customWidth="1"/>
    <col min="75" max="75" width="6" style="85" customWidth="1"/>
    <col min="76" max="76" width="6.7109375" style="65" customWidth="1"/>
    <col min="77" max="78" width="6" style="65" customWidth="1"/>
    <col min="79" max="79" width="4.28515625" style="80" bestFit="1" customWidth="1"/>
    <col min="80" max="80" width="4.7109375" style="80" customWidth="1"/>
    <col min="81" max="81" width="6" style="85" customWidth="1"/>
    <col min="82" max="82" width="6.7109375" style="65" customWidth="1"/>
    <col min="83" max="84" width="6" style="65" customWidth="1"/>
    <col min="85" max="85" width="4.28515625" style="80" bestFit="1" customWidth="1"/>
    <col min="86" max="16384" width="11.42578125" style="65"/>
  </cols>
  <sheetData>
    <row r="1" spans="1:85" s="55" customFormat="1" ht="18">
      <c r="A1" s="76" t="s">
        <v>122</v>
      </c>
      <c r="B1" s="76"/>
      <c r="E1" s="129"/>
      <c r="F1" s="76"/>
      <c r="G1" s="76"/>
      <c r="H1" s="129"/>
      <c r="I1" s="129"/>
      <c r="J1" s="76"/>
      <c r="K1" s="76"/>
      <c r="L1" s="76"/>
      <c r="M1" s="76"/>
      <c r="N1" s="76"/>
      <c r="O1" s="56"/>
      <c r="P1" s="56"/>
      <c r="AA1" s="78"/>
      <c r="AB1" s="78"/>
      <c r="AC1" s="78"/>
      <c r="AD1" s="78"/>
      <c r="AE1" s="78"/>
      <c r="AH1" s="78"/>
      <c r="AI1" s="78"/>
      <c r="AJ1" s="78"/>
      <c r="AK1" s="78"/>
      <c r="AN1" s="78"/>
      <c r="AO1" s="78"/>
      <c r="AP1" s="78"/>
      <c r="AQ1" s="78"/>
      <c r="AT1" s="78"/>
      <c r="AU1" s="78"/>
      <c r="AV1" s="78"/>
      <c r="AW1" s="78"/>
      <c r="AZ1" s="78"/>
      <c r="BA1" s="78"/>
      <c r="BB1" s="78"/>
      <c r="BC1" s="78"/>
      <c r="BF1" s="78"/>
      <c r="BG1" s="78"/>
      <c r="BH1" s="78"/>
      <c r="BI1" s="78"/>
      <c r="BL1" s="78"/>
      <c r="BM1" s="78"/>
      <c r="BN1" s="78"/>
      <c r="BO1" s="78"/>
      <c r="BR1" s="78"/>
      <c r="BS1" s="78"/>
      <c r="BT1" s="78"/>
      <c r="BU1" s="78"/>
      <c r="BX1" s="78"/>
      <c r="BY1" s="78"/>
      <c r="BZ1" s="78"/>
      <c r="CA1" s="78"/>
      <c r="CD1" s="78"/>
      <c r="CE1" s="78"/>
      <c r="CF1" s="78"/>
      <c r="CG1" s="78"/>
    </row>
    <row r="2" spans="1:85" s="55" customFormat="1" ht="18">
      <c r="A2" s="76"/>
      <c r="B2" s="76"/>
      <c r="E2" s="129"/>
      <c r="F2" s="76"/>
      <c r="G2" s="76"/>
      <c r="H2" s="129"/>
      <c r="I2" s="129"/>
      <c r="J2" s="76"/>
      <c r="K2" s="76"/>
      <c r="L2" s="76"/>
      <c r="M2" s="76"/>
      <c r="N2" s="76"/>
      <c r="O2" s="56"/>
      <c r="P2" s="56"/>
      <c r="V2" s="88" t="s">
        <v>0</v>
      </c>
      <c r="W2" s="89" t="s">
        <v>1</v>
      </c>
      <c r="X2" s="89"/>
      <c r="AA2" s="78"/>
      <c r="AB2" s="78"/>
      <c r="AC2" s="78"/>
      <c r="AD2" s="78"/>
      <c r="AE2" s="78"/>
      <c r="AH2" s="78"/>
      <c r="AI2" s="78"/>
      <c r="AJ2" s="78"/>
      <c r="AK2" s="78"/>
      <c r="AN2" s="78"/>
      <c r="AO2" s="78"/>
      <c r="AP2" s="78"/>
      <c r="AQ2" s="78"/>
      <c r="AT2" s="78"/>
      <c r="AU2" s="78"/>
      <c r="AV2" s="78"/>
      <c r="AW2" s="78"/>
      <c r="AZ2" s="78"/>
      <c r="BA2" s="78"/>
      <c r="BB2" s="78"/>
      <c r="BC2" s="78"/>
      <c r="BF2" s="78"/>
      <c r="BG2" s="78"/>
      <c r="BH2" s="78"/>
      <c r="BI2" s="78"/>
      <c r="BL2" s="78"/>
      <c r="BM2" s="78"/>
      <c r="BN2" s="78"/>
      <c r="BO2" s="78"/>
      <c r="BR2" s="78"/>
      <c r="BS2" s="78"/>
      <c r="BT2" s="78"/>
      <c r="BU2" s="78"/>
      <c r="BX2" s="78"/>
      <c r="BY2" s="78"/>
      <c r="BZ2" s="78"/>
      <c r="CA2" s="78"/>
      <c r="CD2" s="78"/>
      <c r="CE2" s="78"/>
      <c r="CF2" s="78"/>
      <c r="CG2" s="78"/>
    </row>
    <row r="3" spans="1:85" s="94" customFormat="1" ht="35.25">
      <c r="A3" s="93" t="s">
        <v>98</v>
      </c>
      <c r="B3" s="93"/>
      <c r="D3" s="95"/>
      <c r="E3" s="130"/>
      <c r="F3" s="93"/>
      <c r="G3" s="93"/>
      <c r="H3" s="130"/>
      <c r="I3" s="130"/>
      <c r="J3" s="93"/>
      <c r="K3" s="93"/>
      <c r="L3" s="93"/>
      <c r="M3" s="93"/>
      <c r="N3" s="93"/>
      <c r="O3" s="96"/>
      <c r="P3" s="96"/>
      <c r="S3" s="95"/>
      <c r="V3" s="88" t="s">
        <v>2</v>
      </c>
      <c r="W3" s="89" t="s">
        <v>3</v>
      </c>
      <c r="X3" s="89"/>
      <c r="Y3" s="88"/>
      <c r="AA3" s="97"/>
      <c r="AB3" s="97"/>
      <c r="AC3" s="97"/>
      <c r="AD3" s="97"/>
      <c r="AE3" s="97"/>
      <c r="AH3" s="97"/>
      <c r="AI3" s="97"/>
      <c r="AJ3" s="97"/>
      <c r="AK3" s="97"/>
      <c r="AN3" s="97"/>
      <c r="AO3" s="97"/>
      <c r="AP3" s="97"/>
      <c r="AQ3" s="97"/>
      <c r="AT3" s="97"/>
      <c r="AU3" s="97"/>
      <c r="AV3" s="97"/>
      <c r="AW3" s="97"/>
      <c r="AZ3" s="97"/>
      <c r="BA3" s="97"/>
      <c r="BB3" s="97"/>
      <c r="BC3" s="97"/>
      <c r="BF3" s="97"/>
      <c r="BG3" s="97"/>
      <c r="BH3" s="97"/>
      <c r="BI3" s="97"/>
      <c r="BL3" s="97"/>
      <c r="BM3" s="97"/>
      <c r="BN3" s="97"/>
      <c r="BO3" s="97"/>
      <c r="BR3" s="97"/>
      <c r="BS3" s="97"/>
      <c r="BT3" s="97"/>
      <c r="BU3" s="97"/>
      <c r="BX3" s="97"/>
      <c r="BY3" s="97"/>
      <c r="BZ3" s="97"/>
      <c r="CA3" s="97"/>
      <c r="CD3" s="97"/>
      <c r="CE3" s="97"/>
      <c r="CF3" s="97"/>
      <c r="CG3" s="97"/>
    </row>
    <row r="4" spans="1:85" s="55" customFormat="1" ht="18.75" thickBot="1">
      <c r="A4" s="76" t="s">
        <v>99</v>
      </c>
      <c r="B4" s="76"/>
      <c r="D4" s="87"/>
      <c r="E4" s="129"/>
      <c r="F4" s="76"/>
      <c r="G4" s="76"/>
      <c r="H4" s="129"/>
      <c r="I4" s="129"/>
      <c r="J4" s="76"/>
      <c r="K4" s="76"/>
      <c r="L4" s="76"/>
      <c r="M4" s="76"/>
      <c r="N4" s="76"/>
      <c r="O4" s="56"/>
      <c r="P4" s="56"/>
      <c r="S4" s="87"/>
      <c r="V4" s="88" t="s">
        <v>4</v>
      </c>
      <c r="W4" s="89" t="s">
        <v>5</v>
      </c>
      <c r="X4" s="89"/>
      <c r="Y4" s="87"/>
      <c r="AA4" s="78"/>
      <c r="AB4" s="78"/>
      <c r="AC4" s="78"/>
      <c r="AD4" s="78"/>
      <c r="AE4" s="78"/>
      <c r="AH4" s="78"/>
      <c r="AI4" s="78"/>
      <c r="AJ4" s="78"/>
      <c r="AK4" s="78"/>
      <c r="AN4" s="78"/>
      <c r="AO4" s="78"/>
      <c r="AP4" s="78"/>
      <c r="AQ4" s="78"/>
      <c r="AT4" s="78"/>
      <c r="AU4" s="78"/>
      <c r="AV4" s="78"/>
      <c r="AW4" s="78"/>
      <c r="AZ4" s="78"/>
      <c r="BA4" s="78"/>
      <c r="BB4" s="78"/>
      <c r="BC4" s="78"/>
      <c r="BF4" s="78"/>
      <c r="BG4" s="78"/>
      <c r="BH4" s="78"/>
      <c r="BI4" s="78"/>
      <c r="BL4" s="78"/>
      <c r="BM4" s="78"/>
      <c r="BN4" s="78"/>
      <c r="BO4" s="78"/>
      <c r="BR4" s="78"/>
      <c r="BS4" s="78"/>
      <c r="BT4" s="78"/>
      <c r="BU4" s="78"/>
      <c r="BX4" s="78"/>
      <c r="BY4" s="78"/>
      <c r="BZ4" s="78"/>
      <c r="CA4" s="78"/>
      <c r="CD4" s="78"/>
      <c r="CE4" s="78"/>
      <c r="CF4" s="78"/>
      <c r="CG4" s="78"/>
    </row>
    <row r="5" spans="1:85" s="215" customFormat="1">
      <c r="A5" s="262"/>
      <c r="B5" s="263"/>
      <c r="C5" s="304" t="s">
        <v>6</v>
      </c>
      <c r="D5" s="305"/>
      <c r="E5" s="190"/>
      <c r="F5" s="312" t="s">
        <v>7</v>
      </c>
      <c r="G5" s="313"/>
      <c r="H5" s="313"/>
      <c r="I5" s="314"/>
      <c r="J5" s="309" t="s">
        <v>8</v>
      </c>
      <c r="K5" s="310"/>
      <c r="L5" s="311" t="s">
        <v>90</v>
      </c>
      <c r="M5" s="310"/>
      <c r="N5" s="296">
        <v>42940</v>
      </c>
      <c r="O5" s="297"/>
      <c r="P5" s="297"/>
      <c r="Q5" s="297"/>
      <c r="R5" s="297"/>
      <c r="S5" s="298"/>
      <c r="T5" s="296">
        <f>N5+7</f>
        <v>42947</v>
      </c>
      <c r="U5" s="297"/>
      <c r="V5" s="297"/>
      <c r="W5" s="297"/>
      <c r="X5" s="297"/>
      <c r="Y5" s="298"/>
      <c r="Z5" s="296">
        <f>T5+7</f>
        <v>42954</v>
      </c>
      <c r="AA5" s="297"/>
      <c r="AB5" s="297"/>
      <c r="AC5" s="297"/>
      <c r="AD5" s="297"/>
      <c r="AE5" s="298"/>
      <c r="AF5" s="296">
        <f>Z5+7</f>
        <v>42961</v>
      </c>
      <c r="AG5" s="297"/>
      <c r="AH5" s="297"/>
      <c r="AI5" s="297"/>
      <c r="AJ5" s="297"/>
      <c r="AK5" s="298"/>
      <c r="AL5" s="296">
        <f>AF5+7</f>
        <v>42968</v>
      </c>
      <c r="AM5" s="297"/>
      <c r="AN5" s="297"/>
      <c r="AO5" s="297"/>
      <c r="AP5" s="297"/>
      <c r="AQ5" s="298"/>
      <c r="AR5" s="296">
        <f>AL5+7</f>
        <v>42975</v>
      </c>
      <c r="AS5" s="297"/>
      <c r="AT5" s="297"/>
      <c r="AU5" s="297"/>
      <c r="AV5" s="297"/>
      <c r="AW5" s="298"/>
      <c r="AX5" s="296">
        <f>AR5+7</f>
        <v>42982</v>
      </c>
      <c r="AY5" s="297"/>
      <c r="AZ5" s="297"/>
      <c r="BA5" s="297"/>
      <c r="BB5" s="297"/>
      <c r="BC5" s="298"/>
      <c r="BD5" s="296">
        <f>AX5+7</f>
        <v>42989</v>
      </c>
      <c r="BE5" s="297"/>
      <c r="BF5" s="297"/>
      <c r="BG5" s="297"/>
      <c r="BH5" s="297"/>
      <c r="BI5" s="298"/>
      <c r="BJ5" s="296">
        <f>BD5+7</f>
        <v>42996</v>
      </c>
      <c r="BK5" s="297"/>
      <c r="BL5" s="297"/>
      <c r="BM5" s="297"/>
      <c r="BN5" s="297"/>
      <c r="BO5" s="298"/>
      <c r="BP5" s="296">
        <f>BJ5+7</f>
        <v>43003</v>
      </c>
      <c r="BQ5" s="297"/>
      <c r="BR5" s="297"/>
      <c r="BS5" s="297"/>
      <c r="BT5" s="297"/>
      <c r="BU5" s="298"/>
      <c r="BV5" s="296">
        <f>BP5+7</f>
        <v>43010</v>
      </c>
      <c r="BW5" s="297"/>
      <c r="BX5" s="297"/>
      <c r="BY5" s="297"/>
      <c r="BZ5" s="297"/>
      <c r="CA5" s="298"/>
      <c r="CB5" s="296">
        <f>BV5+7</f>
        <v>43017</v>
      </c>
      <c r="CC5" s="297"/>
      <c r="CD5" s="297"/>
      <c r="CE5" s="297"/>
      <c r="CF5" s="297"/>
      <c r="CG5" s="298"/>
    </row>
    <row r="6" spans="1:85" s="215" customFormat="1">
      <c r="A6" s="262" t="s">
        <v>9</v>
      </c>
      <c r="B6" s="263" t="s">
        <v>10</v>
      </c>
      <c r="C6" s="191" t="s">
        <v>11</v>
      </c>
      <c r="D6" s="192" t="s">
        <v>12</v>
      </c>
      <c r="E6" s="190" t="s">
        <v>13</v>
      </c>
      <c r="F6" s="193" t="s">
        <v>14</v>
      </c>
      <c r="G6" s="194" t="s">
        <v>15</v>
      </c>
      <c r="H6" s="195" t="s">
        <v>16</v>
      </c>
      <c r="I6" s="196" t="s">
        <v>17</v>
      </c>
      <c r="J6" s="197" t="s">
        <v>18</v>
      </c>
      <c r="K6" s="198" t="s">
        <v>15</v>
      </c>
      <c r="L6" s="199" t="s">
        <v>18</v>
      </c>
      <c r="M6" s="198" t="s">
        <v>15</v>
      </c>
      <c r="N6" s="197" t="s">
        <v>18</v>
      </c>
      <c r="O6" s="200" t="s">
        <v>15</v>
      </c>
      <c r="P6" s="194" t="s">
        <v>8</v>
      </c>
      <c r="Q6" s="194" t="s">
        <v>90</v>
      </c>
      <c r="R6" s="201" t="s">
        <v>19</v>
      </c>
      <c r="S6" s="202" t="s">
        <v>20</v>
      </c>
      <c r="T6" s="197" t="s">
        <v>18</v>
      </c>
      <c r="U6" s="200" t="s">
        <v>15</v>
      </c>
      <c r="V6" s="194" t="s">
        <v>8</v>
      </c>
      <c r="W6" s="194" t="s">
        <v>90</v>
      </c>
      <c r="X6" s="201" t="s">
        <v>19</v>
      </c>
      <c r="Y6" s="202" t="s">
        <v>20</v>
      </c>
      <c r="Z6" s="197" t="s">
        <v>18</v>
      </c>
      <c r="AA6" s="200" t="s">
        <v>15</v>
      </c>
      <c r="AB6" s="194" t="s">
        <v>8</v>
      </c>
      <c r="AC6" s="194" t="s">
        <v>90</v>
      </c>
      <c r="AD6" s="201" t="s">
        <v>19</v>
      </c>
      <c r="AE6" s="202" t="s">
        <v>20</v>
      </c>
      <c r="AF6" s="197" t="s">
        <v>18</v>
      </c>
      <c r="AG6" s="200" t="s">
        <v>15</v>
      </c>
      <c r="AH6" s="194" t="s">
        <v>8</v>
      </c>
      <c r="AI6" s="194" t="s">
        <v>90</v>
      </c>
      <c r="AJ6" s="201" t="s">
        <v>19</v>
      </c>
      <c r="AK6" s="202" t="s">
        <v>20</v>
      </c>
      <c r="AL6" s="197" t="s">
        <v>18</v>
      </c>
      <c r="AM6" s="200" t="s">
        <v>15</v>
      </c>
      <c r="AN6" s="194" t="s">
        <v>8</v>
      </c>
      <c r="AO6" s="194" t="s">
        <v>90</v>
      </c>
      <c r="AP6" s="201" t="s">
        <v>19</v>
      </c>
      <c r="AQ6" s="202" t="s">
        <v>20</v>
      </c>
      <c r="AR6" s="197" t="s">
        <v>18</v>
      </c>
      <c r="AS6" s="200" t="s">
        <v>15</v>
      </c>
      <c r="AT6" s="194" t="s">
        <v>8</v>
      </c>
      <c r="AU6" s="194" t="s">
        <v>90</v>
      </c>
      <c r="AV6" s="201" t="s">
        <v>19</v>
      </c>
      <c r="AW6" s="202" t="s">
        <v>20</v>
      </c>
      <c r="AX6" s="197" t="s">
        <v>18</v>
      </c>
      <c r="AY6" s="200" t="s">
        <v>15</v>
      </c>
      <c r="AZ6" s="194" t="s">
        <v>8</v>
      </c>
      <c r="BA6" s="194" t="s">
        <v>90</v>
      </c>
      <c r="BB6" s="201" t="s">
        <v>19</v>
      </c>
      <c r="BC6" s="202" t="s">
        <v>20</v>
      </c>
      <c r="BD6" s="197" t="s">
        <v>18</v>
      </c>
      <c r="BE6" s="200" t="s">
        <v>15</v>
      </c>
      <c r="BF6" s="194" t="s">
        <v>8</v>
      </c>
      <c r="BG6" s="194" t="s">
        <v>90</v>
      </c>
      <c r="BH6" s="201" t="s">
        <v>19</v>
      </c>
      <c r="BI6" s="202" t="s">
        <v>20</v>
      </c>
      <c r="BJ6" s="197" t="s">
        <v>18</v>
      </c>
      <c r="BK6" s="200" t="s">
        <v>15</v>
      </c>
      <c r="BL6" s="194" t="s">
        <v>8</v>
      </c>
      <c r="BM6" s="194" t="s">
        <v>90</v>
      </c>
      <c r="BN6" s="201" t="s">
        <v>19</v>
      </c>
      <c r="BO6" s="202" t="s">
        <v>20</v>
      </c>
      <c r="BP6" s="197" t="s">
        <v>18</v>
      </c>
      <c r="BQ6" s="200" t="s">
        <v>15</v>
      </c>
      <c r="BR6" s="194" t="s">
        <v>8</v>
      </c>
      <c r="BS6" s="194" t="s">
        <v>90</v>
      </c>
      <c r="BT6" s="201" t="s">
        <v>19</v>
      </c>
      <c r="BU6" s="202" t="s">
        <v>20</v>
      </c>
      <c r="BV6" s="197" t="s">
        <v>18</v>
      </c>
      <c r="BW6" s="200" t="s">
        <v>15</v>
      </c>
      <c r="BX6" s="194" t="s">
        <v>8</v>
      </c>
      <c r="BY6" s="194" t="s">
        <v>90</v>
      </c>
      <c r="BZ6" s="201" t="s">
        <v>19</v>
      </c>
      <c r="CA6" s="202" t="s">
        <v>20</v>
      </c>
      <c r="CB6" s="197" t="s">
        <v>18</v>
      </c>
      <c r="CC6" s="200" t="s">
        <v>15</v>
      </c>
      <c r="CD6" s="194" t="s">
        <v>8</v>
      </c>
      <c r="CE6" s="194" t="s">
        <v>90</v>
      </c>
      <c r="CF6" s="201" t="s">
        <v>19</v>
      </c>
      <c r="CG6" s="202" t="s">
        <v>20</v>
      </c>
    </row>
    <row r="7" spans="1:85" s="215" customFormat="1">
      <c r="A7" s="264">
        <v>1</v>
      </c>
      <c r="B7" s="203" t="s">
        <v>21</v>
      </c>
      <c r="C7" s="204">
        <f>MIN(C8:C9)</f>
        <v>42948</v>
      </c>
      <c r="D7" s="205">
        <f>MAX(D8:D9)</f>
        <v>43010</v>
      </c>
      <c r="E7" s="206"/>
      <c r="F7" s="271">
        <f>SUM(F8:F9)</f>
        <v>6</v>
      </c>
      <c r="G7" s="207">
        <f ca="1">SUM(G8:G9)</f>
        <v>2</v>
      </c>
      <c r="H7" s="208">
        <f ca="1">SUM(H8:H9)</f>
        <v>4</v>
      </c>
      <c r="I7" s="209">
        <f ca="1">G7/F7</f>
        <v>0.33333333333333331</v>
      </c>
      <c r="J7" s="274">
        <f>SUM(J8:J9)</f>
        <v>4</v>
      </c>
      <c r="K7" s="211">
        <f ca="1">SUM(K8:K9)</f>
        <v>2</v>
      </c>
      <c r="L7" s="271">
        <f>SUM(L8:L9)</f>
        <v>2</v>
      </c>
      <c r="M7" s="211">
        <f ca="1">SUM(M8:M9)</f>
        <v>0</v>
      </c>
      <c r="N7" s="274">
        <f>SUM(N8:N10)</f>
        <v>6</v>
      </c>
      <c r="O7" s="212">
        <f>SUM(O8:O9)</f>
        <v>0</v>
      </c>
      <c r="P7" s="207"/>
      <c r="Q7" s="207"/>
      <c r="R7" s="213">
        <f>SUM(R8:R9)</f>
        <v>6</v>
      </c>
      <c r="S7" s="214"/>
      <c r="T7" s="274">
        <f>SUM(T8:T10)</f>
        <v>6</v>
      </c>
      <c r="U7" s="212">
        <f ca="1">SUM(U8:U9)</f>
        <v>1</v>
      </c>
      <c r="V7" s="207"/>
      <c r="W7" s="207"/>
      <c r="X7" s="213">
        <f ca="1">SUM(X8:X9)</f>
        <v>5</v>
      </c>
      <c r="Y7" s="214"/>
      <c r="Z7" s="274">
        <f>SUM(Z8:Z10)</f>
        <v>6</v>
      </c>
      <c r="AA7" s="212">
        <f ca="1">SUM(AA8:AA9)</f>
        <v>1</v>
      </c>
      <c r="AB7" s="207"/>
      <c r="AC7" s="207"/>
      <c r="AD7" s="213">
        <f ca="1">SUM(AD8:AD9)</f>
        <v>5</v>
      </c>
      <c r="AE7" s="214"/>
      <c r="AF7" s="274">
        <f>SUM(AF8:AF10)</f>
        <v>6</v>
      </c>
      <c r="AG7" s="212">
        <f ca="1">SUM(AG8:AG9)</f>
        <v>2</v>
      </c>
      <c r="AH7" s="207"/>
      <c r="AI7" s="207"/>
      <c r="AJ7" s="213">
        <f ca="1">SUM(AJ8:AJ9)</f>
        <v>4</v>
      </c>
      <c r="AK7" s="214"/>
      <c r="AL7" s="274">
        <f>SUM(AL8:AL10)</f>
        <v>6</v>
      </c>
      <c r="AM7" s="212">
        <f ca="1">SUM(AM8:AM9)</f>
        <v>2</v>
      </c>
      <c r="AN7" s="207"/>
      <c r="AO7" s="207"/>
      <c r="AP7" s="213">
        <f ca="1">SUM(AP8:AP9)</f>
        <v>4</v>
      </c>
      <c r="AQ7" s="214"/>
      <c r="AR7" s="274">
        <f>SUM(AR8:AR10)</f>
        <v>6</v>
      </c>
      <c r="AS7" s="212">
        <f ca="1">SUM(AS8:AS9)</f>
        <v>2</v>
      </c>
      <c r="AT7" s="207"/>
      <c r="AU7" s="207"/>
      <c r="AV7" s="213">
        <f ca="1">SUM(AV8:AV9)</f>
        <v>4</v>
      </c>
      <c r="AW7" s="214"/>
      <c r="AX7" s="274">
        <f>SUM(AX8:AX10)</f>
        <v>6</v>
      </c>
      <c r="AY7" s="212">
        <f ca="1">SUM(AY8:AY9)</f>
        <v>2</v>
      </c>
      <c r="AZ7" s="207"/>
      <c r="BA7" s="207"/>
      <c r="BB7" s="213">
        <f ca="1">SUM(BB8:BB9)</f>
        <v>4</v>
      </c>
      <c r="BC7" s="214"/>
      <c r="BD7" s="274">
        <f>SUM(BD8:BD10)</f>
        <v>6</v>
      </c>
      <c r="BE7" s="212">
        <f ca="1">SUM(BE8:BE9)</f>
        <v>2</v>
      </c>
      <c r="BF7" s="207"/>
      <c r="BG7" s="207"/>
      <c r="BH7" s="213">
        <f ca="1">SUM(BH8:BH9)</f>
        <v>4</v>
      </c>
      <c r="BI7" s="214"/>
      <c r="BJ7" s="274">
        <f>SUM(BJ8:BJ10)</f>
        <v>6</v>
      </c>
      <c r="BK7" s="212">
        <f ca="1">SUM(BK8:BK9)</f>
        <v>2</v>
      </c>
      <c r="BL7" s="207"/>
      <c r="BM7" s="207"/>
      <c r="BN7" s="213">
        <f ca="1">SUM(BN8:BN9)</f>
        <v>4</v>
      </c>
      <c r="BO7" s="214"/>
      <c r="BP7" s="274">
        <f>SUM(BP8:BP10)</f>
        <v>6</v>
      </c>
      <c r="BQ7" s="212">
        <f ca="1">SUM(BQ8:BQ9)</f>
        <v>2</v>
      </c>
      <c r="BR7" s="207"/>
      <c r="BS7" s="207"/>
      <c r="BT7" s="213">
        <f ca="1">SUM(BT8:BT9)</f>
        <v>4</v>
      </c>
      <c r="BU7" s="214"/>
      <c r="BV7" s="274">
        <f>SUM(BV8:BV10)</f>
        <v>6</v>
      </c>
      <c r="BW7" s="212">
        <f ca="1">SUM(BW8:BW9)</f>
        <v>2</v>
      </c>
      <c r="BX7" s="207"/>
      <c r="BY7" s="207"/>
      <c r="BZ7" s="213">
        <f ca="1">SUM(BZ8:BZ9)</f>
        <v>4</v>
      </c>
      <c r="CA7" s="214"/>
      <c r="CB7" s="274">
        <f>SUM(CB8:CB10)</f>
        <v>6</v>
      </c>
      <c r="CC7" s="212">
        <f ca="1">SUM(CC8:CC9)</f>
        <v>2</v>
      </c>
      <c r="CD7" s="207"/>
      <c r="CE7" s="207"/>
      <c r="CF7" s="213">
        <f ca="1">SUM(CF8:CF9)</f>
        <v>4</v>
      </c>
      <c r="CG7" s="214"/>
    </row>
    <row r="8" spans="1:85" s="215" customFormat="1">
      <c r="A8" s="262" t="s">
        <v>22</v>
      </c>
      <c r="B8" s="216" t="s">
        <v>23</v>
      </c>
      <c r="C8" s="217">
        <v>42948</v>
      </c>
      <c r="D8" s="218">
        <v>43010</v>
      </c>
      <c r="E8" s="190" t="s">
        <v>24</v>
      </c>
      <c r="F8" s="272">
        <f>SUM(J8+L8)</f>
        <v>2</v>
      </c>
      <c r="G8" s="220">
        <f ca="1">SUM(K8,M8)</f>
        <v>2</v>
      </c>
      <c r="H8" s="221">
        <f ca="1">F8-G8</f>
        <v>0</v>
      </c>
      <c r="I8" s="196">
        <f ca="1">G8/F8</f>
        <v>1</v>
      </c>
      <c r="J8" s="275">
        <v>2</v>
      </c>
      <c r="K8" s="222">
        <f ca="1">SUMPRODUCT((INDIRECT("'"&amp;J$5&amp;"'!I17:I199")=$A8)*(INDIRECT("'"&amp;J$5&amp;"'!E17:E199")&lt;&gt;""),INDIRECT("'"&amp;J$5&amp;"'!E17:E199"))</f>
        <v>2</v>
      </c>
      <c r="L8" s="278">
        <v>0</v>
      </c>
      <c r="M8" s="222">
        <f ca="1">SUMPRODUCT((INDIRECT("'"&amp;L$5&amp;"'!I18:I199")=$A8)*(INDIRECT("'"&amp;L$5&amp;"'!E18:E199")&lt;&gt;""),INDIRECT("'"&amp;L$5&amp;"'!E18:E199"))</f>
        <v>0</v>
      </c>
      <c r="N8" s="276">
        <f>$F$8</f>
        <v>2</v>
      </c>
      <c r="O8" s="223">
        <f>SUM(P8:Q8)</f>
        <v>0</v>
      </c>
      <c r="P8" s="289"/>
      <c r="Q8" s="289"/>
      <c r="R8" s="224">
        <f>N8-O8</f>
        <v>2</v>
      </c>
      <c r="S8" s="225" t="str">
        <f>IF(O8=0,"o", IF(R8=0, "e", "a"))</f>
        <v>o</v>
      </c>
      <c r="T8" s="276">
        <f>$F$8</f>
        <v>2</v>
      </c>
      <c r="U8" s="223">
        <f ca="1">O8+SUM(V8:W8)</f>
        <v>1</v>
      </c>
      <c r="V8" s="289">
        <f ca="1">SUMPRODUCT((INDIRECT("'"&amp;P$6&amp;"'!I17:I199")=$A8)*(INDIRECT("'"&amp;P$6&amp;"'!B17:B199")&gt;N$5)*(INDIRECT("'"&amp;P$6&amp;"'!B17:B199")&lt;=T$5)*(INDIRECT("'"&amp;P$6&amp;"'!E17:E199")&lt;&gt;""),INDIRECT("'"&amp;P$6&amp;"'!E17:E199"))</f>
        <v>1</v>
      </c>
      <c r="W8" s="289">
        <f ca="1">SUMPRODUCT((INDIRECT("'"&amp;Q$6&amp;"'!I17:I199")=$A8)*(INDIRECT("'"&amp;Q$6&amp;"'!B17:B199")&gt;N$5)*(INDIRECT("'"&amp;Q$6&amp;"'!B17:B199")&lt;=T$5)*(INDIRECT("'"&amp;Q$6&amp;"'!E17:E199")&lt;&gt;""),INDIRECT("'"&amp;Q$6&amp;"'!E17:E199"))</f>
        <v>0</v>
      </c>
      <c r="X8" s="224">
        <f ca="1">T8-U8</f>
        <v>1</v>
      </c>
      <c r="Y8" s="225" t="str">
        <f ca="1">IF(U8=0,"o", IF(X8=0, "e", "a"))</f>
        <v>a</v>
      </c>
      <c r="Z8" s="276">
        <f>$F$8</f>
        <v>2</v>
      </c>
      <c r="AA8" s="223">
        <f ca="1">U8+SUM(AB8:AC8)</f>
        <v>1</v>
      </c>
      <c r="AB8" s="289">
        <f ca="1">SUMPRODUCT((INDIRECT("'"&amp;V$6&amp;"'!I17:I199")=$A8)*(INDIRECT("'"&amp;V$6&amp;"'!B17:B199")&gt;T$5)*(INDIRECT("'"&amp;V$6&amp;"'!B17:B199")&lt;=Z$5)*(INDIRECT("'"&amp;V$6&amp;"'!E17:E199")&lt;&gt;""),INDIRECT("'"&amp;V$6&amp;"'!E17:E199"))</f>
        <v>0</v>
      </c>
      <c r="AC8" s="289">
        <f ca="1">SUMPRODUCT((INDIRECT("'"&amp;W$6&amp;"'!I17:I199")=$A8)*(INDIRECT("'"&amp;W$6&amp;"'!B17:B199")&gt;T$5)*(INDIRECT("'"&amp;W$6&amp;"'!B17:B199")&lt;=Z$5)*(INDIRECT("'"&amp;W$6&amp;"'!E17:E199")&lt;&gt;""),INDIRECT("'"&amp;W$6&amp;"'!E17:E199"))</f>
        <v>0</v>
      </c>
      <c r="AD8" s="224">
        <f ca="1">Z8-AA8</f>
        <v>1</v>
      </c>
      <c r="AE8" s="225" t="str">
        <f ca="1">IF(AA8=0,"o", IF(AD8=0, "e", "a"))</f>
        <v>a</v>
      </c>
      <c r="AF8" s="276">
        <f>$F$8</f>
        <v>2</v>
      </c>
      <c r="AG8" s="223">
        <f ca="1">AA8+SUM(AH8:AI8)</f>
        <v>2</v>
      </c>
      <c r="AH8" s="289">
        <f ca="1">SUMPRODUCT((INDIRECT("'"&amp;AB$6&amp;"'!I17:I199")=$A8)*(INDIRECT("'"&amp;AB$6&amp;"'!B17:B199")&gt;Z$5)*(INDIRECT("'"&amp;AB$6&amp;"'!B17:B199")&lt;=AF$5)*(INDIRECT("'"&amp;AB$6&amp;"'!E17:E199")&lt;&gt;""),INDIRECT("'"&amp;AB$6&amp;"'!E17:E199"))</f>
        <v>1</v>
      </c>
      <c r="AI8" s="289">
        <f ca="1">SUMPRODUCT((INDIRECT("'"&amp;AC$6&amp;"'!I17:I199")=$A8)*(INDIRECT("'"&amp;AC$6&amp;"'!B17:B199")&gt;Z$5)*(INDIRECT("'"&amp;AC$6&amp;"'!B17:B199")&lt;=AF$5)*(INDIRECT("'"&amp;AC$6&amp;"'!E17:E199")&lt;&gt;""),INDIRECT("'"&amp;AC$6&amp;"'!E17:E199"))</f>
        <v>0</v>
      </c>
      <c r="AJ8" s="224">
        <f ca="1">AF8-AG8</f>
        <v>0</v>
      </c>
      <c r="AK8" s="225" t="str">
        <f ca="1">IF(AG8=0,"o", IF(AJ8=0, "e", "a"))</f>
        <v>e</v>
      </c>
      <c r="AL8" s="276">
        <f>$F$8</f>
        <v>2</v>
      </c>
      <c r="AM8" s="223">
        <f ca="1">AG8+SUM(AN8:AO8)</f>
        <v>2</v>
      </c>
      <c r="AN8" s="289">
        <f ca="1">SUMPRODUCT((INDIRECT("'"&amp;AH$6&amp;"'!I17:I199")=$A8)*(INDIRECT("'"&amp;AH$6&amp;"'!B17:B199")&gt;AF$5)*(INDIRECT("'"&amp;AH$6&amp;"'!B17:B199")&lt;=AL$5)*(INDIRECT("'"&amp;AH$6&amp;"'!E17:E199")&lt;&gt;""),INDIRECT("'"&amp;AH$6&amp;"'!E17:E199"))</f>
        <v>0</v>
      </c>
      <c r="AO8" s="289">
        <f ca="1">SUMPRODUCT((INDIRECT("'"&amp;AI$6&amp;"'!I17:I199")=$A8)*(INDIRECT("'"&amp;AI$6&amp;"'!B17:B199")&gt;AF$5)*(INDIRECT("'"&amp;AI$6&amp;"'!B17:B199")&lt;=AL$5)*(INDIRECT("'"&amp;AI$6&amp;"'!E17:E199")&lt;&gt;""),INDIRECT("'"&amp;AI$6&amp;"'!E17:E199"))</f>
        <v>0</v>
      </c>
      <c r="AP8" s="224">
        <f ca="1">AL8-AM8</f>
        <v>0</v>
      </c>
      <c r="AQ8" s="225" t="str">
        <f ca="1">IF(AM8=0,"o", IF(AP8=0, "e", "a"))</f>
        <v>e</v>
      </c>
      <c r="AR8" s="276">
        <f>$F$8</f>
        <v>2</v>
      </c>
      <c r="AS8" s="223">
        <f ca="1">AM8+SUM(AT8:AU8)</f>
        <v>2</v>
      </c>
      <c r="AT8" s="289">
        <f ca="1">SUMPRODUCT((INDIRECT("'"&amp;AN$6&amp;"'!I17:I199")=$A8)*(INDIRECT("'"&amp;AN$6&amp;"'!B17:B199")&gt;AL$5)*(INDIRECT("'"&amp;AN$6&amp;"'!B17:B199")&lt;=AR$5)*(INDIRECT("'"&amp;AN$6&amp;"'!E17:E199")&lt;&gt;""),INDIRECT("'"&amp;AN$6&amp;"'!E17:E199"))</f>
        <v>0</v>
      </c>
      <c r="AU8" s="289">
        <f ca="1">SUMPRODUCT((INDIRECT("'"&amp;AO$6&amp;"'!I17:I199")=$A8)*(INDIRECT("'"&amp;AO$6&amp;"'!B17:B199")&gt;AL$5)*(INDIRECT("'"&amp;AO$6&amp;"'!B17:B199")&lt;=AR$5)*(INDIRECT("'"&amp;AO$6&amp;"'!E17:E199")&lt;&gt;""),INDIRECT("'"&amp;AO$6&amp;"'!E17:E199"))</f>
        <v>0</v>
      </c>
      <c r="AV8" s="224">
        <f ca="1">AR8-AS8</f>
        <v>0</v>
      </c>
      <c r="AW8" s="225" t="str">
        <f ca="1">IF(AS8=0,"o", IF(AV8=0, "e", "a"))</f>
        <v>e</v>
      </c>
      <c r="AX8" s="276">
        <f>$F$8</f>
        <v>2</v>
      </c>
      <c r="AY8" s="223">
        <f ca="1">AS8+SUM(AZ8:BA8)</f>
        <v>2</v>
      </c>
      <c r="AZ8" s="289">
        <f ca="1">SUMPRODUCT((INDIRECT("'"&amp;AT$6&amp;"'!I17:I199")=$A8)*(INDIRECT("'"&amp;AT$6&amp;"'!B17:B199")&gt;AR$5)*(INDIRECT("'"&amp;AT$6&amp;"'!B17:B199")&lt;=AX$5)*(INDIRECT("'"&amp;AT$6&amp;"'!E17:E199")&lt;&gt;""),INDIRECT("'"&amp;AT$6&amp;"'!E17:E199"))</f>
        <v>0</v>
      </c>
      <c r="BA8" s="289">
        <f ca="1">SUMPRODUCT((INDIRECT("'"&amp;AU$6&amp;"'!I17:I199")=$A8)*(INDIRECT("'"&amp;AU$6&amp;"'!B17:B199")&gt;AR$5)*(INDIRECT("'"&amp;AU$6&amp;"'!B17:B199")&lt;=AX$5)*(INDIRECT("'"&amp;AU$6&amp;"'!E17:E199")&lt;&gt;""),INDIRECT("'"&amp;AU$6&amp;"'!E17:E199"))</f>
        <v>0</v>
      </c>
      <c r="BB8" s="224">
        <f ca="1">AX8-AY8</f>
        <v>0</v>
      </c>
      <c r="BC8" s="225" t="str">
        <f ca="1">IF(AY8=0,"o", IF(BB8=0, "e", "a"))</f>
        <v>e</v>
      </c>
      <c r="BD8" s="276">
        <f>$F$8</f>
        <v>2</v>
      </c>
      <c r="BE8" s="223">
        <f ca="1">AY8+SUM(BF8:BG8)</f>
        <v>2</v>
      </c>
      <c r="BF8" s="289">
        <f ca="1">SUMPRODUCT((INDIRECT("'"&amp;AZ$6&amp;"'!I17:I199")=$A8)*(INDIRECT("'"&amp;AZ$6&amp;"'!B17:B199")&gt;AX$5)*(INDIRECT("'"&amp;AZ$6&amp;"'!B17:B199")&lt;=BD$5)*(INDIRECT("'"&amp;AZ$6&amp;"'!E17:E199")&lt;&gt;""),INDIRECT("'"&amp;AZ$6&amp;"'!E17:E199"))</f>
        <v>0</v>
      </c>
      <c r="BG8" s="289">
        <f ca="1">SUMPRODUCT((INDIRECT("'"&amp;BA$6&amp;"'!I17:I199")=$A8)*(INDIRECT("'"&amp;BA$6&amp;"'!B17:B199")&gt;AX$5)*(INDIRECT("'"&amp;BA$6&amp;"'!B17:B199")&lt;=BD$5)*(INDIRECT("'"&amp;BA$6&amp;"'!E17:E199")&lt;&gt;""),INDIRECT("'"&amp;BA$6&amp;"'!E17:E199"))</f>
        <v>0</v>
      </c>
      <c r="BH8" s="224">
        <f ca="1">BD8-BE8</f>
        <v>0</v>
      </c>
      <c r="BI8" s="225" t="str">
        <f ca="1">IF(BE8=0,"o", IF(BH8=0, "e", "a"))</f>
        <v>e</v>
      </c>
      <c r="BJ8" s="276">
        <f>$F$8</f>
        <v>2</v>
      </c>
      <c r="BK8" s="223">
        <f ca="1">BE8+SUM(BL8:BM8)</f>
        <v>2</v>
      </c>
      <c r="BL8" s="289">
        <f ca="1">SUMPRODUCT((INDIRECT("'"&amp;BF$6&amp;"'!I17:I199")=$A8)*(INDIRECT("'"&amp;BF$6&amp;"'!B17:B199")&gt;BD$5)*(INDIRECT("'"&amp;BF$6&amp;"'!B17:B199")&lt;=BJ$5)*(INDIRECT("'"&amp;BF$6&amp;"'!E17:E199")&lt;&gt;""),INDIRECT("'"&amp;BF$6&amp;"'!E17:E199"))</f>
        <v>0</v>
      </c>
      <c r="BM8" s="289">
        <f ca="1">SUMPRODUCT((INDIRECT("'"&amp;BG$6&amp;"'!I17:I199")=$A8)*(INDIRECT("'"&amp;BG$6&amp;"'!B17:B199")&gt;BD$5)*(INDIRECT("'"&amp;BG$6&amp;"'!B17:B199")&lt;=BJ$5)*(INDIRECT("'"&amp;BG$6&amp;"'!E17:E199")&lt;&gt;""),INDIRECT("'"&amp;BG$6&amp;"'!E17:E199"))</f>
        <v>0</v>
      </c>
      <c r="BN8" s="224">
        <f ca="1">BJ8-BK8</f>
        <v>0</v>
      </c>
      <c r="BO8" s="225" t="str">
        <f ca="1">IF(BK8=0,"o", IF(BN8=0, "e", "a"))</f>
        <v>e</v>
      </c>
      <c r="BP8" s="276">
        <f>$F$8</f>
        <v>2</v>
      </c>
      <c r="BQ8" s="223">
        <f ca="1">BK8+SUM(BR8:BS8)</f>
        <v>2</v>
      </c>
      <c r="BR8" s="289">
        <f ca="1">SUMPRODUCT((INDIRECT("'"&amp;BL$6&amp;"'!I17:I199")=$A8)*(INDIRECT("'"&amp;BL$6&amp;"'!B17:B199")&gt;BJ$5)*(INDIRECT("'"&amp;BL$6&amp;"'!B17:B199")&lt;=BP$5)*(INDIRECT("'"&amp;BL$6&amp;"'!E17:E199")&lt;&gt;""),INDIRECT("'"&amp;BL$6&amp;"'!E17:E199"))</f>
        <v>0</v>
      </c>
      <c r="BS8" s="289">
        <f ca="1">SUMPRODUCT((INDIRECT("'"&amp;BM$6&amp;"'!I17:I199")=$A8)*(INDIRECT("'"&amp;BM$6&amp;"'!B17:B199")&gt;BJ$5)*(INDIRECT("'"&amp;BM$6&amp;"'!B17:B199")&lt;=BP$5)*(INDIRECT("'"&amp;BM$6&amp;"'!E17:E199")&lt;&gt;""),INDIRECT("'"&amp;BM$6&amp;"'!E17:E199"))</f>
        <v>0</v>
      </c>
      <c r="BT8" s="224">
        <f ca="1">BP8-BQ8</f>
        <v>0</v>
      </c>
      <c r="BU8" s="225" t="str">
        <f ca="1">IF(BQ8=0,"o", IF(BT8=0, "e", "a"))</f>
        <v>e</v>
      </c>
      <c r="BV8" s="276">
        <f>$F$8</f>
        <v>2</v>
      </c>
      <c r="BW8" s="223">
        <f ca="1">BQ8+SUM(BX8:BY8)</f>
        <v>2</v>
      </c>
      <c r="BX8" s="289">
        <f ca="1">SUMPRODUCT((INDIRECT("'"&amp;BR$6&amp;"'!I17:I199")=$A8)*(INDIRECT("'"&amp;BR$6&amp;"'!B17:B199")&gt;BP$5)*(INDIRECT("'"&amp;BR$6&amp;"'!B17:B199")&lt;=BV$5)*(INDIRECT("'"&amp;BR$6&amp;"'!E17:E199")&lt;&gt;""),INDIRECT("'"&amp;BR$6&amp;"'!E17:E199"))</f>
        <v>0</v>
      </c>
      <c r="BY8" s="289">
        <f ca="1">SUMPRODUCT((INDIRECT("'"&amp;BS$6&amp;"'!I17:I199")=$A8)*(INDIRECT("'"&amp;BS$6&amp;"'!B17:B199")&gt;BP$5)*(INDIRECT("'"&amp;BS$6&amp;"'!B17:B199")&lt;=BV$5)*(INDIRECT("'"&amp;BS$6&amp;"'!E17:E199")&lt;&gt;""),INDIRECT("'"&amp;BS$6&amp;"'!E17:E199"))</f>
        <v>0</v>
      </c>
      <c r="BZ8" s="224">
        <f ca="1">BV8-BW8</f>
        <v>0</v>
      </c>
      <c r="CA8" s="225" t="str">
        <f ca="1">IF(BW8=0,"o", IF(BZ8=0, "e", "a"))</f>
        <v>e</v>
      </c>
      <c r="CB8" s="276">
        <f>$F$8</f>
        <v>2</v>
      </c>
      <c r="CC8" s="223">
        <f ca="1">BW8+SUM(CD8:CE8)</f>
        <v>2</v>
      </c>
      <c r="CD8" s="289">
        <f ca="1">SUMPRODUCT((INDIRECT("'"&amp;BX$6&amp;"'!I17:I199")=$A8)*(INDIRECT("'"&amp;BX$6&amp;"'!B17:B199")&gt;BV$5)*(INDIRECT("'"&amp;BX$6&amp;"'!B17:B199")&lt;=CB$5)*(INDIRECT("'"&amp;BX$6&amp;"'!E17:E199")&lt;&gt;""),INDIRECT("'"&amp;BX$6&amp;"'!E17:E199"))</f>
        <v>0</v>
      </c>
      <c r="CE8" s="289">
        <f ca="1">SUMPRODUCT((INDIRECT("'"&amp;BY$6&amp;"'!I17:I199")=$A8)*(INDIRECT("'"&amp;BY$6&amp;"'!B17:B199")&gt;BV$5)*(INDIRECT("'"&amp;BY$6&amp;"'!B17:B199")&lt;=CB$5)*(INDIRECT("'"&amp;BY$6&amp;"'!E17:E199")&lt;&gt;""),INDIRECT("'"&amp;BY$6&amp;"'!E17:E199"))</f>
        <v>0</v>
      </c>
      <c r="CF8" s="224">
        <f ca="1">CB8-CC8</f>
        <v>0</v>
      </c>
      <c r="CG8" s="225" t="str">
        <f ca="1">IF(CC8=0,"o", IF(CF8=0, "e", "a"))</f>
        <v>e</v>
      </c>
    </row>
    <row r="9" spans="1:85" s="215" customFormat="1">
      <c r="A9" s="262" t="s">
        <v>25</v>
      </c>
      <c r="B9" s="216" t="s">
        <v>26</v>
      </c>
      <c r="C9" s="217">
        <v>42948</v>
      </c>
      <c r="D9" s="218">
        <v>43010</v>
      </c>
      <c r="E9" s="190" t="s">
        <v>24</v>
      </c>
      <c r="F9" s="272">
        <f>SUM(J9,L9)</f>
        <v>4</v>
      </c>
      <c r="G9" s="220">
        <f ca="1">SUM(K9,M9)</f>
        <v>0</v>
      </c>
      <c r="H9" s="221">
        <f ca="1">F9-G9</f>
        <v>4</v>
      </c>
      <c r="I9" s="196">
        <f ca="1">G9/F9</f>
        <v>0</v>
      </c>
      <c r="J9" s="275">
        <v>2</v>
      </c>
      <c r="K9" s="222">
        <f ca="1">SUMPRODUCT((INDIRECT("'"&amp;J$5&amp;"'!I18:I199")=$A9)*(INDIRECT("'"&amp;J$5&amp;"'!E18:E199")&lt;&gt;""),INDIRECT("'"&amp;J$5&amp;"'!E18:E199"))</f>
        <v>0</v>
      </c>
      <c r="L9" s="278">
        <v>2</v>
      </c>
      <c r="M9" s="222">
        <f ca="1">SUMPRODUCT((INDIRECT("'"&amp;L$5&amp;"'!I18:I199")=$A9)*(INDIRECT("'"&amp;L$5&amp;"'!E18:E199")&lt;&gt;""),INDIRECT("'"&amp;L$5&amp;"'!E18:E199"))</f>
        <v>0</v>
      </c>
      <c r="N9" s="276">
        <f>$F$9</f>
        <v>4</v>
      </c>
      <c r="O9" s="223">
        <f>SUM(P9:Q9)</f>
        <v>0</v>
      </c>
      <c r="P9" s="289"/>
      <c r="Q9" s="289"/>
      <c r="R9" s="224">
        <f>N9-O9</f>
        <v>4</v>
      </c>
      <c r="S9" s="225" t="str">
        <f>IF(O9=0,"o", IF(R9=0, "e", "a"))</f>
        <v>o</v>
      </c>
      <c r="T9" s="276">
        <f>$F$9</f>
        <v>4</v>
      </c>
      <c r="U9" s="223">
        <f ca="1">O9+SUM(V9:W9)</f>
        <v>0</v>
      </c>
      <c r="V9" s="289">
        <f ca="1">SUMPRODUCT((INDIRECT("'"&amp;P$6&amp;"'!I17:I199")=$A9)*(INDIRECT("'"&amp;P$6&amp;"'!B17:B199")&gt;N$5)*(INDIRECT("'"&amp;P$6&amp;"'!B17:B199")&lt;=T$5)*(INDIRECT("'"&amp;P$6&amp;"'!E17:E199")&lt;&gt;""),INDIRECT("'"&amp;P$6&amp;"'!E17:E199"))</f>
        <v>0</v>
      </c>
      <c r="W9" s="289">
        <f ca="1">SUMPRODUCT((INDIRECT("'"&amp;Q$6&amp;"'!I17:I199")=$A9)*(INDIRECT("'"&amp;Q$6&amp;"'!B17:B199")&gt;N$5)*(INDIRECT("'"&amp;Q$6&amp;"'!B17:B199")&lt;=T$5)*(INDIRECT("'"&amp;Q$6&amp;"'!E17:E199")&lt;&gt;""),INDIRECT("'"&amp;Q$6&amp;"'!E17:E199"))</f>
        <v>0</v>
      </c>
      <c r="X9" s="224">
        <f ca="1">T9-U9</f>
        <v>4</v>
      </c>
      <c r="Y9" s="225" t="str">
        <f ca="1">IF(U9=0,"o", IF(X9=0, "e", "a"))</f>
        <v>o</v>
      </c>
      <c r="Z9" s="276">
        <f>$F$9</f>
        <v>4</v>
      </c>
      <c r="AA9" s="223">
        <f ca="1">U9+SUM(AB9:AC9)</f>
        <v>0</v>
      </c>
      <c r="AB9" s="289">
        <f ca="1">SUMPRODUCT((INDIRECT("'"&amp;V$6&amp;"'!I17:I199")=$A9)*(INDIRECT("'"&amp;V$6&amp;"'!B17:B199")&gt;T$5)*(INDIRECT("'"&amp;V$6&amp;"'!B17:B199")&lt;=Z$5)*(INDIRECT("'"&amp;V$6&amp;"'!E17:E199")&lt;&gt;""),INDIRECT("'"&amp;V$6&amp;"'!E17:E199"))</f>
        <v>0</v>
      </c>
      <c r="AC9" s="289">
        <f ca="1">SUMPRODUCT((INDIRECT("'"&amp;W$6&amp;"'!I17:I199")=$A9)*(INDIRECT("'"&amp;W$6&amp;"'!B17:B199")&gt;T$5)*(INDIRECT("'"&amp;W$6&amp;"'!B17:B199")&lt;=Z$5)*(INDIRECT("'"&amp;W$6&amp;"'!E17:E199")&lt;&gt;""),INDIRECT("'"&amp;W$6&amp;"'!E17:E199"))</f>
        <v>0</v>
      </c>
      <c r="AD9" s="224">
        <f ca="1">Z9-AA9</f>
        <v>4</v>
      </c>
      <c r="AE9" s="225" t="str">
        <f ca="1">IF(AA9=0,"o", IF(AD9=0, "e", "a"))</f>
        <v>o</v>
      </c>
      <c r="AF9" s="276">
        <f>$F$9</f>
        <v>4</v>
      </c>
      <c r="AG9" s="223">
        <f ca="1">AA9+SUM(AH9:AI9)</f>
        <v>0</v>
      </c>
      <c r="AH9" s="289">
        <f ca="1">SUMPRODUCT((INDIRECT("'"&amp;AB$6&amp;"'!I17:I199")=$A9)*(INDIRECT("'"&amp;AB$6&amp;"'!B17:B199")&gt;Z$5)*(INDIRECT("'"&amp;AB$6&amp;"'!B17:B199")&lt;=AF$5)*(INDIRECT("'"&amp;AB$6&amp;"'!E17:E199")&lt;&gt;""),INDIRECT("'"&amp;AB$6&amp;"'!E17:E199"))</f>
        <v>0</v>
      </c>
      <c r="AI9" s="289">
        <f ca="1">SUMPRODUCT((INDIRECT("'"&amp;AC$6&amp;"'!I17:I199")=$A9)*(INDIRECT("'"&amp;AC$6&amp;"'!B17:B199")&gt;Z$5)*(INDIRECT("'"&amp;AC$6&amp;"'!B17:B199")&lt;=AF$5)*(INDIRECT("'"&amp;AC$6&amp;"'!E17:E199")&lt;&gt;""),INDIRECT("'"&amp;AC$6&amp;"'!E17:E199"))</f>
        <v>0</v>
      </c>
      <c r="AJ9" s="224">
        <f ca="1">AF9-AG9</f>
        <v>4</v>
      </c>
      <c r="AK9" s="225" t="str">
        <f ca="1">IF(AG9=0,"o", IF(AJ9=0, "e", "a"))</f>
        <v>o</v>
      </c>
      <c r="AL9" s="276">
        <f>$F$9</f>
        <v>4</v>
      </c>
      <c r="AM9" s="223">
        <f ca="1">AG9+SUM(AN9:AO9)</f>
        <v>0</v>
      </c>
      <c r="AN9" s="289">
        <f ca="1">SUMPRODUCT((INDIRECT("'"&amp;AH$6&amp;"'!I17:I199")=$A9)*(INDIRECT("'"&amp;AH$6&amp;"'!B17:B199")&gt;AF$5)*(INDIRECT("'"&amp;AH$6&amp;"'!B17:B199")&lt;=AL$5)*(INDIRECT("'"&amp;AH$6&amp;"'!E17:E199")&lt;&gt;""),INDIRECT("'"&amp;AH$6&amp;"'!E17:E199"))</f>
        <v>0</v>
      </c>
      <c r="AO9" s="289">
        <f ca="1">SUMPRODUCT((INDIRECT("'"&amp;AI$6&amp;"'!I17:I199")=$A9)*(INDIRECT("'"&amp;AI$6&amp;"'!B17:B199")&gt;AF$5)*(INDIRECT("'"&amp;AI$6&amp;"'!B17:B199")&lt;=AL$5)*(INDIRECT("'"&amp;AI$6&amp;"'!E17:E199")&lt;&gt;""),INDIRECT("'"&amp;AI$6&amp;"'!E17:E199"))</f>
        <v>0</v>
      </c>
      <c r="AP9" s="224">
        <f ca="1">AL9-AM9</f>
        <v>4</v>
      </c>
      <c r="AQ9" s="225" t="str">
        <f ca="1">IF(AM9=0,"o", IF(AP9=0, "e", "a"))</f>
        <v>o</v>
      </c>
      <c r="AR9" s="276">
        <f>$F$9</f>
        <v>4</v>
      </c>
      <c r="AS9" s="223">
        <f ca="1">AM9+SUM(AT9:AU9)</f>
        <v>0</v>
      </c>
      <c r="AT9" s="289">
        <f ca="1">SUMPRODUCT((INDIRECT("'"&amp;AN$6&amp;"'!I17:I199")=$A9)*(INDIRECT("'"&amp;AN$6&amp;"'!B17:B199")&gt;AL$5)*(INDIRECT("'"&amp;AN$6&amp;"'!B17:B199")&lt;=AR$5)*(INDIRECT("'"&amp;AN$6&amp;"'!E17:E199")&lt;&gt;""),INDIRECT("'"&amp;AN$6&amp;"'!E17:E199"))</f>
        <v>0</v>
      </c>
      <c r="AU9" s="289">
        <f ca="1">SUMPRODUCT((INDIRECT("'"&amp;AO$6&amp;"'!I17:I199")=$A9)*(INDIRECT("'"&amp;AO$6&amp;"'!B17:B199")&gt;AL$5)*(INDIRECT("'"&amp;AO$6&amp;"'!B17:B199")&lt;=AR$5)*(INDIRECT("'"&amp;AO$6&amp;"'!E17:E199")&lt;&gt;""),INDIRECT("'"&amp;AO$6&amp;"'!E17:E199"))</f>
        <v>0</v>
      </c>
      <c r="AV9" s="224">
        <f ca="1">AR9-AS9</f>
        <v>4</v>
      </c>
      <c r="AW9" s="225" t="str">
        <f ca="1">IF(AS9=0,"o", IF(AV9=0, "e", "a"))</f>
        <v>o</v>
      </c>
      <c r="AX9" s="276">
        <f>$F$9</f>
        <v>4</v>
      </c>
      <c r="AY9" s="223">
        <f ca="1">AS9+SUM(AZ9:BA9)</f>
        <v>0</v>
      </c>
      <c r="AZ9" s="289">
        <f ca="1">SUMPRODUCT((INDIRECT("'"&amp;AT$6&amp;"'!I17:I199")=$A9)*(INDIRECT("'"&amp;AT$6&amp;"'!B17:B199")&gt;AR$5)*(INDIRECT("'"&amp;AT$6&amp;"'!B17:B199")&lt;=AX$5)*(INDIRECT("'"&amp;AT$6&amp;"'!E17:E199")&lt;&gt;""),INDIRECT("'"&amp;AT$6&amp;"'!E17:E199"))</f>
        <v>0</v>
      </c>
      <c r="BA9" s="289">
        <f ca="1">SUMPRODUCT((INDIRECT("'"&amp;AU$6&amp;"'!I17:I199")=$A9)*(INDIRECT("'"&amp;AU$6&amp;"'!B17:B199")&gt;AR$5)*(INDIRECT("'"&amp;AU$6&amp;"'!B17:B199")&lt;=AX$5)*(INDIRECT("'"&amp;AU$6&amp;"'!E17:E199")&lt;&gt;""),INDIRECT("'"&amp;AU$6&amp;"'!E17:E199"))</f>
        <v>0</v>
      </c>
      <c r="BB9" s="224">
        <f ca="1">AX9-AY9</f>
        <v>4</v>
      </c>
      <c r="BC9" s="225" t="str">
        <f ca="1">IF(AY9=0,"o", IF(BB9=0, "e", "a"))</f>
        <v>o</v>
      </c>
      <c r="BD9" s="276">
        <f>$F$9</f>
        <v>4</v>
      </c>
      <c r="BE9" s="223">
        <f ca="1">AY9+SUM(BF9:BG9)</f>
        <v>0</v>
      </c>
      <c r="BF9" s="289">
        <f ca="1">SUMPRODUCT((INDIRECT("'"&amp;AZ$6&amp;"'!I17:I199")=$A9)*(INDIRECT("'"&amp;AZ$6&amp;"'!B17:B199")&gt;AX$5)*(INDIRECT("'"&amp;AZ$6&amp;"'!B17:B199")&lt;=BD$5)*(INDIRECT("'"&amp;AZ$6&amp;"'!E17:E199")&lt;&gt;""),INDIRECT("'"&amp;AZ$6&amp;"'!E17:E199"))</f>
        <v>0</v>
      </c>
      <c r="BG9" s="289">
        <f ca="1">SUMPRODUCT((INDIRECT("'"&amp;BA$6&amp;"'!I17:I199")=$A9)*(INDIRECT("'"&amp;BA$6&amp;"'!B17:B199")&gt;AX$5)*(INDIRECT("'"&amp;BA$6&amp;"'!B17:B199")&lt;=BD$5)*(INDIRECT("'"&amp;BA$6&amp;"'!E17:E199")&lt;&gt;""),INDIRECT("'"&amp;BA$6&amp;"'!E17:E199"))</f>
        <v>0</v>
      </c>
      <c r="BH9" s="224">
        <f ca="1">BD9-BE9</f>
        <v>4</v>
      </c>
      <c r="BI9" s="225" t="str">
        <f ca="1">IF(BE9=0,"o", IF(BH9=0, "e", "a"))</f>
        <v>o</v>
      </c>
      <c r="BJ9" s="276">
        <f>$F$9</f>
        <v>4</v>
      </c>
      <c r="BK9" s="223">
        <f ca="1">BE9+SUM(BL9:BM9)</f>
        <v>0</v>
      </c>
      <c r="BL9" s="289">
        <f ca="1">SUMPRODUCT((INDIRECT("'"&amp;BF$6&amp;"'!I17:I199")=$A9)*(INDIRECT("'"&amp;BF$6&amp;"'!B17:B199")&gt;BD$5)*(INDIRECT("'"&amp;BF$6&amp;"'!B17:B199")&lt;=BJ$5)*(INDIRECT("'"&amp;BF$6&amp;"'!E17:E199")&lt;&gt;""),INDIRECT("'"&amp;BF$6&amp;"'!E17:E199"))</f>
        <v>0</v>
      </c>
      <c r="BM9" s="289">
        <f ca="1">SUMPRODUCT((INDIRECT("'"&amp;BG$6&amp;"'!I17:I199")=$A9)*(INDIRECT("'"&amp;BG$6&amp;"'!B17:B199")&gt;BD$5)*(INDIRECT("'"&amp;BG$6&amp;"'!B17:B199")&lt;=BJ$5)*(INDIRECT("'"&amp;BG$6&amp;"'!E17:E199")&lt;&gt;""),INDIRECT("'"&amp;BG$6&amp;"'!E17:E199"))</f>
        <v>0</v>
      </c>
      <c r="BN9" s="224">
        <f ca="1">BJ9-BK9</f>
        <v>4</v>
      </c>
      <c r="BO9" s="225" t="str">
        <f ca="1">IF(BK9=0,"o", IF(BN9=0, "e", "a"))</f>
        <v>o</v>
      </c>
      <c r="BP9" s="276">
        <f>$F$9</f>
        <v>4</v>
      </c>
      <c r="BQ9" s="223">
        <f ca="1">BK9+SUM(BR9:BS9)</f>
        <v>0</v>
      </c>
      <c r="BR9" s="289">
        <f ca="1">SUMPRODUCT((INDIRECT("'"&amp;BL$6&amp;"'!I17:I199")=$A9)*(INDIRECT("'"&amp;BL$6&amp;"'!B17:B199")&gt;BJ$5)*(INDIRECT("'"&amp;BL$6&amp;"'!B17:B199")&lt;=BP$5)*(INDIRECT("'"&amp;BL$6&amp;"'!E17:E199")&lt;&gt;""),INDIRECT("'"&amp;BL$6&amp;"'!E17:E199"))</f>
        <v>0</v>
      </c>
      <c r="BS9" s="289">
        <f ca="1">SUMPRODUCT((INDIRECT("'"&amp;BM$6&amp;"'!I17:I199")=$A9)*(INDIRECT("'"&amp;BM$6&amp;"'!B17:B199")&gt;BJ$5)*(INDIRECT("'"&amp;BM$6&amp;"'!B17:B199")&lt;=BP$5)*(INDIRECT("'"&amp;BM$6&amp;"'!E17:E199")&lt;&gt;""),INDIRECT("'"&amp;BM$6&amp;"'!E17:E199"))</f>
        <v>0</v>
      </c>
      <c r="BT9" s="224">
        <f ca="1">BP9-BQ9</f>
        <v>4</v>
      </c>
      <c r="BU9" s="225" t="str">
        <f ca="1">IF(BQ9=0,"o", IF(BT9=0, "e", "a"))</f>
        <v>o</v>
      </c>
      <c r="BV9" s="276">
        <f>$F$9</f>
        <v>4</v>
      </c>
      <c r="BW9" s="223">
        <f ca="1">BQ9+SUM(BX9:BY9)</f>
        <v>0</v>
      </c>
      <c r="BX9" s="289">
        <f ca="1">SUMPRODUCT((INDIRECT("'"&amp;BR$6&amp;"'!I17:I199")=$A9)*(INDIRECT("'"&amp;BR$6&amp;"'!B17:B199")&gt;BP$5)*(INDIRECT("'"&amp;BR$6&amp;"'!B17:B199")&lt;=BV$5)*(INDIRECT("'"&amp;BR$6&amp;"'!E17:E199")&lt;&gt;""),INDIRECT("'"&amp;BR$6&amp;"'!E17:E199"))</f>
        <v>0</v>
      </c>
      <c r="BY9" s="289">
        <f ca="1">SUMPRODUCT((INDIRECT("'"&amp;BS$6&amp;"'!I17:I199")=$A9)*(INDIRECT("'"&amp;BS$6&amp;"'!B17:B199")&gt;BP$5)*(INDIRECT("'"&amp;BS$6&amp;"'!B17:B199")&lt;=BV$5)*(INDIRECT("'"&amp;BS$6&amp;"'!E17:E199")&lt;&gt;""),INDIRECT("'"&amp;BS$6&amp;"'!E17:E199"))</f>
        <v>0</v>
      </c>
      <c r="BZ9" s="224">
        <f ca="1">BV9-BW9</f>
        <v>4</v>
      </c>
      <c r="CA9" s="225" t="str">
        <f ca="1">IF(BW9=0,"o", IF(BZ9=0, "e", "a"))</f>
        <v>o</v>
      </c>
      <c r="CB9" s="276">
        <f>$F$9</f>
        <v>4</v>
      </c>
      <c r="CC9" s="223">
        <f ca="1">BW9+SUM(CD9:CE9)</f>
        <v>0</v>
      </c>
      <c r="CD9" s="289">
        <f ca="1">SUMPRODUCT((INDIRECT("'"&amp;BX$6&amp;"'!I17:I199")=$A9)*(INDIRECT("'"&amp;BX$6&amp;"'!B17:B199")&gt;BV$5)*(INDIRECT("'"&amp;BX$6&amp;"'!B17:B199")&lt;=CB$5)*(INDIRECT("'"&amp;BX$6&amp;"'!E17:E199")&lt;&gt;""),INDIRECT("'"&amp;BX$6&amp;"'!E17:E199"))</f>
        <v>0</v>
      </c>
      <c r="CE9" s="289">
        <f ca="1">SUMPRODUCT((INDIRECT("'"&amp;BY$6&amp;"'!I17:I199")=$A9)*(INDIRECT("'"&amp;BY$6&amp;"'!B17:B199")&gt;BV$5)*(INDIRECT("'"&amp;BY$6&amp;"'!B17:B199")&lt;=CB$5)*(INDIRECT("'"&amp;BY$6&amp;"'!E17:E199")&lt;&gt;""),INDIRECT("'"&amp;BY$6&amp;"'!E17:E199"))</f>
        <v>0</v>
      </c>
      <c r="CF9" s="224">
        <f ca="1">CB9-CC9</f>
        <v>4</v>
      </c>
      <c r="CG9" s="225" t="str">
        <f ca="1">IF(CC9=0,"o", IF(CF9=0, "e", "a"))</f>
        <v>o</v>
      </c>
    </row>
    <row r="10" spans="1:85" s="215" customFormat="1">
      <c r="A10" s="262"/>
      <c r="B10" s="263"/>
      <c r="C10" s="226"/>
      <c r="D10" s="227"/>
      <c r="E10" s="190"/>
      <c r="F10" s="272"/>
      <c r="G10" s="220"/>
      <c r="H10" s="221"/>
      <c r="I10" s="196"/>
      <c r="J10" s="275"/>
      <c r="K10" s="222"/>
      <c r="L10" s="275"/>
      <c r="M10" s="222"/>
      <c r="N10" s="276"/>
      <c r="O10" s="223"/>
      <c r="P10" s="220"/>
      <c r="Q10" s="220"/>
      <c r="R10" s="224"/>
      <c r="S10" s="225"/>
      <c r="T10" s="276"/>
      <c r="U10" s="223"/>
      <c r="V10" s="220"/>
      <c r="W10" s="220"/>
      <c r="X10" s="224"/>
      <c r="Y10" s="225"/>
      <c r="Z10" s="276"/>
      <c r="AA10" s="223"/>
      <c r="AB10" s="220"/>
      <c r="AC10" s="220"/>
      <c r="AD10" s="224"/>
      <c r="AE10" s="225"/>
      <c r="AF10" s="276"/>
      <c r="AG10" s="223"/>
      <c r="AH10" s="220"/>
      <c r="AI10" s="220"/>
      <c r="AJ10" s="224"/>
      <c r="AK10" s="225"/>
      <c r="AL10" s="276"/>
      <c r="AM10" s="223"/>
      <c r="AN10" s="220"/>
      <c r="AO10" s="220"/>
      <c r="AP10" s="224"/>
      <c r="AQ10" s="225"/>
      <c r="AR10" s="276"/>
      <c r="AS10" s="223"/>
      <c r="AT10" s="220"/>
      <c r="AU10" s="220"/>
      <c r="AV10" s="224"/>
      <c r="AW10" s="225"/>
      <c r="AX10" s="276"/>
      <c r="AY10" s="223"/>
      <c r="AZ10" s="220"/>
      <c r="BA10" s="220"/>
      <c r="BB10" s="224"/>
      <c r="BC10" s="225"/>
      <c r="BD10" s="276"/>
      <c r="BE10" s="223"/>
      <c r="BF10" s="220"/>
      <c r="BG10" s="220"/>
      <c r="BH10" s="224"/>
      <c r="BI10" s="225"/>
      <c r="BJ10" s="276"/>
      <c r="BK10" s="223"/>
      <c r="BL10" s="220"/>
      <c r="BM10" s="220"/>
      <c r="BN10" s="224"/>
      <c r="BO10" s="225"/>
      <c r="BP10" s="276"/>
      <c r="BQ10" s="223"/>
      <c r="BR10" s="220"/>
      <c r="BS10" s="220"/>
      <c r="BT10" s="224"/>
      <c r="BU10" s="225"/>
      <c r="BV10" s="276"/>
      <c r="BW10" s="223"/>
      <c r="BX10" s="220"/>
      <c r="BY10" s="220"/>
      <c r="BZ10" s="224"/>
      <c r="CA10" s="225"/>
      <c r="CB10" s="276"/>
      <c r="CC10" s="223"/>
      <c r="CD10" s="220"/>
      <c r="CE10" s="220"/>
      <c r="CF10" s="224"/>
      <c r="CG10" s="225"/>
    </row>
    <row r="11" spans="1:85" s="215" customFormat="1">
      <c r="A11" s="264" t="s">
        <v>27</v>
      </c>
      <c r="B11" s="203" t="s">
        <v>28</v>
      </c>
      <c r="C11" s="204">
        <f>MIN(C12:C14)</f>
        <v>42940</v>
      </c>
      <c r="D11" s="205">
        <f>MAX(D12:D14)</f>
        <v>42951</v>
      </c>
      <c r="E11" s="206"/>
      <c r="F11" s="271">
        <f>SUM(F12:F14)</f>
        <v>7</v>
      </c>
      <c r="G11" s="207">
        <f ca="1">SUM(G12:G14)</f>
        <v>0</v>
      </c>
      <c r="H11" s="208">
        <f ca="1">SUM(H12:H14)</f>
        <v>7</v>
      </c>
      <c r="I11" s="209">
        <f ca="1">G11/F11</f>
        <v>0</v>
      </c>
      <c r="J11" s="274">
        <f>SUM(J12:J14)</f>
        <v>7</v>
      </c>
      <c r="K11" s="228">
        <f ca="1">SUM(K12:K14)</f>
        <v>0</v>
      </c>
      <c r="L11" s="271">
        <f>SUM(L12:L14)</f>
        <v>0</v>
      </c>
      <c r="M11" s="229">
        <f t="shared" ref="M11" ca="1" si="0">SUM(M12:M14)</f>
        <v>0</v>
      </c>
      <c r="N11" s="274">
        <f>SUM(N12,N13,N14,)</f>
        <v>7</v>
      </c>
      <c r="O11" s="212">
        <f>SUM(O12:O14)</f>
        <v>0</v>
      </c>
      <c r="P11" s="207"/>
      <c r="Q11" s="207"/>
      <c r="R11" s="213">
        <f>SUM(R12:R14)</f>
        <v>7</v>
      </c>
      <c r="S11" s="234"/>
      <c r="T11" s="274">
        <f>SUM(T12,T13,T14,)</f>
        <v>7</v>
      </c>
      <c r="U11" s="212">
        <f ca="1">SUM(U12:U14)</f>
        <v>2</v>
      </c>
      <c r="V11" s="207"/>
      <c r="W11" s="207"/>
      <c r="X11" s="213">
        <f ca="1">SUM(X12:X14)</f>
        <v>5</v>
      </c>
      <c r="Y11" s="234"/>
      <c r="Z11" s="274">
        <f>SUM(Z12,Z13,Z14,)</f>
        <v>7</v>
      </c>
      <c r="AA11" s="212">
        <f ca="1">SUM(AA12:AA14)</f>
        <v>2</v>
      </c>
      <c r="AB11" s="207"/>
      <c r="AC11" s="207"/>
      <c r="AD11" s="213">
        <f ca="1">SUM(AD12:AD14)</f>
        <v>5</v>
      </c>
      <c r="AE11" s="234"/>
      <c r="AF11" s="274">
        <f>SUM(AF12,AF13,AF14,)</f>
        <v>7</v>
      </c>
      <c r="AG11" s="212">
        <f ca="1">SUM(AG12:AG14)</f>
        <v>2</v>
      </c>
      <c r="AH11" s="207"/>
      <c r="AI11" s="207"/>
      <c r="AJ11" s="213">
        <f ca="1">SUM(AJ12:AJ14)</f>
        <v>5</v>
      </c>
      <c r="AK11" s="234"/>
      <c r="AL11" s="274">
        <f>SUM(AL12,AL13,AL14,)</f>
        <v>7</v>
      </c>
      <c r="AM11" s="212">
        <f ca="1">SUM(AM12:AM14)</f>
        <v>2</v>
      </c>
      <c r="AN11" s="207"/>
      <c r="AO11" s="207"/>
      <c r="AP11" s="213">
        <f ca="1">SUM(AP12:AP14)</f>
        <v>5</v>
      </c>
      <c r="AQ11" s="234"/>
      <c r="AR11" s="274">
        <f>SUM(AR12,AR13,AR14,)</f>
        <v>7</v>
      </c>
      <c r="AS11" s="212">
        <f ca="1">SUM(AS12:AS14)</f>
        <v>2</v>
      </c>
      <c r="AT11" s="207"/>
      <c r="AU11" s="207"/>
      <c r="AV11" s="213">
        <f ca="1">SUM(AV12:AV14)</f>
        <v>5</v>
      </c>
      <c r="AW11" s="234"/>
      <c r="AX11" s="274">
        <f>SUM(AX12,AX13,AX14,)</f>
        <v>7</v>
      </c>
      <c r="AY11" s="212">
        <f ca="1">SUM(AY12:AY14)</f>
        <v>2</v>
      </c>
      <c r="AZ11" s="207"/>
      <c r="BA11" s="207"/>
      <c r="BB11" s="213">
        <f ca="1">SUM(BB12:BB14)</f>
        <v>5</v>
      </c>
      <c r="BC11" s="234"/>
      <c r="BD11" s="274">
        <f>SUM(BD12,BD13,BD14,)</f>
        <v>7</v>
      </c>
      <c r="BE11" s="212">
        <f ca="1">SUM(BE12:BE14)</f>
        <v>2</v>
      </c>
      <c r="BF11" s="207"/>
      <c r="BG11" s="207"/>
      <c r="BH11" s="213">
        <f ca="1">SUM(BH12:BH14)</f>
        <v>5</v>
      </c>
      <c r="BI11" s="234"/>
      <c r="BJ11" s="274">
        <f>SUM(BJ12,BJ13,BJ14,)</f>
        <v>7</v>
      </c>
      <c r="BK11" s="212">
        <f ca="1">SUM(BK12:BK14)</f>
        <v>2</v>
      </c>
      <c r="BL11" s="207"/>
      <c r="BM11" s="207"/>
      <c r="BN11" s="213">
        <f ca="1">SUM(BN12:BN14)</f>
        <v>5</v>
      </c>
      <c r="BO11" s="234"/>
      <c r="BP11" s="274">
        <f>SUM(BP12,BP13,BP14,)</f>
        <v>7</v>
      </c>
      <c r="BQ11" s="212">
        <f ca="1">SUM(BQ12:BQ14)</f>
        <v>2</v>
      </c>
      <c r="BR11" s="207"/>
      <c r="BS11" s="207"/>
      <c r="BT11" s="213">
        <f ca="1">SUM(BT12:BT14)</f>
        <v>5</v>
      </c>
      <c r="BU11" s="234"/>
      <c r="BV11" s="274">
        <f>SUM(BV12,BV13,BV14,)</f>
        <v>7</v>
      </c>
      <c r="BW11" s="212">
        <f ca="1">SUM(BW12:BW14)</f>
        <v>2</v>
      </c>
      <c r="BX11" s="207"/>
      <c r="BY11" s="207"/>
      <c r="BZ11" s="213">
        <f ca="1">SUM(BZ12:BZ14)</f>
        <v>5</v>
      </c>
      <c r="CA11" s="234"/>
      <c r="CB11" s="274">
        <f>SUM(CB12,CB13,CB14,)</f>
        <v>7</v>
      </c>
      <c r="CC11" s="212">
        <f ca="1">SUM(CC12:CC14)</f>
        <v>2</v>
      </c>
      <c r="CD11" s="207"/>
      <c r="CE11" s="207"/>
      <c r="CF11" s="213">
        <f ca="1">SUM(CF12:CF14)</f>
        <v>5</v>
      </c>
      <c r="CG11" s="234"/>
    </row>
    <row r="12" spans="1:85" s="215" customFormat="1">
      <c r="A12" s="262" t="s">
        <v>29</v>
      </c>
      <c r="B12" s="216" t="s">
        <v>91</v>
      </c>
      <c r="C12" s="217">
        <v>42940</v>
      </c>
      <c r="D12" s="218">
        <v>42940</v>
      </c>
      <c r="E12" s="190" t="s">
        <v>30</v>
      </c>
      <c r="F12" s="272">
        <f>SUM(J12,L12)</f>
        <v>2</v>
      </c>
      <c r="G12" s="220">
        <f t="shared" ref="G12:G14" ca="1" si="1">SUM(K12,M12)</f>
        <v>0</v>
      </c>
      <c r="H12" s="221">
        <f ca="1">F12-G12</f>
        <v>2</v>
      </c>
      <c r="I12" s="196">
        <f ca="1">G12/F12</f>
        <v>0</v>
      </c>
      <c r="J12" s="275">
        <v>2</v>
      </c>
      <c r="K12" s="222">
        <f ca="1">SUMPRODUCT((INDIRECT("'"&amp;J$5&amp;"'!I18:I199")=$A12)*(INDIRECT("'"&amp;J$5&amp;"'!E18:E199")&lt;&gt;""),INDIRECT("'"&amp;J$5&amp;"'!E18:E199"))</f>
        <v>0</v>
      </c>
      <c r="L12" s="278">
        <v>0</v>
      </c>
      <c r="M12" s="222">
        <f ca="1">SUMPRODUCT((INDIRECT("'"&amp;L$5&amp;"'!I17:I199")=$A12)*(INDIRECT("'"&amp;L$5&amp;"'!E17:E199")&lt;&gt;""),INDIRECT("'"&amp;L$5&amp;"'!E17:E199"))</f>
        <v>0</v>
      </c>
      <c r="N12" s="276">
        <f>$F$12</f>
        <v>2</v>
      </c>
      <c r="O12" s="223">
        <f>SUM(P12:Q12)</f>
        <v>0</v>
      </c>
      <c r="P12" s="220"/>
      <c r="Q12" s="220"/>
      <c r="R12" s="224">
        <f>N12-O12</f>
        <v>2</v>
      </c>
      <c r="S12" s="225" t="str">
        <f>IF(O12=0,"o", IF(R12=0, "e", "a"))</f>
        <v>o</v>
      </c>
      <c r="T12" s="276">
        <f>$F$12</f>
        <v>2</v>
      </c>
      <c r="U12" s="223">
        <f ca="1">O12+SUM(V12:W12)</f>
        <v>2</v>
      </c>
      <c r="V12" s="289">
        <f ca="1">SUMPRODUCT((INDIRECT("'"&amp;P$6&amp;"'!I17:I199")=$A12)*(INDIRECT("'"&amp;P$6&amp;"'!B17:B199")&gt;N$5)*(INDIRECT("'"&amp;P$6&amp;"'!B17:B199")&lt;=T$5)*(INDIRECT("'"&amp;P$6&amp;"'!E17:E199")&lt;&gt;""),INDIRECT("'"&amp;P$6&amp;"'!E17:E199"))</f>
        <v>2</v>
      </c>
      <c r="W12" s="289">
        <f ca="1">SUMPRODUCT((INDIRECT("'"&amp;Q$6&amp;"'!I17:I199")=$A12)*(INDIRECT("'"&amp;Q$6&amp;"'!B17:B199")&gt;N$5)*(INDIRECT("'"&amp;Q$6&amp;"'!B17:B199")&lt;=T$5)*(INDIRECT("'"&amp;Q$6&amp;"'!E17:E199")&lt;&gt;""),INDIRECT("'"&amp;Q$6&amp;"'!E17:E199"))</f>
        <v>0</v>
      </c>
      <c r="X12" s="224">
        <f ca="1">T12-U12</f>
        <v>0</v>
      </c>
      <c r="Y12" s="225" t="str">
        <f ca="1">IF(U12=0,"o", IF(X12=0, "e", "a"))</f>
        <v>e</v>
      </c>
      <c r="Z12" s="276">
        <f>$F$12</f>
        <v>2</v>
      </c>
      <c r="AA12" s="223">
        <f ca="1">U12+SUM(AB12:AC12)</f>
        <v>2</v>
      </c>
      <c r="AB12" s="289">
        <f ca="1">SUMPRODUCT((INDIRECT("'"&amp;V$6&amp;"'!I17:I199")=$A12)*(INDIRECT("'"&amp;V$6&amp;"'!B17:B199")&gt;T$5)*(INDIRECT("'"&amp;V$6&amp;"'!B17:B199")&lt;=Z$5)*(INDIRECT("'"&amp;V$6&amp;"'!E17:E199")&lt;&gt;""),INDIRECT("'"&amp;V$6&amp;"'!E17:E199"))</f>
        <v>0</v>
      </c>
      <c r="AC12" s="289">
        <f ca="1">SUMPRODUCT((INDIRECT("'"&amp;W$6&amp;"'!I17:I199")=$A12)*(INDIRECT("'"&amp;W$6&amp;"'!B17:B199")&gt;T$5)*(INDIRECT("'"&amp;W$6&amp;"'!B17:B199")&lt;=Z$5)*(INDIRECT("'"&amp;W$6&amp;"'!E17:E199")&lt;&gt;""),INDIRECT("'"&amp;W$6&amp;"'!E17:E199"))</f>
        <v>0</v>
      </c>
      <c r="AD12" s="224">
        <f ca="1">Z12-AA12</f>
        <v>0</v>
      </c>
      <c r="AE12" s="225" t="str">
        <f ca="1">IF(AA12=0,"o", IF(AD12=0, "e", "a"))</f>
        <v>e</v>
      </c>
      <c r="AF12" s="276">
        <f>$F$12</f>
        <v>2</v>
      </c>
      <c r="AG12" s="223">
        <f ca="1">AA12+SUM(AH12:AI12)</f>
        <v>2</v>
      </c>
      <c r="AH12" s="289">
        <f ca="1">SUMPRODUCT((INDIRECT("'"&amp;AB$6&amp;"'!I17:I199")=$A12)*(INDIRECT("'"&amp;AB$6&amp;"'!B17:B199")&gt;Z$5)*(INDIRECT("'"&amp;AB$6&amp;"'!B17:B199")&lt;=AF$5)*(INDIRECT("'"&amp;AB$6&amp;"'!E17:E199")&lt;&gt;""),INDIRECT("'"&amp;AB$6&amp;"'!E17:E199"))</f>
        <v>0</v>
      </c>
      <c r="AI12" s="289">
        <f ca="1">SUMPRODUCT((INDIRECT("'"&amp;AC$6&amp;"'!I17:I199")=$A12)*(INDIRECT("'"&amp;AC$6&amp;"'!B17:B199")&gt;Z$5)*(INDIRECT("'"&amp;AC$6&amp;"'!B17:B199")&lt;=AF$5)*(INDIRECT("'"&amp;AC$6&amp;"'!E17:E199")&lt;&gt;""),INDIRECT("'"&amp;AC$6&amp;"'!E17:E199"))</f>
        <v>0</v>
      </c>
      <c r="AJ12" s="224">
        <f ca="1">AF12-AG12</f>
        <v>0</v>
      </c>
      <c r="AK12" s="225" t="str">
        <f ca="1">IF(AG12=0,"o", IF(AJ12=0, "e", "a"))</f>
        <v>e</v>
      </c>
      <c r="AL12" s="276">
        <f>$F$12</f>
        <v>2</v>
      </c>
      <c r="AM12" s="223">
        <f ca="1">AG12+SUM(AN12:AO12)</f>
        <v>2</v>
      </c>
      <c r="AN12" s="289">
        <f ca="1">SUMPRODUCT((INDIRECT("'"&amp;AH$6&amp;"'!I17:I199")=$A12)*(INDIRECT("'"&amp;AH$6&amp;"'!B17:B199")&gt;AF$5)*(INDIRECT("'"&amp;AH$6&amp;"'!B17:B199")&lt;=AL$5)*(INDIRECT("'"&amp;AH$6&amp;"'!E17:E199")&lt;&gt;""),INDIRECT("'"&amp;AH$6&amp;"'!E17:E199"))</f>
        <v>0</v>
      </c>
      <c r="AO12" s="289">
        <f ca="1">SUMPRODUCT((INDIRECT("'"&amp;AI$6&amp;"'!I17:I199")=$A12)*(INDIRECT("'"&amp;AI$6&amp;"'!B17:B199")&gt;AF$5)*(INDIRECT("'"&amp;AI$6&amp;"'!B17:B199")&lt;=AL$5)*(INDIRECT("'"&amp;AI$6&amp;"'!E17:E199")&lt;&gt;""),INDIRECT("'"&amp;AI$6&amp;"'!E17:E199"))</f>
        <v>0</v>
      </c>
      <c r="AP12" s="224">
        <f ca="1">AL12-AM12</f>
        <v>0</v>
      </c>
      <c r="AQ12" s="225" t="str">
        <f ca="1">IF(AM12=0,"o", IF(AP12=0, "e", "a"))</f>
        <v>e</v>
      </c>
      <c r="AR12" s="276">
        <f>$F$12</f>
        <v>2</v>
      </c>
      <c r="AS12" s="223">
        <f ca="1">AM12+SUM(AT12:AU12)</f>
        <v>2</v>
      </c>
      <c r="AT12" s="289">
        <f ca="1">SUMPRODUCT((INDIRECT("'"&amp;AN$6&amp;"'!I17:I199")=$A12)*(INDIRECT("'"&amp;AN$6&amp;"'!B17:B199")&gt;AL$5)*(INDIRECT("'"&amp;AN$6&amp;"'!B17:B199")&lt;=AR$5)*(INDIRECT("'"&amp;AN$6&amp;"'!E17:E199")&lt;&gt;""),INDIRECT("'"&amp;AN$6&amp;"'!E17:E199"))</f>
        <v>0</v>
      </c>
      <c r="AU12" s="289">
        <f ca="1">SUMPRODUCT((INDIRECT("'"&amp;AO$6&amp;"'!I17:I199")=$A12)*(INDIRECT("'"&amp;AO$6&amp;"'!B17:B199")&gt;AL$5)*(INDIRECT("'"&amp;AO$6&amp;"'!B17:B199")&lt;=AR$5)*(INDIRECT("'"&amp;AO$6&amp;"'!E17:E199")&lt;&gt;""),INDIRECT("'"&amp;AO$6&amp;"'!E17:E199"))</f>
        <v>0</v>
      </c>
      <c r="AV12" s="224">
        <f ca="1">AR12-AS12</f>
        <v>0</v>
      </c>
      <c r="AW12" s="225" t="str">
        <f ca="1">IF(AS12=0,"o", IF(AV12=0, "e", "a"))</f>
        <v>e</v>
      </c>
      <c r="AX12" s="276">
        <f>$F$12</f>
        <v>2</v>
      </c>
      <c r="AY12" s="223">
        <f ca="1">AS12+SUM(AZ12:BA12)</f>
        <v>2</v>
      </c>
      <c r="AZ12" s="289">
        <f ca="1">SUMPRODUCT((INDIRECT("'"&amp;AT$6&amp;"'!I17:I199")=$A12)*(INDIRECT("'"&amp;AT$6&amp;"'!B17:B199")&gt;AR$5)*(INDIRECT("'"&amp;AT$6&amp;"'!B17:B199")&lt;=AX$5)*(INDIRECT("'"&amp;AT$6&amp;"'!E17:E199")&lt;&gt;""),INDIRECT("'"&amp;AT$6&amp;"'!E17:E199"))</f>
        <v>0</v>
      </c>
      <c r="BA12" s="289">
        <f ca="1">SUMPRODUCT((INDIRECT("'"&amp;AU$6&amp;"'!I17:I199")=$A12)*(INDIRECT("'"&amp;AU$6&amp;"'!B17:B199")&gt;AR$5)*(INDIRECT("'"&amp;AU$6&amp;"'!B17:B199")&lt;=AX$5)*(INDIRECT("'"&amp;AU$6&amp;"'!E17:E199")&lt;&gt;""),INDIRECT("'"&amp;AU$6&amp;"'!E17:E199"))</f>
        <v>0</v>
      </c>
      <c r="BB12" s="224">
        <f ca="1">AX12-AY12</f>
        <v>0</v>
      </c>
      <c r="BC12" s="225" t="str">
        <f ca="1">IF(AY12=0,"o", IF(BB12=0, "e", "a"))</f>
        <v>e</v>
      </c>
      <c r="BD12" s="276">
        <f>$F$12</f>
        <v>2</v>
      </c>
      <c r="BE12" s="223">
        <f ca="1">AY12+SUM(BF12:BG12)</f>
        <v>2</v>
      </c>
      <c r="BF12" s="289">
        <f ca="1">SUMPRODUCT((INDIRECT("'"&amp;AZ$6&amp;"'!I17:I199")=$A12)*(INDIRECT("'"&amp;AZ$6&amp;"'!B17:B199")&gt;AX$5)*(INDIRECT("'"&amp;AZ$6&amp;"'!B17:B199")&lt;=BD$5)*(INDIRECT("'"&amp;AZ$6&amp;"'!E17:E199")&lt;&gt;""),INDIRECT("'"&amp;AZ$6&amp;"'!E17:E199"))</f>
        <v>0</v>
      </c>
      <c r="BG12" s="289">
        <f ca="1">SUMPRODUCT((INDIRECT("'"&amp;BA$6&amp;"'!I17:I199")=$A12)*(INDIRECT("'"&amp;BA$6&amp;"'!B17:B199")&gt;AX$5)*(INDIRECT("'"&amp;BA$6&amp;"'!B17:B199")&lt;=BD$5)*(INDIRECT("'"&amp;BA$6&amp;"'!E17:E199")&lt;&gt;""),INDIRECT("'"&amp;BA$6&amp;"'!E17:E199"))</f>
        <v>0</v>
      </c>
      <c r="BH12" s="224">
        <f ca="1">BD12-BE12</f>
        <v>0</v>
      </c>
      <c r="BI12" s="225" t="str">
        <f ca="1">IF(BE12=0,"o", IF(BH12=0, "e", "a"))</f>
        <v>e</v>
      </c>
      <c r="BJ12" s="276">
        <f>$F$12</f>
        <v>2</v>
      </c>
      <c r="BK12" s="223">
        <f ca="1">BE12+SUM(BL12:BM12)</f>
        <v>2</v>
      </c>
      <c r="BL12" s="289">
        <f ca="1">SUMPRODUCT((INDIRECT("'"&amp;BF$6&amp;"'!I17:I199")=$A12)*(INDIRECT("'"&amp;BF$6&amp;"'!B17:B199")&gt;BD$5)*(INDIRECT("'"&amp;BF$6&amp;"'!B17:B199")&lt;=BJ$5)*(INDIRECT("'"&amp;BF$6&amp;"'!E17:E199")&lt;&gt;""),INDIRECT("'"&amp;BF$6&amp;"'!E17:E199"))</f>
        <v>0</v>
      </c>
      <c r="BM12" s="289">
        <f ca="1">SUMPRODUCT((INDIRECT("'"&amp;BG$6&amp;"'!I17:I199")=$A12)*(INDIRECT("'"&amp;BG$6&amp;"'!B17:B199")&gt;BD$5)*(INDIRECT("'"&amp;BG$6&amp;"'!B17:B199")&lt;=BJ$5)*(INDIRECT("'"&amp;BG$6&amp;"'!E17:E199")&lt;&gt;""),INDIRECT("'"&amp;BG$6&amp;"'!E17:E199"))</f>
        <v>0</v>
      </c>
      <c r="BN12" s="224">
        <f ca="1">BJ12-BK12</f>
        <v>0</v>
      </c>
      <c r="BO12" s="225" t="str">
        <f ca="1">IF(BK12=0,"o", IF(BN12=0, "e", "a"))</f>
        <v>e</v>
      </c>
      <c r="BP12" s="276">
        <f>$F$12</f>
        <v>2</v>
      </c>
      <c r="BQ12" s="223">
        <f ca="1">BK12+SUM(BR12:BS12)</f>
        <v>2</v>
      </c>
      <c r="BR12" s="289">
        <f ca="1">SUMPRODUCT((INDIRECT("'"&amp;BL$6&amp;"'!I17:I199")=$A12)*(INDIRECT("'"&amp;BL$6&amp;"'!B17:B199")&gt;BJ$5)*(INDIRECT("'"&amp;BL$6&amp;"'!B17:B199")&lt;=BP$5)*(INDIRECT("'"&amp;BL$6&amp;"'!E17:E199")&lt;&gt;""),INDIRECT("'"&amp;BL$6&amp;"'!E17:E199"))</f>
        <v>0</v>
      </c>
      <c r="BS12" s="289">
        <f ca="1">SUMPRODUCT((INDIRECT("'"&amp;BM$6&amp;"'!I17:I199")=$A12)*(INDIRECT("'"&amp;BM$6&amp;"'!B17:B199")&gt;BJ$5)*(INDIRECT("'"&amp;BM$6&amp;"'!B17:B199")&lt;=BP$5)*(INDIRECT("'"&amp;BM$6&amp;"'!E17:E199")&lt;&gt;""),INDIRECT("'"&amp;BM$6&amp;"'!E17:E199"))</f>
        <v>0</v>
      </c>
      <c r="BT12" s="224">
        <f ca="1">BP12-BQ12</f>
        <v>0</v>
      </c>
      <c r="BU12" s="225" t="str">
        <f ca="1">IF(BQ12=0,"o", IF(BT12=0, "e", "a"))</f>
        <v>e</v>
      </c>
      <c r="BV12" s="276">
        <f>$F$12</f>
        <v>2</v>
      </c>
      <c r="BW12" s="223">
        <f ca="1">BQ12+SUM(BX12:BY12)</f>
        <v>2</v>
      </c>
      <c r="BX12" s="289">
        <f ca="1">SUMPRODUCT((INDIRECT("'"&amp;BR$6&amp;"'!I17:I199")=$A12)*(INDIRECT("'"&amp;BR$6&amp;"'!B17:B199")&gt;BP$5)*(INDIRECT("'"&amp;BR$6&amp;"'!B17:B199")&lt;=BV$5)*(INDIRECT("'"&amp;BR$6&amp;"'!E17:E199")&lt;&gt;""),INDIRECT("'"&amp;BR$6&amp;"'!E17:E199"))</f>
        <v>0</v>
      </c>
      <c r="BY12" s="289">
        <f ca="1">SUMPRODUCT((INDIRECT("'"&amp;BS$6&amp;"'!I17:I199")=$A12)*(INDIRECT("'"&amp;BS$6&amp;"'!B17:B199")&gt;BP$5)*(INDIRECT("'"&amp;BS$6&amp;"'!B17:B199")&lt;=BV$5)*(INDIRECT("'"&amp;BS$6&amp;"'!E17:E199")&lt;&gt;""),INDIRECT("'"&amp;BS$6&amp;"'!E17:E199"))</f>
        <v>0</v>
      </c>
      <c r="BZ12" s="224">
        <f ca="1">BV12-BW12</f>
        <v>0</v>
      </c>
      <c r="CA12" s="225" t="str">
        <f ca="1">IF(BW12=0,"o", IF(BZ12=0, "e", "a"))</f>
        <v>e</v>
      </c>
      <c r="CB12" s="276">
        <f>$F$12</f>
        <v>2</v>
      </c>
      <c r="CC12" s="223">
        <f ca="1">BW12+SUM(CD12:CE12)</f>
        <v>2</v>
      </c>
      <c r="CD12" s="289">
        <f ca="1">SUMPRODUCT((INDIRECT("'"&amp;BX$6&amp;"'!I17:I199")=$A12)*(INDIRECT("'"&amp;BX$6&amp;"'!B17:B199")&gt;BV$5)*(INDIRECT("'"&amp;BX$6&amp;"'!B17:B199")&lt;=CB$5)*(INDIRECT("'"&amp;BX$6&amp;"'!E17:E199")&lt;&gt;""),INDIRECT("'"&amp;BX$6&amp;"'!E17:E199"))</f>
        <v>0</v>
      </c>
      <c r="CE12" s="289">
        <f ca="1">SUMPRODUCT((INDIRECT("'"&amp;BY$6&amp;"'!I17:I199")=$A12)*(INDIRECT("'"&amp;BY$6&amp;"'!B17:B199")&gt;BV$5)*(INDIRECT("'"&amp;BY$6&amp;"'!B17:B199")&lt;=CB$5)*(INDIRECT("'"&amp;BY$6&amp;"'!E17:E199")&lt;&gt;""),INDIRECT("'"&amp;BY$6&amp;"'!E17:E199"))</f>
        <v>0</v>
      </c>
      <c r="CF12" s="224">
        <f ca="1">CB12-CC12</f>
        <v>0</v>
      </c>
      <c r="CG12" s="225" t="str">
        <f ca="1">IF(CC12=0,"o", IF(CF12=0, "e", "a"))</f>
        <v>e</v>
      </c>
    </row>
    <row r="13" spans="1:85" s="215" customFormat="1">
      <c r="A13" s="262" t="s">
        <v>31</v>
      </c>
      <c r="B13" s="216" t="s">
        <v>92</v>
      </c>
      <c r="C13" s="217">
        <v>42941</v>
      </c>
      <c r="D13" s="218">
        <v>42950</v>
      </c>
      <c r="E13" s="190" t="s">
        <v>30</v>
      </c>
      <c r="F13" s="272">
        <f>SUM(J13,L13)</f>
        <v>2</v>
      </c>
      <c r="G13" s="220">
        <f t="shared" ca="1" si="1"/>
        <v>0</v>
      </c>
      <c r="H13" s="221">
        <f ca="1">F13-G13</f>
        <v>2</v>
      </c>
      <c r="I13" s="196">
        <f ca="1">G13/F13</f>
        <v>0</v>
      </c>
      <c r="J13" s="275">
        <v>2</v>
      </c>
      <c r="K13" s="222">
        <f ca="1">SUMPRODUCT((INDIRECT("'"&amp;J$5&amp;"'!I18:I199")=$A13)*(INDIRECT("'"&amp;J$5&amp;"'!E18:E199")&lt;&gt;""),INDIRECT("'"&amp;J$5&amp;"'!E18:E199"))</f>
        <v>0</v>
      </c>
      <c r="L13" s="278">
        <v>0</v>
      </c>
      <c r="M13" s="222">
        <f ca="1">SUMPRODUCT((INDIRECT("'"&amp;L$5&amp;"'!I17:I199")=$A13)*(INDIRECT("'"&amp;L$5&amp;"'!E17:E199")&lt;&gt;""),INDIRECT("'"&amp;L$5&amp;"'!E17:E199"))</f>
        <v>0</v>
      </c>
      <c r="N13" s="276">
        <f>$F$13</f>
        <v>2</v>
      </c>
      <c r="O13" s="223">
        <f>SUM(P13:Q13)</f>
        <v>0</v>
      </c>
      <c r="P13" s="220"/>
      <c r="Q13" s="220"/>
      <c r="R13" s="224">
        <f>N13-O13</f>
        <v>2</v>
      </c>
      <c r="S13" s="225" t="str">
        <f>IF(O13=0,"o", IF(R13=0, "e", "a"))</f>
        <v>o</v>
      </c>
      <c r="T13" s="276">
        <f>$F$13</f>
        <v>2</v>
      </c>
      <c r="U13" s="223">
        <f t="shared" ref="U13:U14" ca="1" si="2">O13+SUM(V13:W13)</f>
        <v>0</v>
      </c>
      <c r="V13" s="289">
        <f ca="1">SUMPRODUCT((INDIRECT("'"&amp;P$6&amp;"'!I17:I199")=$A13)*(INDIRECT("'"&amp;P$6&amp;"'!B17:B199")&gt;N$5)*(INDIRECT("'"&amp;P$6&amp;"'!B17:B199")&lt;=T$5)*(INDIRECT("'"&amp;P$6&amp;"'!E17:E199")&lt;&gt;""),INDIRECT("'"&amp;P$6&amp;"'!E17:E199"))</f>
        <v>0</v>
      </c>
      <c r="W13" s="289">
        <f ca="1">SUMPRODUCT((INDIRECT("'"&amp;Q$6&amp;"'!I17:I199")=$A13)*(INDIRECT("'"&amp;Q$6&amp;"'!B17:B199")&gt;N$5)*(INDIRECT("'"&amp;Q$6&amp;"'!B17:B199")&lt;=T$5)*(INDIRECT("'"&amp;Q$6&amp;"'!E17:E199")&lt;&gt;""),INDIRECT("'"&amp;Q$6&amp;"'!E17:E199"))</f>
        <v>0</v>
      </c>
      <c r="X13" s="224">
        <f ca="1">T13-U13</f>
        <v>2</v>
      </c>
      <c r="Y13" s="225" t="str">
        <f ca="1">IF(U13=0,"o", IF(X13=0, "e", "a"))</f>
        <v>o</v>
      </c>
      <c r="Z13" s="276">
        <f>$F$13</f>
        <v>2</v>
      </c>
      <c r="AA13" s="223">
        <f t="shared" ref="AA13:AA14" ca="1" si="3">U13+SUM(AB13:AC13)</f>
        <v>0</v>
      </c>
      <c r="AB13" s="289">
        <f ca="1">SUMPRODUCT((INDIRECT("'"&amp;V$6&amp;"'!I17:I199")=$A13)*(INDIRECT("'"&amp;V$6&amp;"'!B17:B199")&gt;T$5)*(INDIRECT("'"&amp;V$6&amp;"'!B17:B199")&lt;=Z$5)*(INDIRECT("'"&amp;V$6&amp;"'!E17:E199")&lt;&gt;""),INDIRECT("'"&amp;V$6&amp;"'!E17:E199"))</f>
        <v>0</v>
      </c>
      <c r="AC13" s="289">
        <f ca="1">SUMPRODUCT((INDIRECT("'"&amp;W$6&amp;"'!I17:I199")=$A13)*(INDIRECT("'"&amp;W$6&amp;"'!B17:B199")&gt;T$5)*(INDIRECT("'"&amp;W$6&amp;"'!B17:B199")&lt;=Z$5)*(INDIRECT("'"&amp;W$6&amp;"'!E17:E199")&lt;&gt;""),INDIRECT("'"&amp;W$6&amp;"'!E17:E199"))</f>
        <v>0</v>
      </c>
      <c r="AD13" s="224">
        <f ca="1">Z13-AA13</f>
        <v>2</v>
      </c>
      <c r="AE13" s="225" t="str">
        <f ca="1">IF(AA13=0,"o", IF(AD13=0, "e", "a"))</f>
        <v>o</v>
      </c>
      <c r="AF13" s="276">
        <f>$F$13</f>
        <v>2</v>
      </c>
      <c r="AG13" s="223">
        <f t="shared" ref="AG13:AG14" ca="1" si="4">AA13+SUM(AH13:AI13)</f>
        <v>0</v>
      </c>
      <c r="AH13" s="289">
        <f ca="1">SUMPRODUCT((INDIRECT("'"&amp;AB$6&amp;"'!I17:I199")=$A13)*(INDIRECT("'"&amp;AB$6&amp;"'!B17:B199")&gt;Z$5)*(INDIRECT("'"&amp;AB$6&amp;"'!B17:B199")&lt;=AF$5)*(INDIRECT("'"&amp;AB$6&amp;"'!E17:E199")&lt;&gt;""),INDIRECT("'"&amp;AB$6&amp;"'!E17:E199"))</f>
        <v>0</v>
      </c>
      <c r="AI13" s="289">
        <f ca="1">SUMPRODUCT((INDIRECT("'"&amp;AC$6&amp;"'!I17:I199")=$A13)*(INDIRECT("'"&amp;AC$6&amp;"'!B17:B199")&gt;Z$5)*(INDIRECT("'"&amp;AC$6&amp;"'!B17:B199")&lt;=AF$5)*(INDIRECT("'"&amp;AC$6&amp;"'!E17:E199")&lt;&gt;""),INDIRECT("'"&amp;AC$6&amp;"'!E17:E199"))</f>
        <v>0</v>
      </c>
      <c r="AJ13" s="224">
        <f ca="1">AF13-AG13</f>
        <v>2</v>
      </c>
      <c r="AK13" s="225" t="str">
        <f ca="1">IF(AG13=0,"o", IF(AJ13=0, "e", "a"))</f>
        <v>o</v>
      </c>
      <c r="AL13" s="276">
        <f>$F$13</f>
        <v>2</v>
      </c>
      <c r="AM13" s="223">
        <f t="shared" ref="AM13:AM14" ca="1" si="5">AG13+SUM(AN13:AO13)</f>
        <v>0</v>
      </c>
      <c r="AN13" s="289">
        <f ca="1">SUMPRODUCT((INDIRECT("'"&amp;AH$6&amp;"'!I17:I199")=$A13)*(INDIRECT("'"&amp;AH$6&amp;"'!B17:B199")&gt;AF$5)*(INDIRECT("'"&amp;AH$6&amp;"'!B17:B199")&lt;=AL$5)*(INDIRECT("'"&amp;AH$6&amp;"'!E17:E199")&lt;&gt;""),INDIRECT("'"&amp;AH$6&amp;"'!E17:E199"))</f>
        <v>0</v>
      </c>
      <c r="AO13" s="289">
        <f ca="1">SUMPRODUCT((INDIRECT("'"&amp;AI$6&amp;"'!I17:I199")=$A13)*(INDIRECT("'"&amp;AI$6&amp;"'!B17:B199")&gt;AF$5)*(INDIRECT("'"&amp;AI$6&amp;"'!B17:B199")&lt;=AL$5)*(INDIRECT("'"&amp;AI$6&amp;"'!E17:E199")&lt;&gt;""),INDIRECT("'"&amp;AI$6&amp;"'!E17:E199"))</f>
        <v>0</v>
      </c>
      <c r="AP13" s="224">
        <f ca="1">AL13-AM13</f>
        <v>2</v>
      </c>
      <c r="AQ13" s="225" t="str">
        <f ca="1">IF(AM13=0,"o", IF(AP13=0, "e", "a"))</f>
        <v>o</v>
      </c>
      <c r="AR13" s="276">
        <f>$F$13</f>
        <v>2</v>
      </c>
      <c r="AS13" s="223">
        <f t="shared" ref="AS13:AS14" ca="1" si="6">AM13+SUM(AT13:AU13)</f>
        <v>0</v>
      </c>
      <c r="AT13" s="289">
        <f ca="1">SUMPRODUCT((INDIRECT("'"&amp;AN$6&amp;"'!I17:I199")=$A13)*(INDIRECT("'"&amp;AN$6&amp;"'!B17:B199")&gt;AL$5)*(INDIRECT("'"&amp;AN$6&amp;"'!B17:B199")&lt;=AR$5)*(INDIRECT("'"&amp;AN$6&amp;"'!E17:E199")&lt;&gt;""),INDIRECT("'"&amp;AN$6&amp;"'!E17:E199"))</f>
        <v>0</v>
      </c>
      <c r="AU13" s="289">
        <f ca="1">SUMPRODUCT((INDIRECT("'"&amp;AO$6&amp;"'!I17:I199")=$A13)*(INDIRECT("'"&amp;AO$6&amp;"'!B17:B199")&gt;AL$5)*(INDIRECT("'"&amp;AO$6&amp;"'!B17:B199")&lt;=AR$5)*(INDIRECT("'"&amp;AO$6&amp;"'!E17:E199")&lt;&gt;""),INDIRECT("'"&amp;AO$6&amp;"'!E17:E199"))</f>
        <v>0</v>
      </c>
      <c r="AV13" s="224">
        <f ca="1">AR13-AS13</f>
        <v>2</v>
      </c>
      <c r="AW13" s="225" t="str">
        <f ca="1">IF(AS13=0,"o", IF(AV13=0, "e", "a"))</f>
        <v>o</v>
      </c>
      <c r="AX13" s="276">
        <f>$F$13</f>
        <v>2</v>
      </c>
      <c r="AY13" s="223">
        <f t="shared" ref="AY13:AY14" ca="1" si="7">AS13+SUM(AZ13:BA13)</f>
        <v>0</v>
      </c>
      <c r="AZ13" s="289">
        <f ca="1">SUMPRODUCT((INDIRECT("'"&amp;AT$6&amp;"'!I17:I199")=$A13)*(INDIRECT("'"&amp;AT$6&amp;"'!B17:B199")&gt;AR$5)*(INDIRECT("'"&amp;AT$6&amp;"'!B17:B199")&lt;=AX$5)*(INDIRECT("'"&amp;AT$6&amp;"'!E17:E199")&lt;&gt;""),INDIRECT("'"&amp;AT$6&amp;"'!E17:E199"))</f>
        <v>0</v>
      </c>
      <c r="BA13" s="289">
        <f ca="1">SUMPRODUCT((INDIRECT("'"&amp;AU$6&amp;"'!I17:I199")=$A13)*(INDIRECT("'"&amp;AU$6&amp;"'!B17:B199")&gt;AR$5)*(INDIRECT("'"&amp;AU$6&amp;"'!B17:B199")&lt;=AX$5)*(INDIRECT("'"&amp;AU$6&amp;"'!E17:E199")&lt;&gt;""),INDIRECT("'"&amp;AU$6&amp;"'!E17:E199"))</f>
        <v>0</v>
      </c>
      <c r="BB13" s="224">
        <f ca="1">AX13-AY13</f>
        <v>2</v>
      </c>
      <c r="BC13" s="225" t="str">
        <f ca="1">IF(AY13=0,"o", IF(BB13=0, "e", "a"))</f>
        <v>o</v>
      </c>
      <c r="BD13" s="276">
        <f>$F$13</f>
        <v>2</v>
      </c>
      <c r="BE13" s="223">
        <f t="shared" ref="BE13:BE14" ca="1" si="8">AY13+SUM(BF13:BG13)</f>
        <v>0</v>
      </c>
      <c r="BF13" s="289">
        <f ca="1">SUMPRODUCT((INDIRECT("'"&amp;AZ$6&amp;"'!I17:I199")=$A13)*(INDIRECT("'"&amp;AZ$6&amp;"'!B17:B199")&gt;AX$5)*(INDIRECT("'"&amp;AZ$6&amp;"'!B17:B199")&lt;=BD$5)*(INDIRECT("'"&amp;AZ$6&amp;"'!E17:E199")&lt;&gt;""),INDIRECT("'"&amp;AZ$6&amp;"'!E17:E199"))</f>
        <v>0</v>
      </c>
      <c r="BG13" s="289">
        <f ca="1">SUMPRODUCT((INDIRECT("'"&amp;BA$6&amp;"'!I17:I199")=$A13)*(INDIRECT("'"&amp;BA$6&amp;"'!B17:B199")&gt;AX$5)*(INDIRECT("'"&amp;BA$6&amp;"'!B17:B199")&lt;=BD$5)*(INDIRECT("'"&amp;BA$6&amp;"'!E17:E199")&lt;&gt;""),INDIRECT("'"&amp;BA$6&amp;"'!E17:E199"))</f>
        <v>0</v>
      </c>
      <c r="BH13" s="224">
        <f ca="1">BD13-BE13</f>
        <v>2</v>
      </c>
      <c r="BI13" s="225" t="str">
        <f ca="1">IF(BE13=0,"o", IF(BH13=0, "e", "a"))</f>
        <v>o</v>
      </c>
      <c r="BJ13" s="276">
        <f>$F$13</f>
        <v>2</v>
      </c>
      <c r="BK13" s="223">
        <f t="shared" ref="BK13:BK14" ca="1" si="9">BE13+SUM(BL13:BM13)</f>
        <v>0</v>
      </c>
      <c r="BL13" s="289">
        <f ca="1">SUMPRODUCT((INDIRECT("'"&amp;BF$6&amp;"'!I17:I199")=$A13)*(INDIRECT("'"&amp;BF$6&amp;"'!B17:B199")&gt;BD$5)*(INDIRECT("'"&amp;BF$6&amp;"'!B17:B199")&lt;=BJ$5)*(INDIRECT("'"&amp;BF$6&amp;"'!E17:E199")&lt;&gt;""),INDIRECT("'"&amp;BF$6&amp;"'!E17:E199"))</f>
        <v>0</v>
      </c>
      <c r="BM13" s="289">
        <f ca="1">SUMPRODUCT((INDIRECT("'"&amp;BG$6&amp;"'!I17:I199")=$A13)*(INDIRECT("'"&amp;BG$6&amp;"'!B17:B199")&gt;BD$5)*(INDIRECT("'"&amp;BG$6&amp;"'!B17:B199")&lt;=BJ$5)*(INDIRECT("'"&amp;BG$6&amp;"'!E17:E199")&lt;&gt;""),INDIRECT("'"&amp;BG$6&amp;"'!E17:E199"))</f>
        <v>0</v>
      </c>
      <c r="BN13" s="224">
        <f ca="1">BJ13-BK13</f>
        <v>2</v>
      </c>
      <c r="BO13" s="225" t="str">
        <f ca="1">IF(BK13=0,"o", IF(BN13=0, "e", "a"))</f>
        <v>o</v>
      </c>
      <c r="BP13" s="276">
        <f>$F$13</f>
        <v>2</v>
      </c>
      <c r="BQ13" s="223">
        <f t="shared" ref="BQ13:BQ14" ca="1" si="10">BK13+SUM(BR13:BS13)</f>
        <v>0</v>
      </c>
      <c r="BR13" s="289">
        <f ca="1">SUMPRODUCT((INDIRECT("'"&amp;BL$6&amp;"'!I17:I199")=$A13)*(INDIRECT("'"&amp;BL$6&amp;"'!B17:B199")&gt;BJ$5)*(INDIRECT("'"&amp;BL$6&amp;"'!B17:B199")&lt;=BP$5)*(INDIRECT("'"&amp;BL$6&amp;"'!E17:E199")&lt;&gt;""),INDIRECT("'"&amp;BL$6&amp;"'!E17:E199"))</f>
        <v>0</v>
      </c>
      <c r="BS13" s="289">
        <f ca="1">SUMPRODUCT((INDIRECT("'"&amp;BM$6&amp;"'!I17:I199")=$A13)*(INDIRECT("'"&amp;BM$6&amp;"'!B17:B199")&gt;BJ$5)*(INDIRECT("'"&amp;BM$6&amp;"'!B17:B199")&lt;=BP$5)*(INDIRECT("'"&amp;BM$6&amp;"'!E17:E199")&lt;&gt;""),INDIRECT("'"&amp;BM$6&amp;"'!E17:E199"))</f>
        <v>0</v>
      </c>
      <c r="BT13" s="224">
        <f ca="1">BP13-BQ13</f>
        <v>2</v>
      </c>
      <c r="BU13" s="225" t="str">
        <f ca="1">IF(BQ13=0,"o", IF(BT13=0, "e", "a"))</f>
        <v>o</v>
      </c>
      <c r="BV13" s="276">
        <f>$F$13</f>
        <v>2</v>
      </c>
      <c r="BW13" s="223">
        <f t="shared" ref="BW13:BW14" ca="1" si="11">BQ13+SUM(BX13:BY13)</f>
        <v>0</v>
      </c>
      <c r="BX13" s="289">
        <f ca="1">SUMPRODUCT((INDIRECT("'"&amp;BR$6&amp;"'!I17:I199")=$A13)*(INDIRECT("'"&amp;BR$6&amp;"'!B17:B199")&gt;BP$5)*(INDIRECT("'"&amp;BR$6&amp;"'!B17:B199")&lt;=BV$5)*(INDIRECT("'"&amp;BR$6&amp;"'!E17:E199")&lt;&gt;""),INDIRECT("'"&amp;BR$6&amp;"'!E17:E199"))</f>
        <v>0</v>
      </c>
      <c r="BY13" s="289">
        <f ca="1">SUMPRODUCT((INDIRECT("'"&amp;BS$6&amp;"'!I17:I199")=$A13)*(INDIRECT("'"&amp;BS$6&amp;"'!B17:B199")&gt;BP$5)*(INDIRECT("'"&amp;BS$6&amp;"'!B17:B199")&lt;=BV$5)*(INDIRECT("'"&amp;BS$6&amp;"'!E17:E199")&lt;&gt;""),INDIRECT("'"&amp;BS$6&amp;"'!E17:E199"))</f>
        <v>0</v>
      </c>
      <c r="BZ13" s="224">
        <f ca="1">BV13-BW13</f>
        <v>2</v>
      </c>
      <c r="CA13" s="225" t="str">
        <f ca="1">IF(BW13=0,"o", IF(BZ13=0, "e", "a"))</f>
        <v>o</v>
      </c>
      <c r="CB13" s="276">
        <f>$F$13</f>
        <v>2</v>
      </c>
      <c r="CC13" s="223">
        <f t="shared" ref="CC13:CC14" ca="1" si="12">BW13+SUM(CD13:CE13)</f>
        <v>0</v>
      </c>
      <c r="CD13" s="289">
        <f ca="1">SUMPRODUCT((INDIRECT("'"&amp;BX$6&amp;"'!I17:I199")=$A13)*(INDIRECT("'"&amp;BX$6&amp;"'!B17:B199")&gt;BV$5)*(INDIRECT("'"&amp;BX$6&amp;"'!B17:B199")&lt;=CB$5)*(INDIRECT("'"&amp;BX$6&amp;"'!E17:E199")&lt;&gt;""),INDIRECT("'"&amp;BX$6&amp;"'!E17:E199"))</f>
        <v>0</v>
      </c>
      <c r="CE13" s="289">
        <f ca="1">SUMPRODUCT((INDIRECT("'"&amp;BY$6&amp;"'!I17:I199")=$A13)*(INDIRECT("'"&amp;BY$6&amp;"'!B17:B199")&gt;BV$5)*(INDIRECT("'"&amp;BY$6&amp;"'!B17:B199")&lt;=CB$5)*(INDIRECT("'"&amp;BY$6&amp;"'!E17:E199")&lt;&gt;""),INDIRECT("'"&amp;BY$6&amp;"'!E17:E199"))</f>
        <v>0</v>
      </c>
      <c r="CF13" s="224">
        <f ca="1">CB13-CC13</f>
        <v>2</v>
      </c>
      <c r="CG13" s="225" t="str">
        <f ca="1">IF(CC13=0,"o", IF(CF13=0, "e", "a"))</f>
        <v>o</v>
      </c>
    </row>
    <row r="14" spans="1:85" s="215" customFormat="1">
      <c r="A14" s="262" t="s">
        <v>32</v>
      </c>
      <c r="B14" s="216" t="s">
        <v>93</v>
      </c>
      <c r="C14" s="217">
        <v>42951</v>
      </c>
      <c r="D14" s="218">
        <v>42951</v>
      </c>
      <c r="E14" s="190" t="s">
        <v>30</v>
      </c>
      <c r="F14" s="272">
        <f>SUM(J14,L14)</f>
        <v>3</v>
      </c>
      <c r="G14" s="220">
        <f t="shared" ca="1" si="1"/>
        <v>0</v>
      </c>
      <c r="H14" s="221">
        <f ca="1">F14-G14</f>
        <v>3</v>
      </c>
      <c r="I14" s="196">
        <f ca="1">G14/F14</f>
        <v>0</v>
      </c>
      <c r="J14" s="275">
        <v>3</v>
      </c>
      <c r="K14" s="222">
        <f ca="1">SUMPRODUCT((INDIRECT("'"&amp;J$5&amp;"'!I17:I199")=$A14)*(INDIRECT("'"&amp;J$5&amp;"'!E17:E199")&lt;&gt;""),INDIRECT("'"&amp;J$5&amp;"'!E17:E199"))</f>
        <v>0</v>
      </c>
      <c r="L14" s="278">
        <v>0</v>
      </c>
      <c r="M14" s="222">
        <f ca="1">SUMPRODUCT((INDIRECT("'"&amp;L$5&amp;"'!I18:I199")=$A14)*(INDIRECT("'"&amp;L$5&amp;"'!E18:E199")&lt;&gt;""),INDIRECT("'"&amp;L$5&amp;"'!E18:E199"))</f>
        <v>0</v>
      </c>
      <c r="N14" s="276">
        <f>$F$14</f>
        <v>3</v>
      </c>
      <c r="O14" s="223">
        <f>SUM(P14:Q14)</f>
        <v>0</v>
      </c>
      <c r="P14" s="220"/>
      <c r="Q14" s="220"/>
      <c r="R14" s="224">
        <f>N14-O14</f>
        <v>3</v>
      </c>
      <c r="S14" s="225" t="str">
        <f>IF(O14=0,"o", IF(R14=0, "e", "a"))</f>
        <v>o</v>
      </c>
      <c r="T14" s="276">
        <f>$F$14</f>
        <v>3</v>
      </c>
      <c r="U14" s="223">
        <f t="shared" ca="1" si="2"/>
        <v>0</v>
      </c>
      <c r="V14" s="289">
        <f ca="1">SUMPRODUCT((INDIRECT("'"&amp;P$6&amp;"'!I17:I199")=$A14)*(INDIRECT("'"&amp;P$6&amp;"'!B17:B199")&gt;N$5)*(INDIRECT("'"&amp;P$6&amp;"'!B17:B199")&lt;=T$5)*(INDIRECT("'"&amp;P$6&amp;"'!E17:E199")&lt;&gt;""),INDIRECT("'"&amp;P$6&amp;"'!E17:E199"))</f>
        <v>0</v>
      </c>
      <c r="W14" s="289">
        <f ca="1">SUMPRODUCT((INDIRECT("'"&amp;Q$6&amp;"'!I17:I199")=$A14)*(INDIRECT("'"&amp;Q$6&amp;"'!B17:B199")&gt;N$5)*(INDIRECT("'"&amp;Q$6&amp;"'!B17:B199")&lt;=T$5)*(INDIRECT("'"&amp;Q$6&amp;"'!E17:E199")&lt;&gt;""),INDIRECT("'"&amp;Q$6&amp;"'!E17:E199"))</f>
        <v>0</v>
      </c>
      <c r="X14" s="224">
        <f ca="1">T14-U14</f>
        <v>3</v>
      </c>
      <c r="Y14" s="225" t="str">
        <f ca="1">IF(U14=0,"o", IF(X14=0, "e", "a"))</f>
        <v>o</v>
      </c>
      <c r="Z14" s="276">
        <f>$F$14</f>
        <v>3</v>
      </c>
      <c r="AA14" s="223">
        <f t="shared" ca="1" si="3"/>
        <v>0</v>
      </c>
      <c r="AB14" s="289">
        <f ca="1">SUMPRODUCT((INDIRECT("'"&amp;V$6&amp;"'!I17:I199")=$A14)*(INDIRECT("'"&amp;V$6&amp;"'!B17:B199")&gt;T$5)*(INDIRECT("'"&amp;V$6&amp;"'!B17:B199")&lt;=Z$5)*(INDIRECT("'"&amp;V$6&amp;"'!E17:E199")&lt;&gt;""),INDIRECT("'"&amp;V$6&amp;"'!E17:E199"))</f>
        <v>0</v>
      </c>
      <c r="AC14" s="289">
        <f ca="1">SUMPRODUCT((INDIRECT("'"&amp;W$6&amp;"'!I17:I199")=$A14)*(INDIRECT("'"&amp;W$6&amp;"'!B17:B199")&gt;T$5)*(INDIRECT("'"&amp;W$6&amp;"'!B17:B199")&lt;=Z$5)*(INDIRECT("'"&amp;W$6&amp;"'!E17:E199")&lt;&gt;""),INDIRECT("'"&amp;W$6&amp;"'!E17:E199"))</f>
        <v>0</v>
      </c>
      <c r="AD14" s="224">
        <f ca="1">Z14-AA14</f>
        <v>3</v>
      </c>
      <c r="AE14" s="225" t="str">
        <f ca="1">IF(AA14=0,"o", IF(AD14=0, "e", "a"))</f>
        <v>o</v>
      </c>
      <c r="AF14" s="276">
        <f>$F$14</f>
        <v>3</v>
      </c>
      <c r="AG14" s="223">
        <f t="shared" ca="1" si="4"/>
        <v>0</v>
      </c>
      <c r="AH14" s="289">
        <f ca="1">SUMPRODUCT((INDIRECT("'"&amp;AB$6&amp;"'!I17:I199")=$A14)*(INDIRECT("'"&amp;AB$6&amp;"'!B17:B199")&gt;Z$5)*(INDIRECT("'"&amp;AB$6&amp;"'!B17:B199")&lt;=AF$5)*(INDIRECT("'"&amp;AB$6&amp;"'!E17:E199")&lt;&gt;""),INDIRECT("'"&amp;AB$6&amp;"'!E17:E199"))</f>
        <v>0</v>
      </c>
      <c r="AI14" s="289">
        <f ca="1">SUMPRODUCT((INDIRECT("'"&amp;AC$6&amp;"'!I17:I199")=$A14)*(INDIRECT("'"&amp;AC$6&amp;"'!B17:B199")&gt;Z$5)*(INDIRECT("'"&amp;AC$6&amp;"'!B17:B199")&lt;=AF$5)*(INDIRECT("'"&amp;AC$6&amp;"'!E17:E199")&lt;&gt;""),INDIRECT("'"&amp;AC$6&amp;"'!E17:E199"))</f>
        <v>0</v>
      </c>
      <c r="AJ14" s="224">
        <f ca="1">AF14-AG14</f>
        <v>3</v>
      </c>
      <c r="AK14" s="225" t="str">
        <f ca="1">IF(AG14=0,"o", IF(AJ14=0, "e", "a"))</f>
        <v>o</v>
      </c>
      <c r="AL14" s="276">
        <f>$F$14</f>
        <v>3</v>
      </c>
      <c r="AM14" s="223">
        <f t="shared" ca="1" si="5"/>
        <v>0</v>
      </c>
      <c r="AN14" s="289">
        <f ca="1">SUMPRODUCT((INDIRECT("'"&amp;AH$6&amp;"'!I17:I199")=$A14)*(INDIRECT("'"&amp;AH$6&amp;"'!B17:B199")&gt;AF$5)*(INDIRECT("'"&amp;AH$6&amp;"'!B17:B199")&lt;=AL$5)*(INDIRECT("'"&amp;AH$6&amp;"'!E17:E199")&lt;&gt;""),INDIRECT("'"&amp;AH$6&amp;"'!E17:E199"))</f>
        <v>0</v>
      </c>
      <c r="AO14" s="289">
        <f ca="1">SUMPRODUCT((INDIRECT("'"&amp;AI$6&amp;"'!I17:I199")=$A14)*(INDIRECT("'"&amp;AI$6&amp;"'!B17:B199")&gt;AF$5)*(INDIRECT("'"&amp;AI$6&amp;"'!B17:B199")&lt;=AL$5)*(INDIRECT("'"&amp;AI$6&amp;"'!E17:E199")&lt;&gt;""),INDIRECT("'"&amp;AI$6&amp;"'!E17:E199"))</f>
        <v>0</v>
      </c>
      <c r="AP14" s="224">
        <f ca="1">AL14-AM14</f>
        <v>3</v>
      </c>
      <c r="AQ14" s="225" t="str">
        <f ca="1">IF(AM14=0,"o", IF(AP14=0, "e", "a"))</f>
        <v>o</v>
      </c>
      <c r="AR14" s="276">
        <f>$F$14</f>
        <v>3</v>
      </c>
      <c r="AS14" s="223">
        <f t="shared" ca="1" si="6"/>
        <v>0</v>
      </c>
      <c r="AT14" s="289">
        <f ca="1">SUMPRODUCT((INDIRECT("'"&amp;AN$6&amp;"'!I17:I199")=$A14)*(INDIRECT("'"&amp;AN$6&amp;"'!B17:B199")&gt;AL$5)*(INDIRECT("'"&amp;AN$6&amp;"'!B17:B199")&lt;=AR$5)*(INDIRECT("'"&amp;AN$6&amp;"'!E17:E199")&lt;&gt;""),INDIRECT("'"&amp;AN$6&amp;"'!E17:E199"))</f>
        <v>0</v>
      </c>
      <c r="AU14" s="289">
        <f ca="1">SUMPRODUCT((INDIRECT("'"&amp;AO$6&amp;"'!I17:I199")=$A14)*(INDIRECT("'"&amp;AO$6&amp;"'!B17:B199")&gt;AL$5)*(INDIRECT("'"&amp;AO$6&amp;"'!B17:B199")&lt;=AR$5)*(INDIRECT("'"&amp;AO$6&amp;"'!E17:E199")&lt;&gt;""),INDIRECT("'"&amp;AO$6&amp;"'!E17:E199"))</f>
        <v>0</v>
      </c>
      <c r="AV14" s="224">
        <f ca="1">AR14-AS14</f>
        <v>3</v>
      </c>
      <c r="AW14" s="225" t="str">
        <f ca="1">IF(AS14=0,"o", IF(AV14=0, "e", "a"))</f>
        <v>o</v>
      </c>
      <c r="AX14" s="276">
        <f>$F$14</f>
        <v>3</v>
      </c>
      <c r="AY14" s="223">
        <f t="shared" ca="1" si="7"/>
        <v>0</v>
      </c>
      <c r="AZ14" s="289">
        <f ca="1">SUMPRODUCT((INDIRECT("'"&amp;AT$6&amp;"'!I17:I199")=$A14)*(INDIRECT("'"&amp;AT$6&amp;"'!B17:B199")&gt;AR$5)*(INDIRECT("'"&amp;AT$6&amp;"'!B17:B199")&lt;=AX$5)*(INDIRECT("'"&amp;AT$6&amp;"'!E17:E199")&lt;&gt;""),INDIRECT("'"&amp;AT$6&amp;"'!E17:E199"))</f>
        <v>0</v>
      </c>
      <c r="BA14" s="289">
        <f ca="1">SUMPRODUCT((INDIRECT("'"&amp;AU$6&amp;"'!I17:I199")=$A14)*(INDIRECT("'"&amp;AU$6&amp;"'!B17:B199")&gt;AR$5)*(INDIRECT("'"&amp;AU$6&amp;"'!B17:B199")&lt;=AX$5)*(INDIRECT("'"&amp;AU$6&amp;"'!E17:E199")&lt;&gt;""),INDIRECT("'"&amp;AU$6&amp;"'!E17:E199"))</f>
        <v>0</v>
      </c>
      <c r="BB14" s="224">
        <f ca="1">AX14-AY14</f>
        <v>3</v>
      </c>
      <c r="BC14" s="225" t="str">
        <f ca="1">IF(AY14=0,"o", IF(BB14=0, "e", "a"))</f>
        <v>o</v>
      </c>
      <c r="BD14" s="276">
        <f>$F$14</f>
        <v>3</v>
      </c>
      <c r="BE14" s="223">
        <f t="shared" ca="1" si="8"/>
        <v>0</v>
      </c>
      <c r="BF14" s="289">
        <f ca="1">SUMPRODUCT((INDIRECT("'"&amp;AZ$6&amp;"'!I17:I199")=$A14)*(INDIRECT("'"&amp;AZ$6&amp;"'!B17:B199")&gt;AX$5)*(INDIRECT("'"&amp;AZ$6&amp;"'!B17:B199")&lt;=BD$5)*(INDIRECT("'"&amp;AZ$6&amp;"'!E17:E199")&lt;&gt;""),INDIRECT("'"&amp;AZ$6&amp;"'!E17:E199"))</f>
        <v>0</v>
      </c>
      <c r="BG14" s="289">
        <f ca="1">SUMPRODUCT((INDIRECT("'"&amp;BA$6&amp;"'!I17:I199")=$A14)*(INDIRECT("'"&amp;BA$6&amp;"'!B17:B199")&gt;AX$5)*(INDIRECT("'"&amp;BA$6&amp;"'!B17:B199")&lt;=BD$5)*(INDIRECT("'"&amp;BA$6&amp;"'!E17:E199")&lt;&gt;""),INDIRECT("'"&amp;BA$6&amp;"'!E17:E199"))</f>
        <v>0</v>
      </c>
      <c r="BH14" s="224">
        <f ca="1">BD14-BE14</f>
        <v>3</v>
      </c>
      <c r="BI14" s="225" t="str">
        <f ca="1">IF(BE14=0,"o", IF(BH14=0, "e", "a"))</f>
        <v>o</v>
      </c>
      <c r="BJ14" s="276">
        <f>$F$14</f>
        <v>3</v>
      </c>
      <c r="BK14" s="223">
        <f t="shared" ca="1" si="9"/>
        <v>0</v>
      </c>
      <c r="BL14" s="289">
        <f ca="1">SUMPRODUCT((INDIRECT("'"&amp;BF$6&amp;"'!I17:I199")=$A14)*(INDIRECT("'"&amp;BF$6&amp;"'!B17:B199")&gt;BD$5)*(INDIRECT("'"&amp;BF$6&amp;"'!B17:B199")&lt;=BJ$5)*(INDIRECT("'"&amp;BF$6&amp;"'!E17:E199")&lt;&gt;""),INDIRECT("'"&amp;BF$6&amp;"'!E17:E199"))</f>
        <v>0</v>
      </c>
      <c r="BM14" s="289">
        <f ca="1">SUMPRODUCT((INDIRECT("'"&amp;BG$6&amp;"'!I17:I199")=$A14)*(INDIRECT("'"&amp;BG$6&amp;"'!B17:B199")&gt;BD$5)*(INDIRECT("'"&amp;BG$6&amp;"'!B17:B199")&lt;=BJ$5)*(INDIRECT("'"&amp;BG$6&amp;"'!E17:E199")&lt;&gt;""),INDIRECT("'"&amp;BG$6&amp;"'!E17:E199"))</f>
        <v>0</v>
      </c>
      <c r="BN14" s="224">
        <f ca="1">BJ14-BK14</f>
        <v>3</v>
      </c>
      <c r="BO14" s="225" t="str">
        <f ca="1">IF(BK14=0,"o", IF(BN14=0, "e", "a"))</f>
        <v>o</v>
      </c>
      <c r="BP14" s="276">
        <f>$F$14</f>
        <v>3</v>
      </c>
      <c r="BQ14" s="223">
        <f t="shared" ca="1" si="10"/>
        <v>0</v>
      </c>
      <c r="BR14" s="289">
        <f ca="1">SUMPRODUCT((INDIRECT("'"&amp;BL$6&amp;"'!I17:I199")=$A14)*(INDIRECT("'"&amp;BL$6&amp;"'!B17:B199")&gt;BJ$5)*(INDIRECT("'"&amp;BL$6&amp;"'!B17:B199")&lt;=BP$5)*(INDIRECT("'"&amp;BL$6&amp;"'!E17:E199")&lt;&gt;""),INDIRECT("'"&amp;BL$6&amp;"'!E17:E199"))</f>
        <v>0</v>
      </c>
      <c r="BS14" s="289">
        <f ca="1">SUMPRODUCT((INDIRECT("'"&amp;BM$6&amp;"'!I17:I199")=$A14)*(INDIRECT("'"&amp;BM$6&amp;"'!B17:B199")&gt;BJ$5)*(INDIRECT("'"&amp;BM$6&amp;"'!B17:B199")&lt;=BP$5)*(INDIRECT("'"&amp;BM$6&amp;"'!E17:E199")&lt;&gt;""),INDIRECT("'"&amp;BM$6&amp;"'!E17:E199"))</f>
        <v>0</v>
      </c>
      <c r="BT14" s="224">
        <f ca="1">BP14-BQ14</f>
        <v>3</v>
      </c>
      <c r="BU14" s="225" t="str">
        <f ca="1">IF(BQ14=0,"o", IF(BT14=0, "e", "a"))</f>
        <v>o</v>
      </c>
      <c r="BV14" s="276">
        <f>$F$14</f>
        <v>3</v>
      </c>
      <c r="BW14" s="223">
        <f t="shared" ca="1" si="11"/>
        <v>0</v>
      </c>
      <c r="BX14" s="289">
        <f ca="1">SUMPRODUCT((INDIRECT("'"&amp;BR$6&amp;"'!I17:I199")=$A14)*(INDIRECT("'"&amp;BR$6&amp;"'!B17:B199")&gt;BP$5)*(INDIRECT("'"&amp;BR$6&amp;"'!B17:B199")&lt;=BV$5)*(INDIRECT("'"&amp;BR$6&amp;"'!E17:E199")&lt;&gt;""),INDIRECT("'"&amp;BR$6&amp;"'!E17:E199"))</f>
        <v>0</v>
      </c>
      <c r="BY14" s="289">
        <f ca="1">SUMPRODUCT((INDIRECT("'"&amp;BS$6&amp;"'!I17:I199")=$A14)*(INDIRECT("'"&amp;BS$6&amp;"'!B17:B199")&gt;BP$5)*(INDIRECT("'"&amp;BS$6&amp;"'!B17:B199")&lt;=BV$5)*(INDIRECT("'"&amp;BS$6&amp;"'!E17:E199")&lt;&gt;""),INDIRECT("'"&amp;BS$6&amp;"'!E17:E199"))</f>
        <v>0</v>
      </c>
      <c r="BZ14" s="224">
        <f ca="1">BV14-BW14</f>
        <v>3</v>
      </c>
      <c r="CA14" s="225" t="str">
        <f ca="1">IF(BW14=0,"o", IF(BZ14=0, "e", "a"))</f>
        <v>o</v>
      </c>
      <c r="CB14" s="276">
        <f>$F$14</f>
        <v>3</v>
      </c>
      <c r="CC14" s="223">
        <f t="shared" ca="1" si="12"/>
        <v>0</v>
      </c>
      <c r="CD14" s="289">
        <f ca="1">SUMPRODUCT((INDIRECT("'"&amp;BX$6&amp;"'!I17:I199")=$A14)*(INDIRECT("'"&amp;BX$6&amp;"'!B17:B199")&gt;BV$5)*(INDIRECT("'"&amp;BX$6&amp;"'!B17:B199")&lt;=CB$5)*(INDIRECT("'"&amp;BX$6&amp;"'!E17:E199")&lt;&gt;""),INDIRECT("'"&amp;BX$6&amp;"'!E17:E199"))</f>
        <v>0</v>
      </c>
      <c r="CE14" s="289">
        <f ca="1">SUMPRODUCT((INDIRECT("'"&amp;BY$6&amp;"'!I17:I199")=$A14)*(INDIRECT("'"&amp;BY$6&amp;"'!B17:B199")&gt;BV$5)*(INDIRECT("'"&amp;BY$6&amp;"'!B17:B199")&lt;=CB$5)*(INDIRECT("'"&amp;BY$6&amp;"'!E17:E199")&lt;&gt;""),INDIRECT("'"&amp;BY$6&amp;"'!E17:E199"))</f>
        <v>0</v>
      </c>
      <c r="CF14" s="224">
        <f ca="1">CB14-CC14</f>
        <v>3</v>
      </c>
      <c r="CG14" s="225" t="str">
        <f ca="1">IF(CC14=0,"o", IF(CF14=0, "e", "a"))</f>
        <v>o</v>
      </c>
    </row>
    <row r="15" spans="1:85" s="215" customFormat="1">
      <c r="A15" s="262"/>
      <c r="B15" s="216"/>
      <c r="C15" s="217"/>
      <c r="D15" s="218"/>
      <c r="E15" s="190"/>
      <c r="F15" s="272"/>
      <c r="G15" s="220"/>
      <c r="H15" s="221"/>
      <c r="I15" s="196"/>
      <c r="J15" s="275"/>
      <c r="K15" s="222"/>
      <c r="L15" s="275"/>
      <c r="M15" s="222"/>
      <c r="N15" s="276"/>
      <c r="O15" s="223"/>
      <c r="P15" s="220"/>
      <c r="Q15" s="220"/>
      <c r="R15" s="224"/>
      <c r="S15" s="225"/>
      <c r="T15" s="276"/>
      <c r="U15" s="223"/>
      <c r="V15" s="220"/>
      <c r="W15" s="220"/>
      <c r="X15" s="224"/>
      <c r="Y15" s="225"/>
      <c r="Z15" s="276"/>
      <c r="AA15" s="223"/>
      <c r="AB15" s="220"/>
      <c r="AC15" s="220"/>
      <c r="AD15" s="224"/>
      <c r="AE15" s="225"/>
      <c r="AF15" s="276"/>
      <c r="AG15" s="223"/>
      <c r="AH15" s="220"/>
      <c r="AI15" s="220"/>
      <c r="AJ15" s="224"/>
      <c r="AK15" s="225"/>
      <c r="AL15" s="276"/>
      <c r="AM15" s="223"/>
      <c r="AN15" s="220"/>
      <c r="AO15" s="220"/>
      <c r="AP15" s="224"/>
      <c r="AQ15" s="225"/>
      <c r="AR15" s="276"/>
      <c r="AS15" s="223"/>
      <c r="AT15" s="220"/>
      <c r="AU15" s="220"/>
      <c r="AV15" s="224"/>
      <c r="AW15" s="225"/>
      <c r="AX15" s="276"/>
      <c r="AY15" s="223"/>
      <c r="AZ15" s="220"/>
      <c r="BA15" s="220"/>
      <c r="BB15" s="224"/>
      <c r="BC15" s="225"/>
      <c r="BD15" s="276"/>
      <c r="BE15" s="223"/>
      <c r="BF15" s="220"/>
      <c r="BG15" s="220"/>
      <c r="BH15" s="224"/>
      <c r="BI15" s="225"/>
      <c r="BJ15" s="276"/>
      <c r="BK15" s="223"/>
      <c r="BL15" s="220"/>
      <c r="BM15" s="220"/>
      <c r="BN15" s="224"/>
      <c r="BO15" s="225"/>
      <c r="BP15" s="276"/>
      <c r="BQ15" s="223"/>
      <c r="BR15" s="220"/>
      <c r="BS15" s="220"/>
      <c r="BT15" s="224"/>
      <c r="BU15" s="225"/>
      <c r="BV15" s="276"/>
      <c r="BW15" s="223"/>
      <c r="BX15" s="220"/>
      <c r="BY15" s="220"/>
      <c r="BZ15" s="224"/>
      <c r="CA15" s="225"/>
      <c r="CB15" s="276"/>
      <c r="CC15" s="223"/>
      <c r="CD15" s="220"/>
      <c r="CE15" s="220"/>
      <c r="CF15" s="224"/>
      <c r="CG15" s="225"/>
    </row>
    <row r="16" spans="1:85" s="215" customFormat="1">
      <c r="A16" s="264" t="s">
        <v>33</v>
      </c>
      <c r="B16" s="203" t="s">
        <v>97</v>
      </c>
      <c r="C16" s="204">
        <f>MIN(C17:C40)</f>
        <v>42945</v>
      </c>
      <c r="D16" s="205">
        <f>MAX(D17:D40)</f>
        <v>43010</v>
      </c>
      <c r="E16" s="206"/>
      <c r="F16" s="271">
        <f>SUM(F17,F21,F27,F32,F37)</f>
        <v>36</v>
      </c>
      <c r="G16" s="210">
        <f ca="1">SUM(G17,G21,G27,G32)</f>
        <v>0</v>
      </c>
      <c r="H16" s="208">
        <f ca="1">SUM(H17,H21,H27,H32)</f>
        <v>34</v>
      </c>
      <c r="I16" s="209">
        <f ca="1">G16/F16</f>
        <v>0</v>
      </c>
      <c r="J16" s="274">
        <f>SUM(J17,J21,J27,J32,J37)</f>
        <v>32</v>
      </c>
      <c r="K16" s="229">
        <f t="shared" ref="K16:O16" ca="1" si="13">SUM(K17,K21,K27,K32)</f>
        <v>0</v>
      </c>
      <c r="L16" s="274">
        <f t="shared" si="13"/>
        <v>4</v>
      </c>
      <c r="M16" s="229">
        <f t="shared" ca="1" si="13"/>
        <v>0</v>
      </c>
      <c r="N16" s="274">
        <f>SUM(N17,N21,N27,N32,N37)</f>
        <v>36</v>
      </c>
      <c r="O16" s="212">
        <f t="shared" si="13"/>
        <v>0</v>
      </c>
      <c r="P16" s="234"/>
      <c r="Q16" s="234"/>
      <c r="R16" s="213">
        <f>SUM(R17,R21,R27,R32)</f>
        <v>34</v>
      </c>
      <c r="S16" s="234"/>
      <c r="T16" s="274">
        <f>SUM(T17,T21,T27,T32,T37)</f>
        <v>36</v>
      </c>
      <c r="U16" s="212">
        <f t="shared" ref="U16" ca="1" si="14">SUM(U17,U21,U27,U32)</f>
        <v>0</v>
      </c>
      <c r="V16" s="234"/>
      <c r="W16" s="234"/>
      <c r="X16" s="213">
        <f ca="1">SUM(X17,X21,X27,X32)</f>
        <v>34</v>
      </c>
      <c r="Y16" s="234"/>
      <c r="Z16" s="274">
        <f>SUM(Z17,Z21,Z27,Z32,Z37)</f>
        <v>36</v>
      </c>
      <c r="AA16" s="212">
        <f t="shared" ref="AA16" ca="1" si="15">SUM(AA17,AA21,AA27,AA32)</f>
        <v>0</v>
      </c>
      <c r="AB16" s="234"/>
      <c r="AC16" s="234"/>
      <c r="AD16" s="213">
        <f ca="1">SUM(AD17,AD21,AD27,AD32)</f>
        <v>34</v>
      </c>
      <c r="AE16" s="234"/>
      <c r="AF16" s="274">
        <f>SUM(AF17,AF21,AF27,AF32,AF37)</f>
        <v>36</v>
      </c>
      <c r="AG16" s="212">
        <f t="shared" ref="AG16" ca="1" si="16">SUM(AG17,AG21,AG27,AG32)</f>
        <v>0</v>
      </c>
      <c r="AH16" s="234"/>
      <c r="AI16" s="234"/>
      <c r="AJ16" s="213">
        <f ca="1">SUM(AJ17,AJ21,AJ27,AJ32)</f>
        <v>34</v>
      </c>
      <c r="AK16" s="234"/>
      <c r="AL16" s="274">
        <f>SUM(AL17,AL21,AL27,AL32,AL37)</f>
        <v>36</v>
      </c>
      <c r="AM16" s="212">
        <f t="shared" ref="AM16" ca="1" si="17">SUM(AM17,AM21,AM27,AM32)</f>
        <v>0</v>
      </c>
      <c r="AN16" s="234"/>
      <c r="AO16" s="234"/>
      <c r="AP16" s="213">
        <f ca="1">SUM(AP17,AP21,AP27,AP32)</f>
        <v>34</v>
      </c>
      <c r="AQ16" s="234"/>
      <c r="AR16" s="274">
        <f>SUM(AR17,AR21,AR27,AR32,AR37)</f>
        <v>36</v>
      </c>
      <c r="AS16" s="212">
        <f t="shared" ref="AS16" ca="1" si="18">SUM(AS17,AS21,AS27,AS32)</f>
        <v>0</v>
      </c>
      <c r="AT16" s="234"/>
      <c r="AU16" s="234"/>
      <c r="AV16" s="213">
        <f ca="1">SUM(AV17,AV21,AV27,AV32)</f>
        <v>34</v>
      </c>
      <c r="AW16" s="234"/>
      <c r="AX16" s="274">
        <f>SUM(AX17,AX21,AX27,AX32,AX37)</f>
        <v>36</v>
      </c>
      <c r="AY16" s="212">
        <f t="shared" ref="AY16" ca="1" si="19">SUM(AY17,AY21,AY27,AY32)</f>
        <v>0</v>
      </c>
      <c r="AZ16" s="234"/>
      <c r="BA16" s="234"/>
      <c r="BB16" s="213">
        <f ca="1">SUM(BB17,BB21,BB27,BB32)</f>
        <v>34</v>
      </c>
      <c r="BC16" s="234"/>
      <c r="BD16" s="274">
        <f>SUM(BD17,BD21,BD27,BD32,BD37)</f>
        <v>36</v>
      </c>
      <c r="BE16" s="212">
        <f t="shared" ref="BE16" ca="1" si="20">SUM(BE17,BE21,BE27,BE32)</f>
        <v>0</v>
      </c>
      <c r="BF16" s="234"/>
      <c r="BG16" s="234"/>
      <c r="BH16" s="213">
        <f ca="1">SUM(BH17,BH21,BH27,BH32)</f>
        <v>34</v>
      </c>
      <c r="BI16" s="234"/>
      <c r="BJ16" s="274">
        <f>SUM(BJ17,BJ21,BJ27,BJ32,BJ37)</f>
        <v>36</v>
      </c>
      <c r="BK16" s="212">
        <f t="shared" ref="BK16" ca="1" si="21">SUM(BK17,BK21,BK27,BK32)</f>
        <v>0</v>
      </c>
      <c r="BL16" s="234"/>
      <c r="BM16" s="234"/>
      <c r="BN16" s="213">
        <f ca="1">SUM(BN17,BN21,BN27,BN32)</f>
        <v>34</v>
      </c>
      <c r="BO16" s="234"/>
      <c r="BP16" s="274">
        <f>SUM(BP17,BP21,BP27,BP32,BP37)</f>
        <v>36</v>
      </c>
      <c r="BQ16" s="212">
        <f t="shared" ref="BQ16" ca="1" si="22">SUM(BQ17,BQ21,BQ27,BQ32)</f>
        <v>0</v>
      </c>
      <c r="BR16" s="234"/>
      <c r="BS16" s="234"/>
      <c r="BT16" s="213">
        <f ca="1">SUM(BT17,BT21,BT27,BT32)</f>
        <v>34</v>
      </c>
      <c r="BU16" s="234"/>
      <c r="BV16" s="274">
        <f>SUM(BV17,BV21,BV27,BV32,BV37)</f>
        <v>36</v>
      </c>
      <c r="BW16" s="212">
        <f t="shared" ref="BW16" ca="1" si="23">SUM(BW17,BW21,BW27,BW32)</f>
        <v>0</v>
      </c>
      <c r="BX16" s="234"/>
      <c r="BY16" s="234"/>
      <c r="BZ16" s="213">
        <f ca="1">SUM(BZ17,BZ21,BZ27,BZ32)</f>
        <v>34</v>
      </c>
      <c r="CA16" s="234"/>
      <c r="CB16" s="274">
        <f>SUM(CB17,CB21,CB27,CB32,CB37)</f>
        <v>36</v>
      </c>
      <c r="CC16" s="212">
        <f t="shared" ref="CC16" ca="1" si="24">SUM(CC17,CC21,CC27,CC32)</f>
        <v>0</v>
      </c>
      <c r="CD16" s="234"/>
      <c r="CE16" s="234"/>
      <c r="CF16" s="213">
        <f ca="1">SUM(CF17,CF21,CF27,CF32)</f>
        <v>34</v>
      </c>
      <c r="CG16" s="234"/>
    </row>
    <row r="17" spans="1:85" s="215" customFormat="1">
      <c r="A17" s="265" t="s">
        <v>34</v>
      </c>
      <c r="B17" s="235" t="s">
        <v>94</v>
      </c>
      <c r="C17" s="236">
        <f>MIN(C18:C19)</f>
        <v>42945</v>
      </c>
      <c r="D17" s="237">
        <f>MAX(D18:D19)</f>
        <v>42945</v>
      </c>
      <c r="E17" s="238"/>
      <c r="F17" s="273">
        <f>SUM(J17,L17)</f>
        <v>2</v>
      </c>
      <c r="G17" s="239">
        <f ca="1">SUM(K17+M17)</f>
        <v>0</v>
      </c>
      <c r="H17" s="240">
        <f ca="1">F17-G17</f>
        <v>2</v>
      </c>
      <c r="I17" s="241">
        <f ca="1">G17/F17</f>
        <v>0</v>
      </c>
      <c r="J17" s="277">
        <f>SUM(J18:J19)</f>
        <v>2</v>
      </c>
      <c r="K17" s="242">
        <f ca="1">K18</f>
        <v>0</v>
      </c>
      <c r="L17" s="279">
        <f>SUM(L18:L19)</f>
        <v>0</v>
      </c>
      <c r="M17" s="242">
        <f ca="1">M18</f>
        <v>0</v>
      </c>
      <c r="N17" s="280">
        <f>$F$17</f>
        <v>2</v>
      </c>
      <c r="O17" s="243">
        <f>SUM(O18:O18)</f>
        <v>0</v>
      </c>
      <c r="P17" s="248"/>
      <c r="Q17" s="248"/>
      <c r="R17" s="245">
        <f>N17-O17</f>
        <v>2</v>
      </c>
      <c r="S17" s="248"/>
      <c r="T17" s="280">
        <f>$F$17</f>
        <v>2</v>
      </c>
      <c r="U17" s="243">
        <f ca="1">SUM(U18:U18)</f>
        <v>0</v>
      </c>
      <c r="V17" s="248"/>
      <c r="W17" s="248"/>
      <c r="X17" s="245">
        <f ca="1">T17-U17</f>
        <v>2</v>
      </c>
      <c r="Y17" s="248"/>
      <c r="Z17" s="280">
        <f>$F$17</f>
        <v>2</v>
      </c>
      <c r="AA17" s="243">
        <f ca="1">SUM(AA18:AA18)</f>
        <v>0</v>
      </c>
      <c r="AB17" s="248"/>
      <c r="AC17" s="248"/>
      <c r="AD17" s="245">
        <f ca="1">Z17-AA17</f>
        <v>2</v>
      </c>
      <c r="AE17" s="248"/>
      <c r="AF17" s="280">
        <f>$F$17</f>
        <v>2</v>
      </c>
      <c r="AG17" s="243">
        <f ca="1">SUM(AG18:AG18)</f>
        <v>0</v>
      </c>
      <c r="AH17" s="248"/>
      <c r="AI17" s="248"/>
      <c r="AJ17" s="245">
        <f ca="1">AF17-AG17</f>
        <v>2</v>
      </c>
      <c r="AK17" s="248"/>
      <c r="AL17" s="280">
        <f>$F$17</f>
        <v>2</v>
      </c>
      <c r="AM17" s="243">
        <f ca="1">SUM(AM18:AM18)</f>
        <v>0</v>
      </c>
      <c r="AN17" s="248"/>
      <c r="AO17" s="248"/>
      <c r="AP17" s="245">
        <f ca="1">AL17-AM17</f>
        <v>2</v>
      </c>
      <c r="AQ17" s="248"/>
      <c r="AR17" s="280">
        <f>$F$17</f>
        <v>2</v>
      </c>
      <c r="AS17" s="243">
        <f ca="1">SUM(AS18:AS18)</f>
        <v>0</v>
      </c>
      <c r="AT17" s="248"/>
      <c r="AU17" s="248"/>
      <c r="AV17" s="245">
        <f ca="1">AR17-AS17</f>
        <v>2</v>
      </c>
      <c r="AW17" s="248"/>
      <c r="AX17" s="280">
        <f>$F$17</f>
        <v>2</v>
      </c>
      <c r="AY17" s="243">
        <f ca="1">SUM(AY18:AY18)</f>
        <v>0</v>
      </c>
      <c r="AZ17" s="248"/>
      <c r="BA17" s="248"/>
      <c r="BB17" s="245">
        <f ca="1">AX17-AY17</f>
        <v>2</v>
      </c>
      <c r="BC17" s="248"/>
      <c r="BD17" s="280">
        <f>$F$17</f>
        <v>2</v>
      </c>
      <c r="BE17" s="243">
        <f ca="1">SUM(BE18:BE18)</f>
        <v>0</v>
      </c>
      <c r="BF17" s="248"/>
      <c r="BG17" s="248"/>
      <c r="BH17" s="245">
        <f ca="1">BD17-BE17</f>
        <v>2</v>
      </c>
      <c r="BI17" s="248"/>
      <c r="BJ17" s="280">
        <f>$F$17</f>
        <v>2</v>
      </c>
      <c r="BK17" s="243">
        <f ca="1">SUM(BK18:BK18)</f>
        <v>0</v>
      </c>
      <c r="BL17" s="248"/>
      <c r="BM17" s="248"/>
      <c r="BN17" s="245">
        <f ca="1">BJ17-BK17</f>
        <v>2</v>
      </c>
      <c r="BO17" s="248"/>
      <c r="BP17" s="280">
        <f>$F$17</f>
        <v>2</v>
      </c>
      <c r="BQ17" s="243">
        <f ca="1">SUM(BQ18:BQ18)</f>
        <v>0</v>
      </c>
      <c r="BR17" s="248"/>
      <c r="BS17" s="248"/>
      <c r="BT17" s="245">
        <f ca="1">BP17-BQ17</f>
        <v>2</v>
      </c>
      <c r="BU17" s="248"/>
      <c r="BV17" s="280">
        <f>$F$17</f>
        <v>2</v>
      </c>
      <c r="BW17" s="243">
        <f ca="1">SUM(BW18:BW18)</f>
        <v>0</v>
      </c>
      <c r="BX17" s="248"/>
      <c r="BY17" s="248"/>
      <c r="BZ17" s="245">
        <f ca="1">BV17-BW17</f>
        <v>2</v>
      </c>
      <c r="CA17" s="248"/>
      <c r="CB17" s="280">
        <f>$F$17</f>
        <v>2</v>
      </c>
      <c r="CC17" s="243">
        <f ca="1">SUM(CC18:CC18)</f>
        <v>0</v>
      </c>
      <c r="CD17" s="248"/>
      <c r="CE17" s="248"/>
      <c r="CF17" s="245">
        <f ca="1">CB17-CC17</f>
        <v>2</v>
      </c>
      <c r="CG17" s="248"/>
    </row>
    <row r="18" spans="1:85" s="215" customFormat="1">
      <c r="A18" s="285" t="s">
        <v>35</v>
      </c>
      <c r="B18" s="216" t="s">
        <v>102</v>
      </c>
      <c r="C18" s="217">
        <v>42945</v>
      </c>
      <c r="D18" s="218">
        <v>42945</v>
      </c>
      <c r="E18" s="190" t="s">
        <v>96</v>
      </c>
      <c r="F18" s="272">
        <f>SUM(J18,L18)</f>
        <v>1</v>
      </c>
      <c r="G18" s="220">
        <f ca="1">SUM(K18,M18)</f>
        <v>0</v>
      </c>
      <c r="H18" s="221">
        <f ca="1">F18-G18</f>
        <v>1</v>
      </c>
      <c r="I18" s="196">
        <f ca="1">G18/F18</f>
        <v>0</v>
      </c>
      <c r="J18" s="275">
        <v>1</v>
      </c>
      <c r="K18" s="222">
        <f ca="1">SUMPRODUCT((INDIRECT("'"&amp;J$5&amp;"'!I18:I199")=$A18)*(INDIRECT("'"&amp;J$5&amp;"'!E18:E199")&lt;&gt;""),INDIRECT("'"&amp;J$5&amp;"'!E18:E199"))</f>
        <v>0</v>
      </c>
      <c r="L18" s="278">
        <v>0</v>
      </c>
      <c r="M18" s="222">
        <f ca="1">SUMPRODUCT((INDIRECT("'"&amp;L$5&amp;"'!I18:I199")=$A18)*(INDIRECT("'"&amp;L$5&amp;"'!E18:E199")&lt;&gt;""),INDIRECT("'"&amp;L$5&amp;"'!E18:E199"))</f>
        <v>0</v>
      </c>
      <c r="N18" s="276">
        <f>$F$18</f>
        <v>1</v>
      </c>
      <c r="O18" s="223">
        <f>SUM(P18:Q18)</f>
        <v>0</v>
      </c>
      <c r="P18" s="220"/>
      <c r="Q18" s="232"/>
      <c r="R18" s="224">
        <f>N18-O18</f>
        <v>1</v>
      </c>
      <c r="S18" s="225" t="str">
        <f>IF(O18=0,"o", IF(R18=0, "e", "a"))</f>
        <v>o</v>
      </c>
      <c r="T18" s="276">
        <f>$F$18</f>
        <v>1</v>
      </c>
      <c r="U18" s="223">
        <f ca="1">O18+SUM(V18:W18)</f>
        <v>0</v>
      </c>
      <c r="V18" s="289">
        <f ca="1">SUMPRODUCT((INDIRECT("'"&amp;P$6&amp;"'!I17:I199")=$A18)*(INDIRECT("'"&amp;P$6&amp;"'!B17:B199")&gt;N$5)*(INDIRECT("'"&amp;P$6&amp;"'!B17:B199")&lt;=T$5)*(INDIRECT("'"&amp;P$6&amp;"'!E17:E199")&lt;&gt;""),INDIRECT("'"&amp;P$6&amp;"'!E17:E199"))</f>
        <v>0</v>
      </c>
      <c r="W18" s="289">
        <f ca="1">SUMPRODUCT((INDIRECT("'"&amp;Q$6&amp;"'!I17:I199")=$A18)*(INDIRECT("'"&amp;Q$6&amp;"'!B17:B199")&gt;N$5)*(INDIRECT("'"&amp;Q$6&amp;"'!B17:B199")&lt;=T$5)*(INDIRECT("'"&amp;Q$6&amp;"'!E17:E199")&lt;&gt;""),INDIRECT("'"&amp;Q$6&amp;"'!E17:E199"))</f>
        <v>0</v>
      </c>
      <c r="X18" s="224">
        <f ca="1">T18-U18</f>
        <v>1</v>
      </c>
      <c r="Y18" s="225" t="str">
        <f ca="1">IF(U18=0,"o", IF(X18=0, "e", "a"))</f>
        <v>o</v>
      </c>
      <c r="Z18" s="276">
        <f>$F$18</f>
        <v>1</v>
      </c>
      <c r="AA18" s="223">
        <f ca="1">U18+SUM(AB18:AC18)</f>
        <v>0</v>
      </c>
      <c r="AB18" s="289">
        <f ca="1">SUMPRODUCT((INDIRECT("'"&amp;V$6&amp;"'!I17:I199")=$A18)*(INDIRECT("'"&amp;V$6&amp;"'!B17:B199")&gt;T$5)*(INDIRECT("'"&amp;V$6&amp;"'!B17:B199")&lt;=Z$5)*(INDIRECT("'"&amp;V$6&amp;"'!E17:E199")&lt;&gt;""),INDIRECT("'"&amp;V$6&amp;"'!E17:E199"))</f>
        <v>0</v>
      </c>
      <c r="AC18" s="289">
        <f ca="1">SUMPRODUCT((INDIRECT("'"&amp;W$6&amp;"'!I17:I199")=$A18)*(INDIRECT("'"&amp;W$6&amp;"'!B17:B199")&gt;T$5)*(INDIRECT("'"&amp;W$6&amp;"'!B17:B199")&lt;=Z$5)*(INDIRECT("'"&amp;W$6&amp;"'!E17:E199")&lt;&gt;""),INDIRECT("'"&amp;W$6&amp;"'!E17:E199"))</f>
        <v>0</v>
      </c>
      <c r="AD18" s="224">
        <f ca="1">Z18-AA18</f>
        <v>1</v>
      </c>
      <c r="AE18" s="225" t="str">
        <f ca="1">IF(AA18=0,"o", IF(AD18=0, "e", "a"))</f>
        <v>o</v>
      </c>
      <c r="AF18" s="276">
        <f>$F$18</f>
        <v>1</v>
      </c>
      <c r="AG18" s="223">
        <f ca="1">AA18+SUM(AH18:AI18)</f>
        <v>0</v>
      </c>
      <c r="AH18" s="289">
        <f ca="1">SUMPRODUCT((INDIRECT("'"&amp;AB$6&amp;"'!I17:I199")=$A18)*(INDIRECT("'"&amp;AB$6&amp;"'!B17:B199")&gt;Z$5)*(INDIRECT("'"&amp;AB$6&amp;"'!B17:B199")&lt;=AF$5)*(INDIRECT("'"&amp;AB$6&amp;"'!E17:E199")&lt;&gt;""),INDIRECT("'"&amp;AB$6&amp;"'!E17:E199"))</f>
        <v>0</v>
      </c>
      <c r="AI18" s="289">
        <f ca="1">SUMPRODUCT((INDIRECT("'"&amp;AC$6&amp;"'!I17:I199")=$A18)*(INDIRECT("'"&amp;AC$6&amp;"'!B17:B199")&gt;Z$5)*(INDIRECT("'"&amp;AC$6&amp;"'!B17:B199")&lt;=AF$5)*(INDIRECT("'"&amp;AC$6&amp;"'!E17:E199")&lt;&gt;""),INDIRECT("'"&amp;AC$6&amp;"'!E17:E199"))</f>
        <v>0</v>
      </c>
      <c r="AJ18" s="224">
        <f ca="1">AF18-AG18</f>
        <v>1</v>
      </c>
      <c r="AK18" s="225" t="str">
        <f ca="1">IF(AG18=0,"o", IF(AJ18=0, "e", "a"))</f>
        <v>o</v>
      </c>
      <c r="AL18" s="276">
        <f>$F$18</f>
        <v>1</v>
      </c>
      <c r="AM18" s="223">
        <f ca="1">AG18+SUM(AN18:AO18)</f>
        <v>0</v>
      </c>
      <c r="AN18" s="289">
        <f ca="1">SUMPRODUCT((INDIRECT("'"&amp;AH$6&amp;"'!I17:I199")=$A18)*(INDIRECT("'"&amp;AH$6&amp;"'!B17:B199")&gt;AF$5)*(INDIRECT("'"&amp;AH$6&amp;"'!B17:B199")&lt;=AL$5)*(INDIRECT("'"&amp;AH$6&amp;"'!E17:E199")&lt;&gt;""),INDIRECT("'"&amp;AH$6&amp;"'!E17:E199"))</f>
        <v>0</v>
      </c>
      <c r="AO18" s="289">
        <f ca="1">SUMPRODUCT((INDIRECT("'"&amp;AI$6&amp;"'!I17:I199")=$A18)*(INDIRECT("'"&amp;AI$6&amp;"'!B17:B199")&gt;AF$5)*(INDIRECT("'"&amp;AI$6&amp;"'!B17:B199")&lt;=AL$5)*(INDIRECT("'"&amp;AI$6&amp;"'!E17:E199")&lt;&gt;""),INDIRECT("'"&amp;AI$6&amp;"'!E17:E199"))</f>
        <v>0</v>
      </c>
      <c r="AP18" s="224">
        <f ca="1">AL18-AM18</f>
        <v>1</v>
      </c>
      <c r="AQ18" s="225" t="str">
        <f ca="1">IF(AM18=0,"o", IF(AP18=0, "e", "a"))</f>
        <v>o</v>
      </c>
      <c r="AR18" s="276">
        <f>$F$18</f>
        <v>1</v>
      </c>
      <c r="AS18" s="223">
        <f ca="1">AM18+SUM(AT18:AU18)</f>
        <v>0</v>
      </c>
      <c r="AT18" s="289">
        <f ca="1">SUMPRODUCT((INDIRECT("'"&amp;AN$6&amp;"'!I17:I199")=$A18)*(INDIRECT("'"&amp;AN$6&amp;"'!B17:B199")&gt;AL$5)*(INDIRECT("'"&amp;AN$6&amp;"'!B17:B199")&lt;=AR$5)*(INDIRECT("'"&amp;AN$6&amp;"'!E17:E199")&lt;&gt;""),INDIRECT("'"&amp;AN$6&amp;"'!E17:E199"))</f>
        <v>0</v>
      </c>
      <c r="AU18" s="289">
        <f ca="1">SUMPRODUCT((INDIRECT("'"&amp;AO$6&amp;"'!I17:I199")=$A18)*(INDIRECT("'"&amp;AO$6&amp;"'!B17:B199")&gt;AL$5)*(INDIRECT("'"&amp;AO$6&amp;"'!B17:B199")&lt;=AR$5)*(INDIRECT("'"&amp;AO$6&amp;"'!E17:E199")&lt;&gt;""),INDIRECT("'"&amp;AO$6&amp;"'!E17:E199"))</f>
        <v>0</v>
      </c>
      <c r="AV18" s="224">
        <f ca="1">AR18-AS18</f>
        <v>1</v>
      </c>
      <c r="AW18" s="225" t="str">
        <f ca="1">IF(AS18=0,"o", IF(AV18=0, "e", "a"))</f>
        <v>o</v>
      </c>
      <c r="AX18" s="276">
        <f>$F$18</f>
        <v>1</v>
      </c>
      <c r="AY18" s="223">
        <f ca="1">AS18+SUM(AZ18:BA18)</f>
        <v>0</v>
      </c>
      <c r="AZ18" s="289">
        <f ca="1">SUMPRODUCT((INDIRECT("'"&amp;AT$6&amp;"'!I17:I199")=$A18)*(INDIRECT("'"&amp;AT$6&amp;"'!B17:B199")&gt;AR$5)*(INDIRECT("'"&amp;AT$6&amp;"'!B17:B199")&lt;=AX$5)*(INDIRECT("'"&amp;AT$6&amp;"'!E17:E199")&lt;&gt;""),INDIRECT("'"&amp;AT$6&amp;"'!E17:E199"))</f>
        <v>0</v>
      </c>
      <c r="BA18" s="289">
        <f ca="1">SUMPRODUCT((INDIRECT("'"&amp;AU$6&amp;"'!I17:I199")=$A18)*(INDIRECT("'"&amp;AU$6&amp;"'!B17:B199")&gt;AR$5)*(INDIRECT("'"&amp;AU$6&amp;"'!B17:B199")&lt;=AX$5)*(INDIRECT("'"&amp;AU$6&amp;"'!E17:E199")&lt;&gt;""),INDIRECT("'"&amp;AU$6&amp;"'!E17:E199"))</f>
        <v>0</v>
      </c>
      <c r="BB18" s="224">
        <f ca="1">AX18-AY18</f>
        <v>1</v>
      </c>
      <c r="BC18" s="225" t="str">
        <f ca="1">IF(AY18=0,"o", IF(BB18=0, "e", "a"))</f>
        <v>o</v>
      </c>
      <c r="BD18" s="276">
        <f>$F$18</f>
        <v>1</v>
      </c>
      <c r="BE18" s="223">
        <f ca="1">AY18+SUM(BF18:BG18)</f>
        <v>0</v>
      </c>
      <c r="BF18" s="289">
        <f ca="1">SUMPRODUCT((INDIRECT("'"&amp;AZ$6&amp;"'!I17:I199")=$A18)*(INDIRECT("'"&amp;AZ$6&amp;"'!B17:B199")&gt;AX$5)*(INDIRECT("'"&amp;AZ$6&amp;"'!B17:B199")&lt;=BD$5)*(INDIRECT("'"&amp;AZ$6&amp;"'!E17:E199")&lt;&gt;""),INDIRECT("'"&amp;AZ$6&amp;"'!E17:E199"))</f>
        <v>0</v>
      </c>
      <c r="BG18" s="289">
        <f ca="1">SUMPRODUCT((INDIRECT("'"&amp;BA$6&amp;"'!I17:I199")=$A18)*(INDIRECT("'"&amp;BA$6&amp;"'!B17:B199")&gt;AX$5)*(INDIRECT("'"&amp;BA$6&amp;"'!B17:B199")&lt;=BD$5)*(INDIRECT("'"&amp;BA$6&amp;"'!E17:E199")&lt;&gt;""),INDIRECT("'"&amp;BA$6&amp;"'!E17:E199"))</f>
        <v>0</v>
      </c>
      <c r="BH18" s="224">
        <f ca="1">BD18-BE18</f>
        <v>1</v>
      </c>
      <c r="BI18" s="225" t="str">
        <f ca="1">IF(BE18=0,"o", IF(BH18=0, "e", "a"))</f>
        <v>o</v>
      </c>
      <c r="BJ18" s="276">
        <f>$F$18</f>
        <v>1</v>
      </c>
      <c r="BK18" s="223">
        <f ca="1">BE18+SUM(BL18:BM18)</f>
        <v>0</v>
      </c>
      <c r="BL18" s="289">
        <f ca="1">SUMPRODUCT((INDIRECT("'"&amp;BF$6&amp;"'!I17:I199")=$A18)*(INDIRECT("'"&amp;BF$6&amp;"'!B17:B199")&gt;BD$5)*(INDIRECT("'"&amp;BF$6&amp;"'!B17:B199")&lt;=BJ$5)*(INDIRECT("'"&amp;BF$6&amp;"'!E17:E199")&lt;&gt;""),INDIRECT("'"&amp;BF$6&amp;"'!E17:E199"))</f>
        <v>0</v>
      </c>
      <c r="BM18" s="289">
        <f ca="1">SUMPRODUCT((INDIRECT("'"&amp;BG$6&amp;"'!I17:I199")=$A18)*(INDIRECT("'"&amp;BG$6&amp;"'!B17:B199")&gt;BD$5)*(INDIRECT("'"&amp;BG$6&amp;"'!B17:B199")&lt;=BJ$5)*(INDIRECT("'"&amp;BG$6&amp;"'!E17:E199")&lt;&gt;""),INDIRECT("'"&amp;BG$6&amp;"'!E17:E199"))</f>
        <v>0</v>
      </c>
      <c r="BN18" s="224">
        <f ca="1">BJ18-BK18</f>
        <v>1</v>
      </c>
      <c r="BO18" s="225" t="str">
        <f ca="1">IF(BK18=0,"o", IF(BN18=0, "e", "a"))</f>
        <v>o</v>
      </c>
      <c r="BP18" s="276">
        <f>$F$18</f>
        <v>1</v>
      </c>
      <c r="BQ18" s="223">
        <f ca="1">BK18+SUM(BR18:BS18)</f>
        <v>0</v>
      </c>
      <c r="BR18" s="289">
        <f ca="1">SUMPRODUCT((INDIRECT("'"&amp;BL$6&amp;"'!I17:I199")=$A18)*(INDIRECT("'"&amp;BL$6&amp;"'!B17:B199")&gt;BJ$5)*(INDIRECT("'"&amp;BL$6&amp;"'!B17:B199")&lt;=BP$5)*(INDIRECT("'"&amp;BL$6&amp;"'!E17:E199")&lt;&gt;""),INDIRECT("'"&amp;BL$6&amp;"'!E17:E199"))</f>
        <v>0</v>
      </c>
      <c r="BS18" s="289">
        <f ca="1">SUMPRODUCT((INDIRECT("'"&amp;BM$6&amp;"'!I17:I199")=$A18)*(INDIRECT("'"&amp;BM$6&amp;"'!B17:B199")&gt;BJ$5)*(INDIRECT("'"&amp;BM$6&amp;"'!B17:B199")&lt;=BP$5)*(INDIRECT("'"&amp;BM$6&amp;"'!E17:E199")&lt;&gt;""),INDIRECT("'"&amp;BM$6&amp;"'!E17:E199"))</f>
        <v>0</v>
      </c>
      <c r="BT18" s="224">
        <f ca="1">BP18-BQ18</f>
        <v>1</v>
      </c>
      <c r="BU18" s="225" t="str">
        <f ca="1">IF(BQ18=0,"o", IF(BT18=0, "e", "a"))</f>
        <v>o</v>
      </c>
      <c r="BV18" s="276">
        <f>$F$18</f>
        <v>1</v>
      </c>
      <c r="BW18" s="223">
        <f ca="1">BQ18+SUM(BX18:BY18)</f>
        <v>0</v>
      </c>
      <c r="BX18" s="289">
        <f ca="1">SUMPRODUCT((INDIRECT("'"&amp;BR$6&amp;"'!I17:I199")=$A18)*(INDIRECT("'"&amp;BR$6&amp;"'!B17:B199")&gt;BP$5)*(INDIRECT("'"&amp;BR$6&amp;"'!B17:B199")&lt;=BV$5)*(INDIRECT("'"&amp;BR$6&amp;"'!E17:E199")&lt;&gt;""),INDIRECT("'"&amp;BR$6&amp;"'!E17:E199"))</f>
        <v>0</v>
      </c>
      <c r="BY18" s="289">
        <f ca="1">SUMPRODUCT((INDIRECT("'"&amp;BS$6&amp;"'!I17:I199")=$A18)*(INDIRECT("'"&amp;BS$6&amp;"'!B17:B199")&gt;BP$5)*(INDIRECT("'"&amp;BS$6&amp;"'!B17:B199")&lt;=BV$5)*(INDIRECT("'"&amp;BS$6&amp;"'!E17:E199")&lt;&gt;""),INDIRECT("'"&amp;BS$6&amp;"'!E17:E199"))</f>
        <v>0</v>
      </c>
      <c r="BZ18" s="224">
        <f ca="1">BV18-BW18</f>
        <v>1</v>
      </c>
      <c r="CA18" s="225" t="str">
        <f ca="1">IF(BW18=0,"o", IF(BZ18=0, "e", "a"))</f>
        <v>o</v>
      </c>
      <c r="CB18" s="276">
        <f>$F$18</f>
        <v>1</v>
      </c>
      <c r="CC18" s="223">
        <f ca="1">BW18+SUM(CD18:CE18)</f>
        <v>0</v>
      </c>
      <c r="CD18" s="289">
        <f ca="1">SUMPRODUCT((INDIRECT("'"&amp;BX$6&amp;"'!I17:I199")=$A18)*(INDIRECT("'"&amp;BX$6&amp;"'!B17:B199")&gt;BV$5)*(INDIRECT("'"&amp;BX$6&amp;"'!B17:B199")&lt;=CB$5)*(INDIRECT("'"&amp;BX$6&amp;"'!E17:E199")&lt;&gt;""),INDIRECT("'"&amp;BX$6&amp;"'!E17:E199"))</f>
        <v>0</v>
      </c>
      <c r="CE18" s="289">
        <f ca="1">SUMPRODUCT((INDIRECT("'"&amp;BY$6&amp;"'!I17:I199")=$A18)*(INDIRECT("'"&amp;BY$6&amp;"'!B17:B199")&gt;BV$5)*(INDIRECT("'"&amp;BY$6&amp;"'!B17:B199")&lt;=CB$5)*(INDIRECT("'"&amp;BY$6&amp;"'!E17:E199")&lt;&gt;""),INDIRECT("'"&amp;BY$6&amp;"'!E17:E199"))</f>
        <v>0</v>
      </c>
      <c r="CF18" s="224">
        <f ca="1">CB18-CC18</f>
        <v>1</v>
      </c>
      <c r="CG18" s="225" t="str">
        <f ca="1">IF(CC18=0,"o", IF(CF18=0, "e", "a"))</f>
        <v>o</v>
      </c>
    </row>
    <row r="19" spans="1:85" s="215" customFormat="1">
      <c r="A19" s="285" t="s">
        <v>95</v>
      </c>
      <c r="B19" s="216" t="s">
        <v>100</v>
      </c>
      <c r="C19" s="295">
        <v>42945</v>
      </c>
      <c r="D19" s="218">
        <v>42945</v>
      </c>
      <c r="E19" s="190" t="s">
        <v>96</v>
      </c>
      <c r="F19" s="272">
        <f>SUM(J19,L19)</f>
        <v>1</v>
      </c>
      <c r="G19" s="220">
        <f ca="1">SUM(K19,M19)</f>
        <v>0</v>
      </c>
      <c r="H19" s="221">
        <f ca="1">F19-G19</f>
        <v>1</v>
      </c>
      <c r="I19" s="196">
        <f ca="1">G19/F19</f>
        <v>0</v>
      </c>
      <c r="J19" s="275">
        <v>1</v>
      </c>
      <c r="K19" s="222">
        <f ca="1">SUMPRODUCT((INDIRECT("'"&amp;J$5&amp;"'!I18:I199")=$A19)*(INDIRECT("'"&amp;J$5&amp;"'!E18:E199")&lt;&gt;""),INDIRECT("'"&amp;J$5&amp;"'!E18:E199"))</f>
        <v>0</v>
      </c>
      <c r="L19" s="278">
        <v>0</v>
      </c>
      <c r="M19" s="222">
        <f ca="1">SUMPRODUCT((INDIRECT("'"&amp;L$5&amp;"'!I18:I199")=$A19)*(INDIRECT("'"&amp;L$5&amp;"'!E18:E199")&lt;&gt;""),INDIRECT("'"&amp;L$5&amp;"'!E18:E199"))</f>
        <v>0</v>
      </c>
      <c r="N19" s="276">
        <f>$F$18</f>
        <v>1</v>
      </c>
      <c r="O19" s="223">
        <f>SUM(P19:Q19)</f>
        <v>0</v>
      </c>
      <c r="P19" s="220"/>
      <c r="Q19" s="232"/>
      <c r="R19" s="224">
        <f>N19-O19</f>
        <v>1</v>
      </c>
      <c r="S19" s="225" t="str">
        <f>IF(O19=0,"o", IF(R19=0, "e", "a"))</f>
        <v>o</v>
      </c>
      <c r="T19" s="276">
        <f>$F$18</f>
        <v>1</v>
      </c>
      <c r="U19" s="223">
        <f ca="1">O19+SUM(V19:W19)</f>
        <v>0</v>
      </c>
      <c r="V19" s="289">
        <f ca="1">SUMPRODUCT((INDIRECT("'"&amp;P$6&amp;"'!I17:I199")=$A19)*(INDIRECT("'"&amp;P$6&amp;"'!B17:B199")&gt;N$5)*(INDIRECT("'"&amp;P$6&amp;"'!B17:B199")&lt;=T$5)*(INDIRECT("'"&amp;P$6&amp;"'!E17:E199")&lt;&gt;""),INDIRECT("'"&amp;P$6&amp;"'!E17:E199"))</f>
        <v>0</v>
      </c>
      <c r="W19" s="289">
        <f ca="1">SUMPRODUCT((INDIRECT("'"&amp;Q$6&amp;"'!I17:I199")=$A19)*(INDIRECT("'"&amp;Q$6&amp;"'!B17:B199")&gt;N$5)*(INDIRECT("'"&amp;Q$6&amp;"'!B17:B199")&lt;=T$5)*(INDIRECT("'"&amp;Q$6&amp;"'!E17:E199")&lt;&gt;""),INDIRECT("'"&amp;Q$6&amp;"'!E17:E199"))</f>
        <v>0</v>
      </c>
      <c r="X19" s="224">
        <f ca="1">T19-U19</f>
        <v>1</v>
      </c>
      <c r="Y19" s="225" t="str">
        <f ca="1">IF(U19=0,"o", IF(X19=0, "e", "a"))</f>
        <v>o</v>
      </c>
      <c r="Z19" s="276">
        <f>$F$18</f>
        <v>1</v>
      </c>
      <c r="AA19" s="223">
        <f ca="1">U19+SUM(AB19:AC19)</f>
        <v>0</v>
      </c>
      <c r="AB19" s="289">
        <f ca="1">SUMPRODUCT((INDIRECT("'"&amp;V$6&amp;"'!I17:I199")=$A19)*(INDIRECT("'"&amp;V$6&amp;"'!B17:B199")&gt;T$5)*(INDIRECT("'"&amp;V$6&amp;"'!B17:B199")&lt;=Z$5)*(INDIRECT("'"&amp;V$6&amp;"'!E17:E199")&lt;&gt;""),INDIRECT("'"&amp;V$6&amp;"'!E17:E199"))</f>
        <v>0</v>
      </c>
      <c r="AC19" s="289">
        <f ca="1">SUMPRODUCT((INDIRECT("'"&amp;W$6&amp;"'!I17:I199")=$A19)*(INDIRECT("'"&amp;W$6&amp;"'!B17:B199")&gt;T$5)*(INDIRECT("'"&amp;W$6&amp;"'!B17:B199")&lt;=Z$5)*(INDIRECT("'"&amp;W$6&amp;"'!E17:E199")&lt;&gt;""),INDIRECT("'"&amp;W$6&amp;"'!E17:E199"))</f>
        <v>0</v>
      </c>
      <c r="AD19" s="224">
        <f ca="1">Z19-AA19</f>
        <v>1</v>
      </c>
      <c r="AE19" s="225" t="str">
        <f ca="1">IF(AA19=0,"o", IF(AD19=0, "e", "a"))</f>
        <v>o</v>
      </c>
      <c r="AF19" s="276">
        <f>$F$18</f>
        <v>1</v>
      </c>
      <c r="AG19" s="223">
        <f ca="1">AA19+SUM(AH19:AI19)</f>
        <v>0</v>
      </c>
      <c r="AH19" s="289">
        <f ca="1">SUMPRODUCT((INDIRECT("'"&amp;AB$6&amp;"'!I17:I199")=$A19)*(INDIRECT("'"&amp;AB$6&amp;"'!B17:B199")&gt;Z$5)*(INDIRECT("'"&amp;AB$6&amp;"'!B17:B199")&lt;=AF$5)*(INDIRECT("'"&amp;AB$6&amp;"'!E17:E199")&lt;&gt;""),INDIRECT("'"&amp;AB$6&amp;"'!E17:E199"))</f>
        <v>0</v>
      </c>
      <c r="AI19" s="289">
        <f ca="1">SUMPRODUCT((INDIRECT("'"&amp;AC$6&amp;"'!I17:I199")=$A19)*(INDIRECT("'"&amp;AC$6&amp;"'!B17:B199")&gt;Z$5)*(INDIRECT("'"&amp;AC$6&amp;"'!B17:B199")&lt;=AF$5)*(INDIRECT("'"&amp;AC$6&amp;"'!E17:E199")&lt;&gt;""),INDIRECT("'"&amp;AC$6&amp;"'!E17:E199"))</f>
        <v>0</v>
      </c>
      <c r="AJ19" s="224">
        <f ca="1">AF19-AG19</f>
        <v>1</v>
      </c>
      <c r="AK19" s="225" t="str">
        <f ca="1">IF(AG19=0,"o", IF(AJ19=0, "e", "a"))</f>
        <v>o</v>
      </c>
      <c r="AL19" s="276">
        <f>$F$18</f>
        <v>1</v>
      </c>
      <c r="AM19" s="223">
        <f ca="1">AG19+SUM(AN19:AO19)</f>
        <v>0</v>
      </c>
      <c r="AN19" s="289">
        <f ca="1">SUMPRODUCT((INDIRECT("'"&amp;AH$6&amp;"'!I17:I199")=$A19)*(INDIRECT("'"&amp;AH$6&amp;"'!B17:B199")&gt;AF$5)*(INDIRECT("'"&amp;AH$6&amp;"'!B17:B199")&lt;=AL$5)*(INDIRECT("'"&amp;AH$6&amp;"'!E17:E199")&lt;&gt;""),INDIRECT("'"&amp;AH$6&amp;"'!E17:E199"))</f>
        <v>0</v>
      </c>
      <c r="AO19" s="289">
        <f ca="1">SUMPRODUCT((INDIRECT("'"&amp;AI$6&amp;"'!I17:I199")=$A19)*(INDIRECT("'"&amp;AI$6&amp;"'!B17:B199")&gt;AF$5)*(INDIRECT("'"&amp;AI$6&amp;"'!B17:B199")&lt;=AL$5)*(INDIRECT("'"&amp;AI$6&amp;"'!E17:E199")&lt;&gt;""),INDIRECT("'"&amp;AI$6&amp;"'!E17:E199"))</f>
        <v>0</v>
      </c>
      <c r="AP19" s="224">
        <f ca="1">AL19-AM19</f>
        <v>1</v>
      </c>
      <c r="AQ19" s="225" t="str">
        <f ca="1">IF(AM19=0,"o", IF(AP19=0, "e", "a"))</f>
        <v>o</v>
      </c>
      <c r="AR19" s="276">
        <f>$F$18</f>
        <v>1</v>
      </c>
      <c r="AS19" s="223">
        <f ca="1">AM19+SUM(AT19:AU19)</f>
        <v>0</v>
      </c>
      <c r="AT19" s="289">
        <f ca="1">SUMPRODUCT((INDIRECT("'"&amp;AN$6&amp;"'!I17:I199")=$A19)*(INDIRECT("'"&amp;AN$6&amp;"'!B17:B199")&gt;AL$5)*(INDIRECT("'"&amp;AN$6&amp;"'!B17:B199")&lt;=AR$5)*(INDIRECT("'"&amp;AN$6&amp;"'!E17:E199")&lt;&gt;""),INDIRECT("'"&amp;AN$6&amp;"'!E17:E199"))</f>
        <v>0</v>
      </c>
      <c r="AU19" s="289">
        <f ca="1">SUMPRODUCT((INDIRECT("'"&amp;AO$6&amp;"'!I17:I199")=$A19)*(INDIRECT("'"&amp;AO$6&amp;"'!B17:B199")&gt;AL$5)*(INDIRECT("'"&amp;AO$6&amp;"'!B17:B199")&lt;=AR$5)*(INDIRECT("'"&amp;AO$6&amp;"'!E17:E199")&lt;&gt;""),INDIRECT("'"&amp;AO$6&amp;"'!E17:E199"))</f>
        <v>0</v>
      </c>
      <c r="AV19" s="224">
        <f ca="1">AR19-AS19</f>
        <v>1</v>
      </c>
      <c r="AW19" s="225" t="str">
        <f ca="1">IF(AS19=0,"o", IF(AV19=0, "e", "a"))</f>
        <v>o</v>
      </c>
      <c r="AX19" s="276">
        <f>$F$18</f>
        <v>1</v>
      </c>
      <c r="AY19" s="223">
        <f ca="1">AS19+SUM(AZ19:BA19)</f>
        <v>0</v>
      </c>
      <c r="AZ19" s="289">
        <f ca="1">SUMPRODUCT((INDIRECT("'"&amp;AT$6&amp;"'!I17:I199")=$A19)*(INDIRECT("'"&amp;AT$6&amp;"'!B17:B199")&gt;AR$5)*(INDIRECT("'"&amp;AT$6&amp;"'!B17:B199")&lt;=AX$5)*(INDIRECT("'"&amp;AT$6&amp;"'!E17:E199")&lt;&gt;""),INDIRECT("'"&amp;AT$6&amp;"'!E17:E199"))</f>
        <v>0</v>
      </c>
      <c r="BA19" s="289">
        <f ca="1">SUMPRODUCT((INDIRECT("'"&amp;AU$6&amp;"'!I17:I199")=$A19)*(INDIRECT("'"&amp;AU$6&amp;"'!B17:B199")&gt;AR$5)*(INDIRECT("'"&amp;AU$6&amp;"'!B17:B199")&lt;=AX$5)*(INDIRECT("'"&amp;AU$6&amp;"'!E17:E199")&lt;&gt;""),INDIRECT("'"&amp;AU$6&amp;"'!E17:E199"))</f>
        <v>0</v>
      </c>
      <c r="BB19" s="224">
        <f ca="1">AX19-AY19</f>
        <v>1</v>
      </c>
      <c r="BC19" s="225" t="str">
        <f ca="1">IF(AY19=0,"o", IF(BB19=0, "e", "a"))</f>
        <v>o</v>
      </c>
      <c r="BD19" s="276">
        <f>$F$18</f>
        <v>1</v>
      </c>
      <c r="BE19" s="223">
        <f ca="1">AY19+SUM(BF19:BG19)</f>
        <v>0</v>
      </c>
      <c r="BF19" s="289">
        <f ca="1">SUMPRODUCT((INDIRECT("'"&amp;AZ$6&amp;"'!I17:I199")=$A19)*(INDIRECT("'"&amp;AZ$6&amp;"'!B17:B199")&gt;AX$5)*(INDIRECT("'"&amp;AZ$6&amp;"'!B17:B199")&lt;=BD$5)*(INDIRECT("'"&amp;AZ$6&amp;"'!E17:E199")&lt;&gt;""),INDIRECT("'"&amp;AZ$6&amp;"'!E17:E199"))</f>
        <v>0</v>
      </c>
      <c r="BG19" s="289">
        <f ca="1">SUMPRODUCT((INDIRECT("'"&amp;BA$6&amp;"'!I17:I199")=$A19)*(INDIRECT("'"&amp;BA$6&amp;"'!B17:B199")&gt;AX$5)*(INDIRECT("'"&amp;BA$6&amp;"'!B17:B199")&lt;=BD$5)*(INDIRECT("'"&amp;BA$6&amp;"'!E17:E199")&lt;&gt;""),INDIRECT("'"&amp;BA$6&amp;"'!E17:E199"))</f>
        <v>0</v>
      </c>
      <c r="BH19" s="224">
        <f ca="1">BD19-BE19</f>
        <v>1</v>
      </c>
      <c r="BI19" s="225" t="str">
        <f ca="1">IF(BE19=0,"o", IF(BH19=0, "e", "a"))</f>
        <v>o</v>
      </c>
      <c r="BJ19" s="276">
        <f>$F$18</f>
        <v>1</v>
      </c>
      <c r="BK19" s="223">
        <f ca="1">BE19+SUM(BL19:BM19)</f>
        <v>0</v>
      </c>
      <c r="BL19" s="289">
        <f ca="1">SUMPRODUCT((INDIRECT("'"&amp;BF$6&amp;"'!I17:I199")=$A19)*(INDIRECT("'"&amp;BF$6&amp;"'!B17:B199")&gt;BD$5)*(INDIRECT("'"&amp;BF$6&amp;"'!B17:B199")&lt;=BJ$5)*(INDIRECT("'"&amp;BF$6&amp;"'!E17:E199")&lt;&gt;""),INDIRECT("'"&amp;BF$6&amp;"'!E17:E199"))</f>
        <v>0</v>
      </c>
      <c r="BM19" s="289">
        <f ca="1">SUMPRODUCT((INDIRECT("'"&amp;BG$6&amp;"'!I17:I199")=$A19)*(INDIRECT("'"&amp;BG$6&amp;"'!B17:B199")&gt;BD$5)*(INDIRECT("'"&amp;BG$6&amp;"'!B17:B199")&lt;=BJ$5)*(INDIRECT("'"&amp;BG$6&amp;"'!E17:E199")&lt;&gt;""),INDIRECT("'"&amp;BG$6&amp;"'!E17:E199"))</f>
        <v>0</v>
      </c>
      <c r="BN19" s="224">
        <f ca="1">BJ19-BK19</f>
        <v>1</v>
      </c>
      <c r="BO19" s="225" t="str">
        <f ca="1">IF(BK19=0,"o", IF(BN19=0, "e", "a"))</f>
        <v>o</v>
      </c>
      <c r="BP19" s="276">
        <f>$F$18</f>
        <v>1</v>
      </c>
      <c r="BQ19" s="223">
        <f ca="1">BK19+SUM(BR19:BS19)</f>
        <v>0</v>
      </c>
      <c r="BR19" s="289">
        <f ca="1">SUMPRODUCT((INDIRECT("'"&amp;BL$6&amp;"'!I17:I199")=$A19)*(INDIRECT("'"&amp;BL$6&amp;"'!B17:B199")&gt;BJ$5)*(INDIRECT("'"&amp;BL$6&amp;"'!B17:B199")&lt;=BP$5)*(INDIRECT("'"&amp;BL$6&amp;"'!E17:E199")&lt;&gt;""),INDIRECT("'"&amp;BL$6&amp;"'!E17:E199"))</f>
        <v>0</v>
      </c>
      <c r="BS19" s="289">
        <f ca="1">SUMPRODUCT((INDIRECT("'"&amp;BM$6&amp;"'!I17:I199")=$A19)*(INDIRECT("'"&amp;BM$6&amp;"'!B17:B199")&gt;BJ$5)*(INDIRECT("'"&amp;BM$6&amp;"'!B17:B199")&lt;=BP$5)*(INDIRECT("'"&amp;BM$6&amp;"'!E17:E199")&lt;&gt;""),INDIRECT("'"&amp;BM$6&amp;"'!E17:E199"))</f>
        <v>0</v>
      </c>
      <c r="BT19" s="224">
        <f ca="1">BP19-BQ19</f>
        <v>1</v>
      </c>
      <c r="BU19" s="225" t="str">
        <f ca="1">IF(BQ19=0,"o", IF(BT19=0, "e", "a"))</f>
        <v>o</v>
      </c>
      <c r="BV19" s="276">
        <f>$F$18</f>
        <v>1</v>
      </c>
      <c r="BW19" s="223">
        <f ca="1">BQ19+SUM(BX19:BY19)</f>
        <v>0</v>
      </c>
      <c r="BX19" s="289">
        <f ca="1">SUMPRODUCT((INDIRECT("'"&amp;BR$6&amp;"'!I17:I199")=$A19)*(INDIRECT("'"&amp;BR$6&amp;"'!B17:B199")&gt;BP$5)*(INDIRECT("'"&amp;BR$6&amp;"'!B17:B199")&lt;=BV$5)*(INDIRECT("'"&amp;BR$6&amp;"'!E17:E199")&lt;&gt;""),INDIRECT("'"&amp;BR$6&amp;"'!E17:E199"))</f>
        <v>0</v>
      </c>
      <c r="BY19" s="289">
        <f ca="1">SUMPRODUCT((INDIRECT("'"&amp;BS$6&amp;"'!I17:I199")=$A19)*(INDIRECT("'"&amp;BS$6&amp;"'!B17:B199")&gt;BP$5)*(INDIRECT("'"&amp;BS$6&amp;"'!B17:B199")&lt;=BV$5)*(INDIRECT("'"&amp;BS$6&amp;"'!E17:E199")&lt;&gt;""),INDIRECT("'"&amp;BS$6&amp;"'!E17:E199"))</f>
        <v>0</v>
      </c>
      <c r="BZ19" s="224">
        <f ca="1">BV19-BW19</f>
        <v>1</v>
      </c>
      <c r="CA19" s="225" t="str">
        <f ca="1">IF(BW19=0,"o", IF(BZ19=0, "e", "a"))</f>
        <v>o</v>
      </c>
      <c r="CB19" s="276">
        <f>$F$18</f>
        <v>1</v>
      </c>
      <c r="CC19" s="223">
        <f ca="1">BW19+SUM(CD19:CE19)</f>
        <v>0</v>
      </c>
      <c r="CD19" s="289">
        <f ca="1">SUMPRODUCT((INDIRECT("'"&amp;BX$6&amp;"'!I17:I199")=$A19)*(INDIRECT("'"&amp;BX$6&amp;"'!B17:B199")&gt;BV$5)*(INDIRECT("'"&amp;BX$6&amp;"'!B17:B199")&lt;=CB$5)*(INDIRECT("'"&amp;BX$6&amp;"'!E17:E199")&lt;&gt;""),INDIRECT("'"&amp;BX$6&amp;"'!E17:E199"))</f>
        <v>0</v>
      </c>
      <c r="CE19" s="289">
        <f ca="1">SUMPRODUCT((INDIRECT("'"&amp;BY$6&amp;"'!I17:I199")=$A19)*(INDIRECT("'"&amp;BY$6&amp;"'!B17:B199")&gt;BV$5)*(INDIRECT("'"&amp;BY$6&amp;"'!B17:B199")&lt;=CB$5)*(INDIRECT("'"&amp;BY$6&amp;"'!E17:E199")&lt;&gt;""),INDIRECT("'"&amp;BY$6&amp;"'!E17:E199"))</f>
        <v>0</v>
      </c>
      <c r="CF19" s="224">
        <f ca="1">CB19-CC19</f>
        <v>1</v>
      </c>
      <c r="CG19" s="225" t="str">
        <f ca="1">IF(CC19=0,"o", IF(CF19=0, "e", "a"))</f>
        <v>o</v>
      </c>
    </row>
    <row r="20" spans="1:85" s="215" customFormat="1">
      <c r="A20" s="285"/>
      <c r="B20" s="259"/>
      <c r="C20" s="217"/>
      <c r="D20" s="218"/>
      <c r="E20" s="190"/>
      <c r="F20" s="272"/>
      <c r="G20" s="220"/>
      <c r="H20" s="221"/>
      <c r="I20" s="196"/>
      <c r="J20" s="275"/>
      <c r="K20" s="222"/>
      <c r="L20" s="278"/>
      <c r="M20" s="222"/>
      <c r="N20" s="276"/>
      <c r="O20" s="223"/>
      <c r="P20" s="232"/>
      <c r="Q20" s="232"/>
      <c r="R20" s="224"/>
      <c r="S20" s="225"/>
      <c r="T20" s="276"/>
      <c r="U20" s="223"/>
      <c r="V20" s="232"/>
      <c r="W20" s="232"/>
      <c r="X20" s="224"/>
      <c r="Y20" s="225"/>
      <c r="Z20" s="276"/>
      <c r="AA20" s="223"/>
      <c r="AB20" s="232"/>
      <c r="AC20" s="232"/>
      <c r="AD20" s="224"/>
      <c r="AE20" s="225"/>
      <c r="AF20" s="276"/>
      <c r="AG20" s="223"/>
      <c r="AH20" s="232"/>
      <c r="AI20" s="232"/>
      <c r="AJ20" s="224"/>
      <c r="AK20" s="225"/>
      <c r="AL20" s="276"/>
      <c r="AM20" s="223"/>
      <c r="AN20" s="232"/>
      <c r="AO20" s="232"/>
      <c r="AP20" s="224"/>
      <c r="AQ20" s="225"/>
      <c r="AR20" s="276"/>
      <c r="AS20" s="223"/>
      <c r="AT20" s="232"/>
      <c r="AU20" s="232"/>
      <c r="AV20" s="224"/>
      <c r="AW20" s="225"/>
      <c r="AX20" s="276"/>
      <c r="AY20" s="223"/>
      <c r="AZ20" s="232"/>
      <c r="BA20" s="232"/>
      <c r="BB20" s="224"/>
      <c r="BC20" s="225"/>
      <c r="BD20" s="276"/>
      <c r="BE20" s="223"/>
      <c r="BF20" s="232"/>
      <c r="BG20" s="232"/>
      <c r="BH20" s="224"/>
      <c r="BI20" s="225"/>
      <c r="BJ20" s="276"/>
      <c r="BK20" s="223"/>
      <c r="BL20" s="232"/>
      <c r="BM20" s="232"/>
      <c r="BN20" s="224"/>
      <c r="BO20" s="225"/>
      <c r="BP20" s="276"/>
      <c r="BQ20" s="223"/>
      <c r="BR20" s="232"/>
      <c r="BS20" s="232"/>
      <c r="BT20" s="224"/>
      <c r="BU20" s="225"/>
      <c r="BV20" s="276"/>
      <c r="BW20" s="223"/>
      <c r="BX20" s="232"/>
      <c r="BY20" s="232"/>
      <c r="BZ20" s="224"/>
      <c r="CA20" s="225"/>
      <c r="CB20" s="276"/>
      <c r="CC20" s="223"/>
      <c r="CD20" s="232"/>
      <c r="CE20" s="232"/>
      <c r="CF20" s="224"/>
      <c r="CG20" s="225"/>
    </row>
    <row r="21" spans="1:85" s="215" customFormat="1">
      <c r="A21" s="286" t="s">
        <v>36</v>
      </c>
      <c r="B21" s="235" t="s">
        <v>101</v>
      </c>
      <c r="C21" s="236">
        <f>MIN(C22:C26)</f>
        <v>42951</v>
      </c>
      <c r="D21" s="237">
        <f>MAX(D22:D25)</f>
        <v>42958</v>
      </c>
      <c r="E21" s="238"/>
      <c r="F21" s="273">
        <f>SUM(J21,L21)</f>
        <v>14</v>
      </c>
      <c r="G21" s="239">
        <f ca="1">SUM(K21+M21)</f>
        <v>0</v>
      </c>
      <c r="H21" s="240">
        <f ca="1">F21-G21</f>
        <v>14</v>
      </c>
      <c r="I21" s="241">
        <f ca="1">G21/F21</f>
        <v>0</v>
      </c>
      <c r="J21" s="277">
        <f>SUM(J22:J25)</f>
        <v>11</v>
      </c>
      <c r="K21" s="242">
        <f ca="1">SUM(K22:K25)</f>
        <v>0</v>
      </c>
      <c r="L21" s="279">
        <f>SUM(L22:L25)</f>
        <v>3</v>
      </c>
      <c r="M21" s="242">
        <f ca="1">SUM(M22:M25)</f>
        <v>0</v>
      </c>
      <c r="N21" s="280">
        <f>SUM(N22:N25)</f>
        <v>14</v>
      </c>
      <c r="O21" s="243">
        <f>SUM(O22:O22)</f>
        <v>0</v>
      </c>
      <c r="P21" s="244"/>
      <c r="Q21" s="244"/>
      <c r="R21" s="245">
        <f>SUM(R22:R25)</f>
        <v>14</v>
      </c>
      <c r="S21" s="248"/>
      <c r="T21" s="280">
        <f>SUM(T22:T25)</f>
        <v>14</v>
      </c>
      <c r="U21" s="243">
        <f ca="1">SUM(U22:U22)</f>
        <v>0</v>
      </c>
      <c r="V21" s="244"/>
      <c r="W21" s="244"/>
      <c r="X21" s="245">
        <f ca="1">SUM(X22:X25)</f>
        <v>14</v>
      </c>
      <c r="Y21" s="248"/>
      <c r="Z21" s="280">
        <f>SUM(Z22:Z25)</f>
        <v>14</v>
      </c>
      <c r="AA21" s="243">
        <f ca="1">SUM(AA22:AA22)</f>
        <v>0</v>
      </c>
      <c r="AB21" s="244"/>
      <c r="AC21" s="244"/>
      <c r="AD21" s="245">
        <f ca="1">SUM(AD22:AD25)</f>
        <v>14</v>
      </c>
      <c r="AE21" s="248"/>
      <c r="AF21" s="280">
        <f>SUM(AF22:AF25)</f>
        <v>14</v>
      </c>
      <c r="AG21" s="243">
        <f ca="1">SUM(AG22:AG22)</f>
        <v>0</v>
      </c>
      <c r="AH21" s="244"/>
      <c r="AI21" s="244"/>
      <c r="AJ21" s="245">
        <f ca="1">SUM(AJ22:AJ25)</f>
        <v>14</v>
      </c>
      <c r="AK21" s="248"/>
      <c r="AL21" s="280">
        <f>SUM(AL22:AL25)</f>
        <v>14</v>
      </c>
      <c r="AM21" s="243">
        <f ca="1">SUM(AM22:AM22)</f>
        <v>0</v>
      </c>
      <c r="AN21" s="244"/>
      <c r="AO21" s="244"/>
      <c r="AP21" s="245">
        <f ca="1">SUM(AP22:AP25)</f>
        <v>14</v>
      </c>
      <c r="AQ21" s="248"/>
      <c r="AR21" s="280">
        <f>SUM(AR22:AR25)</f>
        <v>14</v>
      </c>
      <c r="AS21" s="243">
        <f ca="1">SUM(AS22:AS22)</f>
        <v>0</v>
      </c>
      <c r="AT21" s="244"/>
      <c r="AU21" s="244"/>
      <c r="AV21" s="245">
        <f ca="1">SUM(AV22:AV25)</f>
        <v>14</v>
      </c>
      <c r="AW21" s="248"/>
      <c r="AX21" s="280">
        <f>SUM(AX22:AX25)</f>
        <v>14</v>
      </c>
      <c r="AY21" s="243">
        <f ca="1">SUM(AY22:AY22)</f>
        <v>0</v>
      </c>
      <c r="AZ21" s="244"/>
      <c r="BA21" s="244"/>
      <c r="BB21" s="245">
        <f ca="1">SUM(BB22:BB25)</f>
        <v>14</v>
      </c>
      <c r="BC21" s="248"/>
      <c r="BD21" s="280">
        <f>SUM(BD22:BD25)</f>
        <v>14</v>
      </c>
      <c r="BE21" s="243">
        <f ca="1">SUM(BE22:BE22)</f>
        <v>0</v>
      </c>
      <c r="BF21" s="244"/>
      <c r="BG21" s="244"/>
      <c r="BH21" s="245">
        <f ca="1">SUM(BH22:BH25)</f>
        <v>14</v>
      </c>
      <c r="BI21" s="248"/>
      <c r="BJ21" s="280">
        <f>SUM(BJ22:BJ25)</f>
        <v>14</v>
      </c>
      <c r="BK21" s="243">
        <f ca="1">SUM(BK22:BK22)</f>
        <v>0</v>
      </c>
      <c r="BL21" s="244"/>
      <c r="BM21" s="244"/>
      <c r="BN21" s="245">
        <f ca="1">SUM(BN22:BN25)</f>
        <v>14</v>
      </c>
      <c r="BO21" s="248"/>
      <c r="BP21" s="280">
        <f>SUM(BP22:BP25)</f>
        <v>14</v>
      </c>
      <c r="BQ21" s="243">
        <f ca="1">SUM(BQ22:BQ22)</f>
        <v>0</v>
      </c>
      <c r="BR21" s="244"/>
      <c r="BS21" s="244"/>
      <c r="BT21" s="245">
        <f ca="1">SUM(BT22:BT25)</f>
        <v>14</v>
      </c>
      <c r="BU21" s="248"/>
      <c r="BV21" s="280">
        <f>SUM(BV22:BV25)</f>
        <v>14</v>
      </c>
      <c r="BW21" s="243">
        <f ca="1">SUM(BW22:BW22)</f>
        <v>0</v>
      </c>
      <c r="BX21" s="244"/>
      <c r="BY21" s="244"/>
      <c r="BZ21" s="245">
        <f ca="1">SUM(BZ22:BZ25)</f>
        <v>14</v>
      </c>
      <c r="CA21" s="248"/>
      <c r="CB21" s="280">
        <f>SUM(CB22:CB25)</f>
        <v>14</v>
      </c>
      <c r="CC21" s="243">
        <f ca="1">SUM(CC22:CC22)</f>
        <v>0</v>
      </c>
      <c r="CD21" s="244"/>
      <c r="CE21" s="244"/>
      <c r="CF21" s="245">
        <f ca="1">SUM(CF22:CF25)</f>
        <v>14</v>
      </c>
      <c r="CG21" s="248"/>
    </row>
    <row r="22" spans="1:85" s="215" customFormat="1">
      <c r="A22" s="285" t="s">
        <v>37</v>
      </c>
      <c r="B22" s="216" t="s">
        <v>108</v>
      </c>
      <c r="C22" s="217">
        <v>42951</v>
      </c>
      <c r="D22" s="218">
        <v>42958</v>
      </c>
      <c r="E22" s="190" t="s">
        <v>96</v>
      </c>
      <c r="F22" s="272">
        <f>SUM(J22,L22)</f>
        <v>4</v>
      </c>
      <c r="G22" s="220">
        <f ca="1">SUM(K22,M22)</f>
        <v>0</v>
      </c>
      <c r="H22" s="221">
        <f ca="1">F22-G22</f>
        <v>4</v>
      </c>
      <c r="I22" s="196">
        <f ca="1">G22/F22</f>
        <v>0</v>
      </c>
      <c r="J22" s="275">
        <v>2</v>
      </c>
      <c r="K22" s="222">
        <f ca="1">SUMPRODUCT((INDIRECT("'"&amp;J$5&amp;"'!I18:I199")=$A22)*(INDIRECT("'"&amp;J$5&amp;"'!E18:E199")&lt;&gt;""),INDIRECT("'"&amp;J$5&amp;"'!E18:E199"))</f>
        <v>0</v>
      </c>
      <c r="L22" s="275">
        <v>2</v>
      </c>
      <c r="M22" s="222">
        <f ca="1">SUMPRODUCT((INDIRECT("'"&amp;L$5&amp;"'!I18:I199")=$A22)*(INDIRECT("'"&amp;L$5&amp;"'!E18:E199")&lt;&gt;""),INDIRECT("'"&amp;L$5&amp;"'!E18:E199"))</f>
        <v>0</v>
      </c>
      <c r="N22" s="276">
        <f>$F$22</f>
        <v>4</v>
      </c>
      <c r="O22" s="223">
        <f>SUM(P22:Q22)</f>
        <v>0</v>
      </c>
      <c r="P22" s="220"/>
      <c r="Q22" s="232"/>
      <c r="R22" s="246">
        <f>N22-O22</f>
        <v>4</v>
      </c>
      <c r="S22" s="225" t="str">
        <f>IF(O22=0,"o", IF(R22=0, "e", "a"))</f>
        <v>o</v>
      </c>
      <c r="T22" s="276">
        <f>$F$22</f>
        <v>4</v>
      </c>
      <c r="U22" s="223">
        <f ca="1">O22+SUM(V22:W22)</f>
        <v>0</v>
      </c>
      <c r="V22" s="289">
        <f ca="1">SUMPRODUCT((INDIRECT("'"&amp;P$6&amp;"'!I17:I199")=$A22)*(INDIRECT("'"&amp;P$6&amp;"'!B17:B199")&gt;N$5)*(INDIRECT("'"&amp;P$6&amp;"'!B17:B199")&lt;=T$5)*(INDIRECT("'"&amp;P$6&amp;"'!E17:E199")&lt;&gt;""),INDIRECT("'"&amp;P$6&amp;"'!E17:E199"))</f>
        <v>0</v>
      </c>
      <c r="W22" s="289">
        <f ca="1">SUMPRODUCT((INDIRECT("'"&amp;Q$6&amp;"'!I17:I199")=$A22)*(INDIRECT("'"&amp;Q$6&amp;"'!B17:B199")&gt;N$5)*(INDIRECT("'"&amp;Q$6&amp;"'!B17:B199")&lt;=T$5)*(INDIRECT("'"&amp;Q$6&amp;"'!E17:E199")&lt;&gt;""),INDIRECT("'"&amp;Q$6&amp;"'!E17:E199"))</f>
        <v>0</v>
      </c>
      <c r="X22" s="246">
        <f ca="1">T22-U22</f>
        <v>4</v>
      </c>
      <c r="Y22" s="225" t="str">
        <f ca="1">IF(U22=0,"o", IF(X22=0, "e", "a"))</f>
        <v>o</v>
      </c>
      <c r="Z22" s="276">
        <f>$F$22</f>
        <v>4</v>
      </c>
      <c r="AA22" s="223">
        <f ca="1">U22+SUM(AB22:AC22)</f>
        <v>0</v>
      </c>
      <c r="AB22" s="289">
        <f ca="1">SUMPRODUCT((INDIRECT("'"&amp;V$6&amp;"'!I17:I199")=$A22)*(INDIRECT("'"&amp;V$6&amp;"'!B17:B199")&gt;T$5)*(INDIRECT("'"&amp;V$6&amp;"'!B17:B199")&lt;=Z$5)*(INDIRECT("'"&amp;V$6&amp;"'!E17:E199")&lt;&gt;""),INDIRECT("'"&amp;V$6&amp;"'!E17:E199"))</f>
        <v>0</v>
      </c>
      <c r="AC22" s="289">
        <f ca="1">SUMPRODUCT((INDIRECT("'"&amp;W$6&amp;"'!I17:I199")=$A22)*(INDIRECT("'"&amp;W$6&amp;"'!B17:B199")&gt;T$5)*(INDIRECT("'"&amp;W$6&amp;"'!B17:B199")&lt;=Z$5)*(INDIRECT("'"&amp;W$6&amp;"'!E17:E199")&lt;&gt;""),INDIRECT("'"&amp;W$6&amp;"'!E17:E199"))</f>
        <v>0</v>
      </c>
      <c r="AD22" s="246">
        <f ca="1">Z22-AA22</f>
        <v>4</v>
      </c>
      <c r="AE22" s="225" t="str">
        <f ca="1">IF(AA22=0,"o", IF(AD22=0, "e", "a"))</f>
        <v>o</v>
      </c>
      <c r="AF22" s="276">
        <f>$F$22</f>
        <v>4</v>
      </c>
      <c r="AG22" s="223">
        <f ca="1">AA22+SUM(AH22:AI22)</f>
        <v>0</v>
      </c>
      <c r="AH22" s="289">
        <f ca="1">SUMPRODUCT((INDIRECT("'"&amp;AB$6&amp;"'!I17:I199")=$A22)*(INDIRECT("'"&amp;AB$6&amp;"'!B17:B199")&gt;Z$5)*(INDIRECT("'"&amp;AB$6&amp;"'!B17:B199")&lt;=AF$5)*(INDIRECT("'"&amp;AB$6&amp;"'!E17:E199")&lt;&gt;""),INDIRECT("'"&amp;AB$6&amp;"'!E17:E199"))</f>
        <v>0</v>
      </c>
      <c r="AI22" s="289">
        <f ca="1">SUMPRODUCT((INDIRECT("'"&amp;AC$6&amp;"'!I17:I199")=$A22)*(INDIRECT("'"&amp;AC$6&amp;"'!B17:B199")&gt;Z$5)*(INDIRECT("'"&amp;AC$6&amp;"'!B17:B199")&lt;=AF$5)*(INDIRECT("'"&amp;AC$6&amp;"'!E17:E199")&lt;&gt;""),INDIRECT("'"&amp;AC$6&amp;"'!E17:E199"))</f>
        <v>0</v>
      </c>
      <c r="AJ22" s="246">
        <f ca="1">AF22-AG22</f>
        <v>4</v>
      </c>
      <c r="AK22" s="225" t="str">
        <f ca="1">IF(AG22=0,"o", IF(AJ22=0, "e", "a"))</f>
        <v>o</v>
      </c>
      <c r="AL22" s="276">
        <f>$F$22</f>
        <v>4</v>
      </c>
      <c r="AM22" s="223">
        <f ca="1">AG22+SUM(AN22:AO22)</f>
        <v>0</v>
      </c>
      <c r="AN22" s="289">
        <f ca="1">SUMPRODUCT((INDIRECT("'"&amp;AH$6&amp;"'!I17:I199")=$A22)*(INDIRECT("'"&amp;AH$6&amp;"'!B17:B199")&gt;AF$5)*(INDIRECT("'"&amp;AH$6&amp;"'!B17:B199")&lt;=AL$5)*(INDIRECT("'"&amp;AH$6&amp;"'!E17:E199")&lt;&gt;""),INDIRECT("'"&amp;AH$6&amp;"'!E17:E199"))</f>
        <v>0</v>
      </c>
      <c r="AO22" s="289">
        <f ca="1">SUMPRODUCT((INDIRECT("'"&amp;AI$6&amp;"'!I17:I199")=$A22)*(INDIRECT("'"&amp;AI$6&amp;"'!B17:B199")&gt;AF$5)*(INDIRECT("'"&amp;AI$6&amp;"'!B17:B199")&lt;=AL$5)*(INDIRECT("'"&amp;AI$6&amp;"'!E17:E199")&lt;&gt;""),INDIRECT("'"&amp;AI$6&amp;"'!E17:E199"))</f>
        <v>0</v>
      </c>
      <c r="AP22" s="246">
        <f ca="1">AL22-AM22</f>
        <v>4</v>
      </c>
      <c r="AQ22" s="225" t="str">
        <f ca="1">IF(AM22=0,"o", IF(AP22=0, "e", "a"))</f>
        <v>o</v>
      </c>
      <c r="AR22" s="276">
        <f>$F$22</f>
        <v>4</v>
      </c>
      <c r="AS22" s="223">
        <f ca="1">AM22+SUM(AT22:AU22)</f>
        <v>0</v>
      </c>
      <c r="AT22" s="289">
        <f ca="1">SUMPRODUCT((INDIRECT("'"&amp;AN$6&amp;"'!I17:I199")=$A22)*(INDIRECT("'"&amp;AN$6&amp;"'!B17:B199")&gt;AL$5)*(INDIRECT("'"&amp;AN$6&amp;"'!B17:B199")&lt;=AR$5)*(INDIRECT("'"&amp;AN$6&amp;"'!E17:E199")&lt;&gt;""),INDIRECT("'"&amp;AN$6&amp;"'!E17:E199"))</f>
        <v>0</v>
      </c>
      <c r="AU22" s="289">
        <f ca="1">SUMPRODUCT((INDIRECT("'"&amp;AO$6&amp;"'!I17:I199")=$A22)*(INDIRECT("'"&amp;AO$6&amp;"'!B17:B199")&gt;AL$5)*(INDIRECT("'"&amp;AO$6&amp;"'!B17:B199")&lt;=AR$5)*(INDIRECT("'"&amp;AO$6&amp;"'!E17:E199")&lt;&gt;""),INDIRECT("'"&amp;AO$6&amp;"'!E17:E199"))</f>
        <v>0</v>
      </c>
      <c r="AV22" s="246">
        <f ca="1">AR22-AS22</f>
        <v>4</v>
      </c>
      <c r="AW22" s="225" t="str">
        <f ca="1">IF(AS22=0,"o", IF(AV22=0, "e", "a"))</f>
        <v>o</v>
      </c>
      <c r="AX22" s="276">
        <f>$F$22</f>
        <v>4</v>
      </c>
      <c r="AY22" s="223">
        <f ca="1">AS22+SUM(AZ22:BA22)</f>
        <v>0</v>
      </c>
      <c r="AZ22" s="289">
        <f ca="1">SUMPRODUCT((INDIRECT("'"&amp;AT$6&amp;"'!I17:I199")=$A22)*(INDIRECT("'"&amp;AT$6&amp;"'!B17:B199")&gt;AR$5)*(INDIRECT("'"&amp;AT$6&amp;"'!B17:B199")&lt;=AX$5)*(INDIRECT("'"&amp;AT$6&amp;"'!E17:E199")&lt;&gt;""),INDIRECT("'"&amp;AT$6&amp;"'!E17:E199"))</f>
        <v>0</v>
      </c>
      <c r="BA22" s="289">
        <f ca="1">SUMPRODUCT((INDIRECT("'"&amp;AU$6&amp;"'!I17:I199")=$A22)*(INDIRECT("'"&amp;AU$6&amp;"'!B17:B199")&gt;AR$5)*(INDIRECT("'"&amp;AU$6&amp;"'!B17:B199")&lt;=AX$5)*(INDIRECT("'"&amp;AU$6&amp;"'!E17:E199")&lt;&gt;""),INDIRECT("'"&amp;AU$6&amp;"'!E17:E199"))</f>
        <v>0</v>
      </c>
      <c r="BB22" s="246">
        <f ca="1">AX22-AY22</f>
        <v>4</v>
      </c>
      <c r="BC22" s="225" t="str">
        <f ca="1">IF(AY22=0,"o", IF(BB22=0, "e", "a"))</f>
        <v>o</v>
      </c>
      <c r="BD22" s="276">
        <f>$F$22</f>
        <v>4</v>
      </c>
      <c r="BE22" s="223">
        <f ca="1">AY22+SUM(BF22:BG22)</f>
        <v>0</v>
      </c>
      <c r="BF22" s="289">
        <f ca="1">SUMPRODUCT((INDIRECT("'"&amp;AZ$6&amp;"'!I17:I199")=$A22)*(INDIRECT("'"&amp;AZ$6&amp;"'!B17:B199")&gt;AX$5)*(INDIRECT("'"&amp;AZ$6&amp;"'!B17:B199")&lt;=BD$5)*(INDIRECT("'"&amp;AZ$6&amp;"'!E17:E199")&lt;&gt;""),INDIRECT("'"&amp;AZ$6&amp;"'!E17:E199"))</f>
        <v>0</v>
      </c>
      <c r="BG22" s="289">
        <f ca="1">SUMPRODUCT((INDIRECT("'"&amp;BA$6&amp;"'!I17:I199")=$A22)*(INDIRECT("'"&amp;BA$6&amp;"'!B17:B199")&gt;AX$5)*(INDIRECT("'"&amp;BA$6&amp;"'!B17:B199")&lt;=BD$5)*(INDIRECT("'"&amp;BA$6&amp;"'!E17:E199")&lt;&gt;""),INDIRECT("'"&amp;BA$6&amp;"'!E17:E199"))</f>
        <v>0</v>
      </c>
      <c r="BH22" s="246">
        <f ca="1">BD22-BE22</f>
        <v>4</v>
      </c>
      <c r="BI22" s="225" t="str">
        <f ca="1">IF(BE22=0,"o", IF(BH22=0, "e", "a"))</f>
        <v>o</v>
      </c>
      <c r="BJ22" s="276">
        <f>$F$22</f>
        <v>4</v>
      </c>
      <c r="BK22" s="223">
        <f ca="1">BE22+SUM(BL22:BM22)</f>
        <v>0</v>
      </c>
      <c r="BL22" s="289">
        <f ca="1">SUMPRODUCT((INDIRECT("'"&amp;BF$6&amp;"'!I17:I199")=$A22)*(INDIRECT("'"&amp;BF$6&amp;"'!B17:B199")&gt;BD$5)*(INDIRECT("'"&amp;BF$6&amp;"'!B17:B199")&lt;=BJ$5)*(INDIRECT("'"&amp;BF$6&amp;"'!E17:E199")&lt;&gt;""),INDIRECT("'"&amp;BF$6&amp;"'!E17:E199"))</f>
        <v>0</v>
      </c>
      <c r="BM22" s="289">
        <f ca="1">SUMPRODUCT((INDIRECT("'"&amp;BG$6&amp;"'!I17:I199")=$A22)*(INDIRECT("'"&amp;BG$6&amp;"'!B17:B199")&gt;BD$5)*(INDIRECT("'"&amp;BG$6&amp;"'!B17:B199")&lt;=BJ$5)*(INDIRECT("'"&amp;BG$6&amp;"'!E17:E199")&lt;&gt;""),INDIRECT("'"&amp;BG$6&amp;"'!E17:E199"))</f>
        <v>0</v>
      </c>
      <c r="BN22" s="246">
        <f ca="1">BJ22-BK22</f>
        <v>4</v>
      </c>
      <c r="BO22" s="225" t="str">
        <f ca="1">IF(BK22=0,"o", IF(BN22=0, "e", "a"))</f>
        <v>o</v>
      </c>
      <c r="BP22" s="276">
        <f>$F$22</f>
        <v>4</v>
      </c>
      <c r="BQ22" s="223">
        <f ca="1">BK22+SUM(BR22:BS22)</f>
        <v>0</v>
      </c>
      <c r="BR22" s="289">
        <f ca="1">SUMPRODUCT((INDIRECT("'"&amp;BL$6&amp;"'!I17:I199")=$A22)*(INDIRECT("'"&amp;BL$6&amp;"'!B17:B199")&gt;BJ$5)*(INDIRECT("'"&amp;BL$6&amp;"'!B17:B199")&lt;=BP$5)*(INDIRECT("'"&amp;BL$6&amp;"'!E17:E199")&lt;&gt;""),INDIRECT("'"&amp;BL$6&amp;"'!E17:E199"))</f>
        <v>0</v>
      </c>
      <c r="BS22" s="289">
        <f ca="1">SUMPRODUCT((INDIRECT("'"&amp;BM$6&amp;"'!I17:I199")=$A22)*(INDIRECT("'"&amp;BM$6&amp;"'!B17:B199")&gt;BJ$5)*(INDIRECT("'"&amp;BM$6&amp;"'!B17:B199")&lt;=BP$5)*(INDIRECT("'"&amp;BM$6&amp;"'!E17:E199")&lt;&gt;""),INDIRECT("'"&amp;BM$6&amp;"'!E17:E199"))</f>
        <v>0</v>
      </c>
      <c r="BT22" s="246">
        <f ca="1">BP22-BQ22</f>
        <v>4</v>
      </c>
      <c r="BU22" s="225" t="str">
        <f ca="1">IF(BQ22=0,"o", IF(BT22=0, "e", "a"))</f>
        <v>o</v>
      </c>
      <c r="BV22" s="276">
        <f>$F$22</f>
        <v>4</v>
      </c>
      <c r="BW22" s="223">
        <f ca="1">BQ22+SUM(BX22:BY22)</f>
        <v>0</v>
      </c>
      <c r="BX22" s="289">
        <f ca="1">SUMPRODUCT((INDIRECT("'"&amp;BR$6&amp;"'!I17:I199")=$A22)*(INDIRECT("'"&amp;BR$6&amp;"'!B17:B199")&gt;BP$5)*(INDIRECT("'"&amp;BR$6&amp;"'!B17:B199")&lt;=BV$5)*(INDIRECT("'"&amp;BR$6&amp;"'!E17:E199")&lt;&gt;""),INDIRECT("'"&amp;BR$6&amp;"'!E17:E199"))</f>
        <v>0</v>
      </c>
      <c r="BY22" s="289">
        <f ca="1">SUMPRODUCT((INDIRECT("'"&amp;BS$6&amp;"'!I17:I199")=$A22)*(INDIRECT("'"&amp;BS$6&amp;"'!B17:B199")&gt;BP$5)*(INDIRECT("'"&amp;BS$6&amp;"'!B17:B199")&lt;=BV$5)*(INDIRECT("'"&amp;BS$6&amp;"'!E17:E199")&lt;&gt;""),INDIRECT("'"&amp;BS$6&amp;"'!E17:E199"))</f>
        <v>0</v>
      </c>
      <c r="BZ22" s="246">
        <f ca="1">BV22-BW22</f>
        <v>4</v>
      </c>
      <c r="CA22" s="225" t="str">
        <f ca="1">IF(BW22=0,"o", IF(BZ22=0, "e", "a"))</f>
        <v>o</v>
      </c>
      <c r="CB22" s="276">
        <f>$F$22</f>
        <v>4</v>
      </c>
      <c r="CC22" s="223">
        <f ca="1">BW22+SUM(CD22:CE22)</f>
        <v>0</v>
      </c>
      <c r="CD22" s="289">
        <f ca="1">SUMPRODUCT((INDIRECT("'"&amp;BX$6&amp;"'!I17:I199")=$A22)*(INDIRECT("'"&amp;BX$6&amp;"'!B17:B199")&gt;BV$5)*(INDIRECT("'"&amp;BX$6&amp;"'!B17:B199")&lt;=CB$5)*(INDIRECT("'"&amp;BX$6&amp;"'!E17:E199")&lt;&gt;""),INDIRECT("'"&amp;BX$6&amp;"'!E17:E199"))</f>
        <v>0</v>
      </c>
      <c r="CE22" s="289">
        <f ca="1">SUMPRODUCT((INDIRECT("'"&amp;BY$6&amp;"'!I17:I199")=$A22)*(INDIRECT("'"&amp;BY$6&amp;"'!B17:B199")&gt;BV$5)*(INDIRECT("'"&amp;BY$6&amp;"'!B17:B199")&lt;=CB$5)*(INDIRECT("'"&amp;BY$6&amp;"'!E17:E199")&lt;&gt;""),INDIRECT("'"&amp;BY$6&amp;"'!E17:E199"))</f>
        <v>0</v>
      </c>
      <c r="CF22" s="246">
        <f ca="1">CB22-CC22</f>
        <v>4</v>
      </c>
      <c r="CG22" s="225" t="str">
        <f ca="1">IF(CC22=0,"o", IF(CF22=0, "e", "a"))</f>
        <v>o</v>
      </c>
    </row>
    <row r="23" spans="1:85" s="215" customFormat="1">
      <c r="A23" s="285" t="s">
        <v>38</v>
      </c>
      <c r="B23" s="216" t="s">
        <v>109</v>
      </c>
      <c r="C23" s="217">
        <v>42952</v>
      </c>
      <c r="D23" s="218">
        <v>42954</v>
      </c>
      <c r="E23" s="190" t="s">
        <v>96</v>
      </c>
      <c r="F23" s="272">
        <f>SUM(J23,L23)</f>
        <v>3</v>
      </c>
      <c r="G23" s="220">
        <f t="shared" ref="G23:G25" ca="1" si="25">SUM(K23,M23)</f>
        <v>0</v>
      </c>
      <c r="H23" s="221">
        <f t="shared" ref="H23:H25" ca="1" si="26">F23-G23</f>
        <v>3</v>
      </c>
      <c r="I23" s="196">
        <f ca="1">G23/F23</f>
        <v>0</v>
      </c>
      <c r="J23" s="275">
        <v>2</v>
      </c>
      <c r="K23" s="222">
        <f ca="1">SUMPRODUCT((INDIRECT("'"&amp;J$5&amp;"'!I18:I199")=$A23)*(INDIRECT("'"&amp;J$5&amp;"'!E18:E199")&lt;&gt;""),INDIRECT("'"&amp;J$5&amp;"'!E18:E199"))</f>
        <v>0</v>
      </c>
      <c r="L23" s="275">
        <v>1</v>
      </c>
      <c r="M23" s="222">
        <f ca="1">SUMPRODUCT((INDIRECT("'"&amp;L$5&amp;"'!I18:I199")=$A23)*(INDIRECT("'"&amp;L$5&amp;"'!E18:E199")&lt;&gt;""),INDIRECT("'"&amp;L$5&amp;"'!E18:E199"))</f>
        <v>0</v>
      </c>
      <c r="N23" s="276">
        <f>$F$23</f>
        <v>3</v>
      </c>
      <c r="O23" s="223">
        <f>SUM(P23:Q23)</f>
        <v>0</v>
      </c>
      <c r="P23" s="220"/>
      <c r="Q23" s="232"/>
      <c r="R23" s="246">
        <f>N23-O23</f>
        <v>3</v>
      </c>
      <c r="S23" s="225" t="str">
        <f>IF(O23=0,"o", IF(R23=0, "e", "a"))</f>
        <v>o</v>
      </c>
      <c r="T23" s="276">
        <f>$F$23</f>
        <v>3</v>
      </c>
      <c r="U23" s="223">
        <f ca="1">O23+SUM(V23:W23)</f>
        <v>0</v>
      </c>
      <c r="V23" s="289">
        <f t="shared" ref="V23:V25" ca="1" si="27">SUMPRODUCT((INDIRECT("'"&amp;P$6&amp;"'!I17:I199")=$A23)*(INDIRECT("'"&amp;P$6&amp;"'!B17:B199")&gt;N$5)*(INDIRECT("'"&amp;P$6&amp;"'!B17:B199")&lt;=T$5)*(INDIRECT("'"&amp;P$6&amp;"'!E17:E199")&lt;&gt;""),INDIRECT("'"&amp;P$6&amp;"'!E17:E199"))</f>
        <v>0</v>
      </c>
      <c r="W23" s="289">
        <f t="shared" ref="W23:W25" ca="1" si="28">SUMPRODUCT((INDIRECT("'"&amp;Q$6&amp;"'!I17:I199")=$A23)*(INDIRECT("'"&amp;Q$6&amp;"'!B17:B199")&gt;N$5)*(INDIRECT("'"&amp;Q$6&amp;"'!B17:B199")&lt;=T$5)*(INDIRECT("'"&amp;Q$6&amp;"'!E17:E199")&lt;&gt;""),INDIRECT("'"&amp;Q$6&amp;"'!E17:E199"))</f>
        <v>0</v>
      </c>
      <c r="X23" s="246">
        <f ca="1">T23-U23</f>
        <v>3</v>
      </c>
      <c r="Y23" s="225" t="str">
        <f ca="1">IF(U23=0,"o", IF(X23=0, "e", "a"))</f>
        <v>o</v>
      </c>
      <c r="Z23" s="276">
        <f>$F$23</f>
        <v>3</v>
      </c>
      <c r="AA23" s="223">
        <f ca="1">U23+SUM(AB23:AC23)</f>
        <v>0</v>
      </c>
      <c r="AB23" s="289">
        <f t="shared" ref="AB23:AB25" ca="1" si="29">SUMPRODUCT((INDIRECT("'"&amp;V$6&amp;"'!I17:I199")=$A23)*(INDIRECT("'"&amp;V$6&amp;"'!B17:B199")&gt;T$5)*(INDIRECT("'"&amp;V$6&amp;"'!B17:B199")&lt;=Z$5)*(INDIRECT("'"&amp;V$6&amp;"'!E17:E199")&lt;&gt;""),INDIRECT("'"&amp;V$6&amp;"'!E17:E199"))</f>
        <v>0</v>
      </c>
      <c r="AC23" s="289">
        <f t="shared" ref="AC23:AC25" ca="1" si="30">SUMPRODUCT((INDIRECT("'"&amp;W$6&amp;"'!I17:I199")=$A23)*(INDIRECT("'"&amp;W$6&amp;"'!B17:B199")&gt;T$5)*(INDIRECT("'"&amp;W$6&amp;"'!B17:B199")&lt;=Z$5)*(INDIRECT("'"&amp;W$6&amp;"'!E17:E199")&lt;&gt;""),INDIRECT("'"&amp;W$6&amp;"'!E17:E199"))</f>
        <v>0</v>
      </c>
      <c r="AD23" s="246">
        <f ca="1">Z23-AA23</f>
        <v>3</v>
      </c>
      <c r="AE23" s="225" t="str">
        <f ca="1">IF(AA23=0,"o", IF(AD23=0, "e", "a"))</f>
        <v>o</v>
      </c>
      <c r="AF23" s="276">
        <f>$F$23</f>
        <v>3</v>
      </c>
      <c r="AG23" s="223">
        <f ca="1">AA23+SUM(AH23:AI23)</f>
        <v>0</v>
      </c>
      <c r="AH23" s="289">
        <f t="shared" ref="AH23:AH25" ca="1" si="31">SUMPRODUCT((INDIRECT("'"&amp;AB$6&amp;"'!I17:I199")=$A23)*(INDIRECT("'"&amp;AB$6&amp;"'!B17:B199")&gt;Z$5)*(INDIRECT("'"&amp;AB$6&amp;"'!B17:B199")&lt;=AF$5)*(INDIRECT("'"&amp;AB$6&amp;"'!E17:E199")&lt;&gt;""),INDIRECT("'"&amp;AB$6&amp;"'!E17:E199"))</f>
        <v>0</v>
      </c>
      <c r="AI23" s="289">
        <f t="shared" ref="AI23:AI25" ca="1" si="32">SUMPRODUCT((INDIRECT("'"&amp;AC$6&amp;"'!I17:I199")=$A23)*(INDIRECT("'"&amp;AC$6&amp;"'!B17:B199")&gt;Z$5)*(INDIRECT("'"&amp;AC$6&amp;"'!B17:B199")&lt;=AF$5)*(INDIRECT("'"&amp;AC$6&amp;"'!E17:E199")&lt;&gt;""),INDIRECT("'"&amp;AC$6&amp;"'!E17:E199"))</f>
        <v>0</v>
      </c>
      <c r="AJ23" s="246">
        <f ca="1">AF23-AG23</f>
        <v>3</v>
      </c>
      <c r="AK23" s="225" t="str">
        <f ca="1">IF(AG23=0,"o", IF(AJ23=0, "e", "a"))</f>
        <v>o</v>
      </c>
      <c r="AL23" s="276">
        <f>$F$23</f>
        <v>3</v>
      </c>
      <c r="AM23" s="223">
        <f ca="1">AG23+SUM(AN23:AO23)</f>
        <v>0</v>
      </c>
      <c r="AN23" s="289">
        <f t="shared" ref="AN23:AN25" ca="1" si="33">SUMPRODUCT((INDIRECT("'"&amp;AH$6&amp;"'!I17:I199")=$A23)*(INDIRECT("'"&amp;AH$6&amp;"'!B17:B199")&gt;AF$5)*(INDIRECT("'"&amp;AH$6&amp;"'!B17:B199")&lt;=AL$5)*(INDIRECT("'"&amp;AH$6&amp;"'!E17:E199")&lt;&gt;""),INDIRECT("'"&amp;AH$6&amp;"'!E17:E199"))</f>
        <v>0</v>
      </c>
      <c r="AO23" s="289">
        <f t="shared" ref="AO23:AO25" ca="1" si="34">SUMPRODUCT((INDIRECT("'"&amp;AI$6&amp;"'!I17:I199")=$A23)*(INDIRECT("'"&amp;AI$6&amp;"'!B17:B199")&gt;AF$5)*(INDIRECT("'"&amp;AI$6&amp;"'!B17:B199")&lt;=AL$5)*(INDIRECT("'"&amp;AI$6&amp;"'!E17:E199")&lt;&gt;""),INDIRECT("'"&amp;AI$6&amp;"'!E17:E199"))</f>
        <v>0</v>
      </c>
      <c r="AP23" s="246">
        <f ca="1">AL23-AM23</f>
        <v>3</v>
      </c>
      <c r="AQ23" s="225" t="str">
        <f ca="1">IF(AM23=0,"o", IF(AP23=0, "e", "a"))</f>
        <v>o</v>
      </c>
      <c r="AR23" s="276">
        <f>$F$23</f>
        <v>3</v>
      </c>
      <c r="AS23" s="223">
        <f ca="1">AM23+SUM(AT23:AU23)</f>
        <v>0</v>
      </c>
      <c r="AT23" s="289">
        <f t="shared" ref="AT23:AT25" ca="1" si="35">SUMPRODUCT((INDIRECT("'"&amp;AN$6&amp;"'!I17:I199")=$A23)*(INDIRECT("'"&amp;AN$6&amp;"'!B17:B199")&gt;AL$5)*(INDIRECT("'"&amp;AN$6&amp;"'!B17:B199")&lt;=AR$5)*(INDIRECT("'"&amp;AN$6&amp;"'!E17:E199")&lt;&gt;""),INDIRECT("'"&amp;AN$6&amp;"'!E17:E199"))</f>
        <v>0</v>
      </c>
      <c r="AU23" s="289">
        <f t="shared" ref="AU23:AU25" ca="1" si="36">SUMPRODUCT((INDIRECT("'"&amp;AO$6&amp;"'!I17:I199")=$A23)*(INDIRECT("'"&amp;AO$6&amp;"'!B17:B199")&gt;AL$5)*(INDIRECT("'"&amp;AO$6&amp;"'!B17:B199")&lt;=AR$5)*(INDIRECT("'"&amp;AO$6&amp;"'!E17:E199")&lt;&gt;""),INDIRECT("'"&amp;AO$6&amp;"'!E17:E199"))</f>
        <v>0</v>
      </c>
      <c r="AV23" s="246">
        <f ca="1">AR23-AS23</f>
        <v>3</v>
      </c>
      <c r="AW23" s="225" t="str">
        <f ca="1">IF(AS23=0,"o", IF(AV23=0, "e", "a"))</f>
        <v>o</v>
      </c>
      <c r="AX23" s="276">
        <f>$F$23</f>
        <v>3</v>
      </c>
      <c r="AY23" s="223">
        <f ca="1">AS23+SUM(AZ23:BA23)</f>
        <v>0</v>
      </c>
      <c r="AZ23" s="289">
        <f t="shared" ref="AZ23:AZ25" ca="1" si="37">SUMPRODUCT((INDIRECT("'"&amp;AT$6&amp;"'!I17:I199")=$A23)*(INDIRECT("'"&amp;AT$6&amp;"'!B17:B199")&gt;AR$5)*(INDIRECT("'"&amp;AT$6&amp;"'!B17:B199")&lt;=AX$5)*(INDIRECT("'"&amp;AT$6&amp;"'!E17:E199")&lt;&gt;""),INDIRECT("'"&amp;AT$6&amp;"'!E17:E199"))</f>
        <v>0</v>
      </c>
      <c r="BA23" s="289">
        <f t="shared" ref="BA23:BA25" ca="1" si="38">SUMPRODUCT((INDIRECT("'"&amp;AU$6&amp;"'!I17:I199")=$A23)*(INDIRECT("'"&amp;AU$6&amp;"'!B17:B199")&gt;AR$5)*(INDIRECT("'"&amp;AU$6&amp;"'!B17:B199")&lt;=AX$5)*(INDIRECT("'"&amp;AU$6&amp;"'!E17:E199")&lt;&gt;""),INDIRECT("'"&amp;AU$6&amp;"'!E17:E199"))</f>
        <v>0</v>
      </c>
      <c r="BB23" s="246">
        <f ca="1">AX23-AY23</f>
        <v>3</v>
      </c>
      <c r="BC23" s="225" t="str">
        <f ca="1">IF(AY23=0,"o", IF(BB23=0, "e", "a"))</f>
        <v>o</v>
      </c>
      <c r="BD23" s="276">
        <f>$F$23</f>
        <v>3</v>
      </c>
      <c r="BE23" s="223">
        <f ca="1">AY23+SUM(BF23:BG23)</f>
        <v>0</v>
      </c>
      <c r="BF23" s="289">
        <f t="shared" ref="BF23:BF25" ca="1" si="39">SUMPRODUCT((INDIRECT("'"&amp;AZ$6&amp;"'!I17:I199")=$A23)*(INDIRECT("'"&amp;AZ$6&amp;"'!B17:B199")&gt;AX$5)*(INDIRECT("'"&amp;AZ$6&amp;"'!B17:B199")&lt;=BD$5)*(INDIRECT("'"&amp;AZ$6&amp;"'!E17:E199")&lt;&gt;""),INDIRECT("'"&amp;AZ$6&amp;"'!E17:E199"))</f>
        <v>0</v>
      </c>
      <c r="BG23" s="289">
        <f t="shared" ref="BG23:BG25" ca="1" si="40">SUMPRODUCT((INDIRECT("'"&amp;BA$6&amp;"'!I17:I199")=$A23)*(INDIRECT("'"&amp;BA$6&amp;"'!B17:B199")&gt;AX$5)*(INDIRECT("'"&amp;BA$6&amp;"'!B17:B199")&lt;=BD$5)*(INDIRECT("'"&amp;BA$6&amp;"'!E17:E199")&lt;&gt;""),INDIRECT("'"&amp;BA$6&amp;"'!E17:E199"))</f>
        <v>0</v>
      </c>
      <c r="BH23" s="246">
        <f ca="1">BD23-BE23</f>
        <v>3</v>
      </c>
      <c r="BI23" s="225" t="str">
        <f ca="1">IF(BE23=0,"o", IF(BH23=0, "e", "a"))</f>
        <v>o</v>
      </c>
      <c r="BJ23" s="276">
        <f>$F$23</f>
        <v>3</v>
      </c>
      <c r="BK23" s="223">
        <f ca="1">BE23+SUM(BL23:BM23)</f>
        <v>0</v>
      </c>
      <c r="BL23" s="289">
        <f t="shared" ref="BL23:BL25" ca="1" si="41">SUMPRODUCT((INDIRECT("'"&amp;BF$6&amp;"'!I17:I199")=$A23)*(INDIRECT("'"&amp;BF$6&amp;"'!B17:B199")&gt;BD$5)*(INDIRECT("'"&amp;BF$6&amp;"'!B17:B199")&lt;=BJ$5)*(INDIRECT("'"&amp;BF$6&amp;"'!E17:E199")&lt;&gt;""),INDIRECT("'"&amp;BF$6&amp;"'!E17:E199"))</f>
        <v>0</v>
      </c>
      <c r="BM23" s="289">
        <f t="shared" ref="BM23:BM25" ca="1" si="42">SUMPRODUCT((INDIRECT("'"&amp;BG$6&amp;"'!I17:I199")=$A23)*(INDIRECT("'"&amp;BG$6&amp;"'!B17:B199")&gt;BD$5)*(INDIRECT("'"&amp;BG$6&amp;"'!B17:B199")&lt;=BJ$5)*(INDIRECT("'"&amp;BG$6&amp;"'!E17:E199")&lt;&gt;""),INDIRECT("'"&amp;BG$6&amp;"'!E17:E199"))</f>
        <v>0</v>
      </c>
      <c r="BN23" s="246">
        <f ca="1">BJ23-BK23</f>
        <v>3</v>
      </c>
      <c r="BO23" s="225" t="str">
        <f ca="1">IF(BK23=0,"o", IF(BN23=0, "e", "a"))</f>
        <v>o</v>
      </c>
      <c r="BP23" s="276">
        <f>$F$23</f>
        <v>3</v>
      </c>
      <c r="BQ23" s="223">
        <f ca="1">BK23+SUM(BR23:BS23)</f>
        <v>0</v>
      </c>
      <c r="BR23" s="289">
        <f t="shared" ref="BR23:BR25" ca="1" si="43">SUMPRODUCT((INDIRECT("'"&amp;BL$6&amp;"'!I17:I199")=$A23)*(INDIRECT("'"&amp;BL$6&amp;"'!B17:B199")&gt;BJ$5)*(INDIRECT("'"&amp;BL$6&amp;"'!B17:B199")&lt;=BP$5)*(INDIRECT("'"&amp;BL$6&amp;"'!E17:E199")&lt;&gt;""),INDIRECT("'"&amp;BL$6&amp;"'!E17:E199"))</f>
        <v>0</v>
      </c>
      <c r="BS23" s="289">
        <f t="shared" ref="BS23:BS25" ca="1" si="44">SUMPRODUCT((INDIRECT("'"&amp;BM$6&amp;"'!I17:I199")=$A23)*(INDIRECT("'"&amp;BM$6&amp;"'!B17:B199")&gt;BJ$5)*(INDIRECT("'"&amp;BM$6&amp;"'!B17:B199")&lt;=BP$5)*(INDIRECT("'"&amp;BM$6&amp;"'!E17:E199")&lt;&gt;""),INDIRECT("'"&amp;BM$6&amp;"'!E17:E199"))</f>
        <v>0</v>
      </c>
      <c r="BT23" s="246">
        <f ca="1">BP23-BQ23</f>
        <v>3</v>
      </c>
      <c r="BU23" s="225" t="str">
        <f ca="1">IF(BQ23=0,"o", IF(BT23=0, "e", "a"))</f>
        <v>o</v>
      </c>
      <c r="BV23" s="276">
        <f>$F$23</f>
        <v>3</v>
      </c>
      <c r="BW23" s="223">
        <f ca="1">BQ23+SUM(BX23:BY23)</f>
        <v>0</v>
      </c>
      <c r="BX23" s="289">
        <f t="shared" ref="BX23:BX25" ca="1" si="45">SUMPRODUCT((INDIRECT("'"&amp;BR$6&amp;"'!I17:I199")=$A23)*(INDIRECT("'"&amp;BR$6&amp;"'!B17:B199")&gt;BP$5)*(INDIRECT("'"&amp;BR$6&amp;"'!B17:B199")&lt;=BV$5)*(INDIRECT("'"&amp;BR$6&amp;"'!E17:E199")&lt;&gt;""),INDIRECT("'"&amp;BR$6&amp;"'!E17:E199"))</f>
        <v>0</v>
      </c>
      <c r="BY23" s="289">
        <f t="shared" ref="BY23:BY25" ca="1" si="46">SUMPRODUCT((INDIRECT("'"&amp;BS$6&amp;"'!I17:I199")=$A23)*(INDIRECT("'"&amp;BS$6&amp;"'!B17:B199")&gt;BP$5)*(INDIRECT("'"&amp;BS$6&amp;"'!B17:B199")&lt;=BV$5)*(INDIRECT("'"&amp;BS$6&amp;"'!E17:E199")&lt;&gt;""),INDIRECT("'"&amp;BS$6&amp;"'!E17:E199"))</f>
        <v>0</v>
      </c>
      <c r="BZ23" s="246">
        <f ca="1">BV23-BW23</f>
        <v>3</v>
      </c>
      <c r="CA23" s="225" t="str">
        <f ca="1">IF(BW23=0,"o", IF(BZ23=0, "e", "a"))</f>
        <v>o</v>
      </c>
      <c r="CB23" s="276">
        <f>$F$23</f>
        <v>3</v>
      </c>
      <c r="CC23" s="223">
        <f ca="1">BW23+SUM(CD23:CE23)</f>
        <v>0</v>
      </c>
      <c r="CD23" s="289">
        <f t="shared" ref="CD23:CD25" ca="1" si="47">SUMPRODUCT((INDIRECT("'"&amp;BX$6&amp;"'!I17:I199")=$A23)*(INDIRECT("'"&amp;BX$6&amp;"'!B17:B199")&gt;BV$5)*(INDIRECT("'"&amp;BX$6&amp;"'!B17:B199")&lt;=CB$5)*(INDIRECT("'"&amp;BX$6&amp;"'!E17:E199")&lt;&gt;""),INDIRECT("'"&amp;BX$6&amp;"'!E17:E199"))</f>
        <v>0</v>
      </c>
      <c r="CE23" s="289">
        <f t="shared" ref="CE23:CE25" ca="1" si="48">SUMPRODUCT((INDIRECT("'"&amp;BY$6&amp;"'!I17:I199")=$A23)*(INDIRECT("'"&amp;BY$6&amp;"'!B17:B199")&gt;BV$5)*(INDIRECT("'"&amp;BY$6&amp;"'!B17:B199")&lt;=CB$5)*(INDIRECT("'"&amp;BY$6&amp;"'!E17:E199")&lt;&gt;""),INDIRECT("'"&amp;BY$6&amp;"'!E17:E199"))</f>
        <v>0</v>
      </c>
      <c r="CF23" s="246">
        <f ca="1">CB23-CC23</f>
        <v>3</v>
      </c>
      <c r="CG23" s="225" t="str">
        <f ca="1">IF(CC23=0,"o", IF(CF23=0, "e", "a"))</f>
        <v>o</v>
      </c>
    </row>
    <row r="24" spans="1:85" s="215" customFormat="1">
      <c r="A24" s="285" t="s">
        <v>39</v>
      </c>
      <c r="B24" s="216" t="s">
        <v>110</v>
      </c>
      <c r="C24" s="217">
        <v>42952</v>
      </c>
      <c r="D24" s="218">
        <v>42954</v>
      </c>
      <c r="E24" s="190" t="s">
        <v>96</v>
      </c>
      <c r="F24" s="272">
        <f>SUM(J24,L24)</f>
        <v>5</v>
      </c>
      <c r="G24" s="220">
        <f t="shared" ca="1" si="25"/>
        <v>0</v>
      </c>
      <c r="H24" s="221">
        <f t="shared" ca="1" si="26"/>
        <v>5</v>
      </c>
      <c r="I24" s="196">
        <f ca="1">G24/F24</f>
        <v>0</v>
      </c>
      <c r="J24" s="275">
        <v>5</v>
      </c>
      <c r="K24" s="222">
        <f ca="1">SUMPRODUCT((INDIRECT("'"&amp;J$5&amp;"'!I18:I199")=$A24)*(INDIRECT("'"&amp;J$5&amp;"'!E18:E199")&lt;&gt;""),INDIRECT("'"&amp;J$5&amp;"'!E18:E199"))</f>
        <v>0</v>
      </c>
      <c r="L24" s="275">
        <v>0</v>
      </c>
      <c r="M24" s="222">
        <f ca="1">SUMPRODUCT((INDIRECT("'"&amp;L$5&amp;"'!I18:I199")=$A24)*(INDIRECT("'"&amp;L$5&amp;"'!E18:E199")&lt;&gt;""),INDIRECT("'"&amp;L$5&amp;"'!E18:E199"))</f>
        <v>0</v>
      </c>
      <c r="N24" s="276">
        <f>$F$24</f>
        <v>5</v>
      </c>
      <c r="O24" s="223">
        <f>SUM(P24:Q24)</f>
        <v>0</v>
      </c>
      <c r="P24" s="220"/>
      <c r="Q24" s="232"/>
      <c r="R24" s="246">
        <f>N24-O24</f>
        <v>5</v>
      </c>
      <c r="S24" s="225" t="str">
        <f>IF(O24=0,"o", IF(R24=0, "e", "a"))</f>
        <v>o</v>
      </c>
      <c r="T24" s="276">
        <f>$F$24</f>
        <v>5</v>
      </c>
      <c r="U24" s="223">
        <f ca="1">O24+SUM(V24:W24)</f>
        <v>0</v>
      </c>
      <c r="V24" s="289">
        <f t="shared" ca="1" si="27"/>
        <v>0</v>
      </c>
      <c r="W24" s="289">
        <f t="shared" ca="1" si="28"/>
        <v>0</v>
      </c>
      <c r="X24" s="246">
        <f ca="1">T24-U24</f>
        <v>5</v>
      </c>
      <c r="Y24" s="225" t="str">
        <f ca="1">IF(U24=0,"o", IF(X24=0, "e", "a"))</f>
        <v>o</v>
      </c>
      <c r="Z24" s="276">
        <f>$F$24</f>
        <v>5</v>
      </c>
      <c r="AA24" s="223">
        <f ca="1">U24+SUM(AB24:AC24)</f>
        <v>0</v>
      </c>
      <c r="AB24" s="289">
        <f t="shared" ca="1" si="29"/>
        <v>0</v>
      </c>
      <c r="AC24" s="289">
        <f t="shared" ca="1" si="30"/>
        <v>0</v>
      </c>
      <c r="AD24" s="246">
        <f ca="1">Z24-AA24</f>
        <v>5</v>
      </c>
      <c r="AE24" s="225" t="str">
        <f ca="1">IF(AA24=0,"o", IF(AD24=0, "e", "a"))</f>
        <v>o</v>
      </c>
      <c r="AF24" s="276">
        <f>$F$24</f>
        <v>5</v>
      </c>
      <c r="AG24" s="223">
        <f ca="1">AA24+SUM(AH24:AI24)</f>
        <v>0</v>
      </c>
      <c r="AH24" s="289">
        <f t="shared" ca="1" si="31"/>
        <v>0</v>
      </c>
      <c r="AI24" s="289">
        <f t="shared" ca="1" si="32"/>
        <v>0</v>
      </c>
      <c r="AJ24" s="246">
        <f ca="1">AF24-AG24</f>
        <v>5</v>
      </c>
      <c r="AK24" s="225" t="str">
        <f ca="1">IF(AG24=0,"o", IF(AJ24=0, "e", "a"))</f>
        <v>o</v>
      </c>
      <c r="AL24" s="276">
        <f>$F$24</f>
        <v>5</v>
      </c>
      <c r="AM24" s="223">
        <f ca="1">AG24+SUM(AN24:AO24)</f>
        <v>0</v>
      </c>
      <c r="AN24" s="289">
        <f t="shared" ca="1" si="33"/>
        <v>0</v>
      </c>
      <c r="AO24" s="289">
        <f t="shared" ca="1" si="34"/>
        <v>0</v>
      </c>
      <c r="AP24" s="246">
        <f ca="1">AL24-AM24</f>
        <v>5</v>
      </c>
      <c r="AQ24" s="225" t="str">
        <f ca="1">IF(AM24=0,"o", IF(AP24=0, "e", "a"))</f>
        <v>o</v>
      </c>
      <c r="AR24" s="276">
        <f>$F$24</f>
        <v>5</v>
      </c>
      <c r="AS24" s="223">
        <f ca="1">AM24+SUM(AT24:AU24)</f>
        <v>0</v>
      </c>
      <c r="AT24" s="289">
        <f t="shared" ca="1" si="35"/>
        <v>0</v>
      </c>
      <c r="AU24" s="289">
        <f t="shared" ca="1" si="36"/>
        <v>0</v>
      </c>
      <c r="AV24" s="246">
        <f ca="1">AR24-AS24</f>
        <v>5</v>
      </c>
      <c r="AW24" s="225" t="str">
        <f ca="1">IF(AS24=0,"o", IF(AV24=0, "e", "a"))</f>
        <v>o</v>
      </c>
      <c r="AX24" s="276">
        <f>$F$24</f>
        <v>5</v>
      </c>
      <c r="AY24" s="223">
        <f ca="1">AS24+SUM(AZ24:BA24)</f>
        <v>0</v>
      </c>
      <c r="AZ24" s="289">
        <f t="shared" ca="1" si="37"/>
        <v>0</v>
      </c>
      <c r="BA24" s="289">
        <f t="shared" ca="1" si="38"/>
        <v>0</v>
      </c>
      <c r="BB24" s="246">
        <f ca="1">AX24-AY24</f>
        <v>5</v>
      </c>
      <c r="BC24" s="225" t="str">
        <f ca="1">IF(AY24=0,"o", IF(BB24=0, "e", "a"))</f>
        <v>o</v>
      </c>
      <c r="BD24" s="276">
        <f>$F$24</f>
        <v>5</v>
      </c>
      <c r="BE24" s="223">
        <f ca="1">AY24+SUM(BF24:BG24)</f>
        <v>0</v>
      </c>
      <c r="BF24" s="289">
        <f t="shared" ca="1" si="39"/>
        <v>0</v>
      </c>
      <c r="BG24" s="289">
        <f t="shared" ca="1" si="40"/>
        <v>0</v>
      </c>
      <c r="BH24" s="246">
        <f ca="1">BD24-BE24</f>
        <v>5</v>
      </c>
      <c r="BI24" s="225" t="str">
        <f ca="1">IF(BE24=0,"o", IF(BH24=0, "e", "a"))</f>
        <v>o</v>
      </c>
      <c r="BJ24" s="276">
        <f>$F$24</f>
        <v>5</v>
      </c>
      <c r="BK24" s="223">
        <f ca="1">BE24+SUM(BL24:BM24)</f>
        <v>0</v>
      </c>
      <c r="BL24" s="289">
        <f t="shared" ca="1" si="41"/>
        <v>0</v>
      </c>
      <c r="BM24" s="289">
        <f t="shared" ca="1" si="42"/>
        <v>0</v>
      </c>
      <c r="BN24" s="246">
        <f ca="1">BJ24-BK24</f>
        <v>5</v>
      </c>
      <c r="BO24" s="225" t="str">
        <f ca="1">IF(BK24=0,"o", IF(BN24=0, "e", "a"))</f>
        <v>o</v>
      </c>
      <c r="BP24" s="276">
        <f>$F$24</f>
        <v>5</v>
      </c>
      <c r="BQ24" s="223">
        <f ca="1">BK24+SUM(BR24:BS24)</f>
        <v>0</v>
      </c>
      <c r="BR24" s="289">
        <f t="shared" ca="1" si="43"/>
        <v>0</v>
      </c>
      <c r="BS24" s="289">
        <f t="shared" ca="1" si="44"/>
        <v>0</v>
      </c>
      <c r="BT24" s="246">
        <f ca="1">BP24-BQ24</f>
        <v>5</v>
      </c>
      <c r="BU24" s="225" t="str">
        <f ca="1">IF(BQ24=0,"o", IF(BT24=0, "e", "a"))</f>
        <v>o</v>
      </c>
      <c r="BV24" s="276">
        <f>$F$24</f>
        <v>5</v>
      </c>
      <c r="BW24" s="223">
        <f ca="1">BQ24+SUM(BX24:BY24)</f>
        <v>0</v>
      </c>
      <c r="BX24" s="289">
        <f t="shared" ca="1" si="45"/>
        <v>0</v>
      </c>
      <c r="BY24" s="289">
        <f t="shared" ca="1" si="46"/>
        <v>0</v>
      </c>
      <c r="BZ24" s="246">
        <f ca="1">BV24-BW24</f>
        <v>5</v>
      </c>
      <c r="CA24" s="225" t="str">
        <f ca="1">IF(BW24=0,"o", IF(BZ24=0, "e", "a"))</f>
        <v>o</v>
      </c>
      <c r="CB24" s="276">
        <f>$F$24</f>
        <v>5</v>
      </c>
      <c r="CC24" s="223">
        <f ca="1">BW24+SUM(CD24:CE24)</f>
        <v>0</v>
      </c>
      <c r="CD24" s="289">
        <f t="shared" ca="1" si="47"/>
        <v>0</v>
      </c>
      <c r="CE24" s="289">
        <f t="shared" ca="1" si="48"/>
        <v>0</v>
      </c>
      <c r="CF24" s="246">
        <f ca="1">CB24-CC24</f>
        <v>5</v>
      </c>
      <c r="CG24" s="225" t="str">
        <f ca="1">IF(CC24=0,"o", IF(CF24=0, "e", "a"))</f>
        <v>o</v>
      </c>
    </row>
    <row r="25" spans="1:85" s="215" customFormat="1">
      <c r="A25" s="285" t="s">
        <v>40</v>
      </c>
      <c r="B25" s="216" t="s">
        <v>103</v>
      </c>
      <c r="C25" s="217">
        <v>42952</v>
      </c>
      <c r="D25" s="218">
        <v>42954</v>
      </c>
      <c r="E25" s="190" t="s">
        <v>96</v>
      </c>
      <c r="F25" s="272">
        <f>SUM(J25,L25)</f>
        <v>2</v>
      </c>
      <c r="G25" s="220">
        <f t="shared" ca="1" si="25"/>
        <v>0</v>
      </c>
      <c r="H25" s="221">
        <f t="shared" ca="1" si="26"/>
        <v>2</v>
      </c>
      <c r="I25" s="196">
        <f ca="1">G25/F25</f>
        <v>0</v>
      </c>
      <c r="J25" s="275">
        <v>2</v>
      </c>
      <c r="K25" s="222">
        <f ca="1">SUMPRODUCT((INDIRECT("'"&amp;J$5&amp;"'!I18:I199")=$A25)*(INDIRECT("'"&amp;J$5&amp;"'!E18:E199")&lt;&gt;""),INDIRECT("'"&amp;J$5&amp;"'!E18:E199"))</f>
        <v>0</v>
      </c>
      <c r="L25" s="275">
        <v>0</v>
      </c>
      <c r="M25" s="222">
        <f ca="1">SUMPRODUCT((INDIRECT("'"&amp;L$5&amp;"'!I18:I199")=$A25)*(INDIRECT("'"&amp;L$5&amp;"'!E18:E199")&lt;&gt;""),INDIRECT("'"&amp;L$5&amp;"'!E18:E199"))</f>
        <v>0</v>
      </c>
      <c r="N25" s="276">
        <f>$F$25</f>
        <v>2</v>
      </c>
      <c r="O25" s="223">
        <f>SUM(P25:Q25)</f>
        <v>0</v>
      </c>
      <c r="P25" s="220"/>
      <c r="Q25" s="232"/>
      <c r="R25" s="246">
        <f>N25-O25</f>
        <v>2</v>
      </c>
      <c r="S25" s="225" t="str">
        <f>IF(O25=0,"o", IF(R25=0, "e", "a"))</f>
        <v>o</v>
      </c>
      <c r="T25" s="276">
        <f>$F$25</f>
        <v>2</v>
      </c>
      <c r="U25" s="223">
        <f ca="1">O25+SUM(V25:W25)</f>
        <v>0</v>
      </c>
      <c r="V25" s="289">
        <f t="shared" ca="1" si="27"/>
        <v>0</v>
      </c>
      <c r="W25" s="289">
        <f t="shared" ca="1" si="28"/>
        <v>0</v>
      </c>
      <c r="X25" s="246">
        <f ca="1">T25-U25</f>
        <v>2</v>
      </c>
      <c r="Y25" s="225" t="str">
        <f ca="1">IF(U25=0,"o", IF(X25=0, "e", "a"))</f>
        <v>o</v>
      </c>
      <c r="Z25" s="276">
        <f>$F$25</f>
        <v>2</v>
      </c>
      <c r="AA25" s="223">
        <f ca="1">U25+SUM(AB25:AC25)</f>
        <v>0</v>
      </c>
      <c r="AB25" s="289">
        <f t="shared" ca="1" si="29"/>
        <v>0</v>
      </c>
      <c r="AC25" s="289">
        <f t="shared" ca="1" si="30"/>
        <v>0</v>
      </c>
      <c r="AD25" s="246">
        <f ca="1">Z25-AA25</f>
        <v>2</v>
      </c>
      <c r="AE25" s="225" t="str">
        <f ca="1">IF(AA25=0,"o", IF(AD25=0, "e", "a"))</f>
        <v>o</v>
      </c>
      <c r="AF25" s="276">
        <f>$F$25</f>
        <v>2</v>
      </c>
      <c r="AG25" s="223">
        <f ca="1">AA25+SUM(AH25:AI25)</f>
        <v>0</v>
      </c>
      <c r="AH25" s="289">
        <f t="shared" ca="1" si="31"/>
        <v>0</v>
      </c>
      <c r="AI25" s="289">
        <f t="shared" ca="1" si="32"/>
        <v>0</v>
      </c>
      <c r="AJ25" s="246">
        <f ca="1">AF25-AG25</f>
        <v>2</v>
      </c>
      <c r="AK25" s="225" t="str">
        <f ca="1">IF(AG25=0,"o", IF(AJ25=0, "e", "a"))</f>
        <v>o</v>
      </c>
      <c r="AL25" s="276">
        <f>$F$25</f>
        <v>2</v>
      </c>
      <c r="AM25" s="223">
        <f ca="1">AG25+SUM(AN25:AO25)</f>
        <v>0</v>
      </c>
      <c r="AN25" s="289">
        <f t="shared" ca="1" si="33"/>
        <v>0</v>
      </c>
      <c r="AO25" s="289">
        <f t="shared" ca="1" si="34"/>
        <v>0</v>
      </c>
      <c r="AP25" s="246">
        <f ca="1">AL25-AM25</f>
        <v>2</v>
      </c>
      <c r="AQ25" s="225" t="str">
        <f ca="1">IF(AM25=0,"o", IF(AP25=0, "e", "a"))</f>
        <v>o</v>
      </c>
      <c r="AR25" s="276">
        <f>$F$25</f>
        <v>2</v>
      </c>
      <c r="AS25" s="223">
        <f ca="1">AM25+SUM(AT25:AU25)</f>
        <v>0</v>
      </c>
      <c r="AT25" s="289">
        <f t="shared" ca="1" si="35"/>
        <v>0</v>
      </c>
      <c r="AU25" s="289">
        <f t="shared" ca="1" si="36"/>
        <v>0</v>
      </c>
      <c r="AV25" s="246">
        <f ca="1">AR25-AS25</f>
        <v>2</v>
      </c>
      <c r="AW25" s="225" t="str">
        <f ca="1">IF(AS25=0,"o", IF(AV25=0, "e", "a"))</f>
        <v>o</v>
      </c>
      <c r="AX25" s="276">
        <f>$F$25</f>
        <v>2</v>
      </c>
      <c r="AY25" s="223">
        <f ca="1">AS25+SUM(AZ25:BA25)</f>
        <v>0</v>
      </c>
      <c r="AZ25" s="289">
        <f t="shared" ca="1" si="37"/>
        <v>0</v>
      </c>
      <c r="BA25" s="289">
        <f t="shared" ca="1" si="38"/>
        <v>0</v>
      </c>
      <c r="BB25" s="246">
        <f ca="1">AX25-AY25</f>
        <v>2</v>
      </c>
      <c r="BC25" s="225" t="str">
        <f ca="1">IF(AY25=0,"o", IF(BB25=0, "e", "a"))</f>
        <v>o</v>
      </c>
      <c r="BD25" s="276">
        <f>$F$25</f>
        <v>2</v>
      </c>
      <c r="BE25" s="223">
        <f ca="1">AY25+SUM(BF25:BG25)</f>
        <v>0</v>
      </c>
      <c r="BF25" s="289">
        <f t="shared" ca="1" si="39"/>
        <v>0</v>
      </c>
      <c r="BG25" s="289">
        <f t="shared" ca="1" si="40"/>
        <v>0</v>
      </c>
      <c r="BH25" s="246">
        <f ca="1">BD25-BE25</f>
        <v>2</v>
      </c>
      <c r="BI25" s="225" t="str">
        <f ca="1">IF(BE25=0,"o", IF(BH25=0, "e", "a"))</f>
        <v>o</v>
      </c>
      <c r="BJ25" s="276">
        <f>$F$25</f>
        <v>2</v>
      </c>
      <c r="BK25" s="223">
        <f ca="1">BE25+SUM(BL25:BM25)</f>
        <v>0</v>
      </c>
      <c r="BL25" s="289">
        <f t="shared" ca="1" si="41"/>
        <v>0</v>
      </c>
      <c r="BM25" s="289">
        <f t="shared" ca="1" si="42"/>
        <v>0</v>
      </c>
      <c r="BN25" s="246">
        <f ca="1">BJ25-BK25</f>
        <v>2</v>
      </c>
      <c r="BO25" s="225" t="str">
        <f ca="1">IF(BK25=0,"o", IF(BN25=0, "e", "a"))</f>
        <v>o</v>
      </c>
      <c r="BP25" s="276">
        <f>$F$25</f>
        <v>2</v>
      </c>
      <c r="BQ25" s="223">
        <f ca="1">BK25+SUM(BR25:BS25)</f>
        <v>0</v>
      </c>
      <c r="BR25" s="289">
        <f t="shared" ca="1" si="43"/>
        <v>0</v>
      </c>
      <c r="BS25" s="289">
        <f t="shared" ca="1" si="44"/>
        <v>0</v>
      </c>
      <c r="BT25" s="246">
        <f ca="1">BP25-BQ25</f>
        <v>2</v>
      </c>
      <c r="BU25" s="225" t="str">
        <f ca="1">IF(BQ25=0,"o", IF(BT25=0, "e", "a"))</f>
        <v>o</v>
      </c>
      <c r="BV25" s="276">
        <f>$F$25</f>
        <v>2</v>
      </c>
      <c r="BW25" s="223">
        <f ca="1">BQ25+SUM(BX25:BY25)</f>
        <v>0</v>
      </c>
      <c r="BX25" s="289">
        <f t="shared" ca="1" si="45"/>
        <v>0</v>
      </c>
      <c r="BY25" s="289">
        <f t="shared" ca="1" si="46"/>
        <v>0</v>
      </c>
      <c r="BZ25" s="246">
        <f ca="1">BV25-BW25</f>
        <v>2</v>
      </c>
      <c r="CA25" s="225" t="str">
        <f ca="1">IF(BW25=0,"o", IF(BZ25=0, "e", "a"))</f>
        <v>o</v>
      </c>
      <c r="CB25" s="276">
        <f>$F$25</f>
        <v>2</v>
      </c>
      <c r="CC25" s="223">
        <f ca="1">BW25+SUM(CD25:CE25)</f>
        <v>0</v>
      </c>
      <c r="CD25" s="289">
        <f t="shared" ca="1" si="47"/>
        <v>0</v>
      </c>
      <c r="CE25" s="289">
        <f t="shared" ca="1" si="48"/>
        <v>0</v>
      </c>
      <c r="CF25" s="246">
        <f ca="1">CB25-CC25</f>
        <v>2</v>
      </c>
      <c r="CG25" s="225" t="str">
        <f ca="1">IF(CC25=0,"o", IF(CF25=0, "e", "a"))</f>
        <v>o</v>
      </c>
    </row>
    <row r="26" spans="1:85" s="215" customFormat="1">
      <c r="A26" s="285"/>
      <c r="B26" s="216"/>
      <c r="C26" s="217"/>
      <c r="D26" s="218"/>
      <c r="E26" s="190"/>
      <c r="F26" s="272"/>
      <c r="G26" s="220"/>
      <c r="H26" s="221"/>
      <c r="I26" s="196"/>
      <c r="J26" s="275"/>
      <c r="K26" s="222"/>
      <c r="L26" s="275"/>
      <c r="M26" s="222"/>
      <c r="N26" s="276"/>
      <c r="O26" s="223"/>
      <c r="P26" s="232"/>
      <c r="Q26" s="232"/>
      <c r="R26" s="246"/>
      <c r="S26" s="225"/>
      <c r="T26" s="276"/>
      <c r="U26" s="223"/>
      <c r="V26" s="232"/>
      <c r="W26" s="232"/>
      <c r="X26" s="246"/>
      <c r="Y26" s="225"/>
      <c r="Z26" s="276"/>
      <c r="AA26" s="223"/>
      <c r="AB26" s="232"/>
      <c r="AC26" s="232"/>
      <c r="AD26" s="246"/>
      <c r="AE26" s="225"/>
      <c r="AF26" s="276"/>
      <c r="AG26" s="223"/>
      <c r="AH26" s="232"/>
      <c r="AI26" s="232"/>
      <c r="AJ26" s="246"/>
      <c r="AK26" s="225"/>
      <c r="AL26" s="276"/>
      <c r="AM26" s="223"/>
      <c r="AN26" s="232"/>
      <c r="AO26" s="232"/>
      <c r="AP26" s="246"/>
      <c r="AQ26" s="225"/>
      <c r="AR26" s="276"/>
      <c r="AS26" s="223"/>
      <c r="AT26" s="232"/>
      <c r="AU26" s="232"/>
      <c r="AV26" s="246"/>
      <c r="AW26" s="225"/>
      <c r="AX26" s="276"/>
      <c r="AY26" s="223"/>
      <c r="AZ26" s="232"/>
      <c r="BA26" s="232"/>
      <c r="BB26" s="246"/>
      <c r="BC26" s="225"/>
      <c r="BD26" s="276"/>
      <c r="BE26" s="223"/>
      <c r="BF26" s="232"/>
      <c r="BG26" s="232"/>
      <c r="BH26" s="246"/>
      <c r="BI26" s="225"/>
      <c r="BJ26" s="276"/>
      <c r="BK26" s="223"/>
      <c r="BL26" s="232"/>
      <c r="BM26" s="232"/>
      <c r="BN26" s="246"/>
      <c r="BO26" s="225"/>
      <c r="BP26" s="276"/>
      <c r="BQ26" s="223"/>
      <c r="BR26" s="232"/>
      <c r="BS26" s="232"/>
      <c r="BT26" s="246"/>
      <c r="BU26" s="225"/>
      <c r="BV26" s="276"/>
      <c r="BW26" s="223"/>
      <c r="BX26" s="232"/>
      <c r="BY26" s="232"/>
      <c r="BZ26" s="246"/>
      <c r="CA26" s="225"/>
      <c r="CB26" s="276"/>
      <c r="CC26" s="223"/>
      <c r="CD26" s="232"/>
      <c r="CE26" s="232"/>
      <c r="CF26" s="246"/>
      <c r="CG26" s="225"/>
    </row>
    <row r="27" spans="1:85" s="215" customFormat="1">
      <c r="A27" s="286" t="s">
        <v>41</v>
      </c>
      <c r="B27" s="235" t="s">
        <v>105</v>
      </c>
      <c r="C27" s="236">
        <f>MIN(C28:C30)</f>
        <v>42958</v>
      </c>
      <c r="D27" s="237">
        <f>MAX(D28:D30)</f>
        <v>42993</v>
      </c>
      <c r="E27" s="238"/>
      <c r="F27" s="273">
        <f>SUM(J27,L27)</f>
        <v>7</v>
      </c>
      <c r="G27" s="239">
        <f ca="1">SUM(K27+M27)</f>
        <v>0</v>
      </c>
      <c r="H27" s="240">
        <f ca="1">F27-G27</f>
        <v>7</v>
      </c>
      <c r="I27" s="241">
        <f t="shared" ref="I27:I29" ca="1" si="49">G27/F27</f>
        <v>0</v>
      </c>
      <c r="J27" s="277">
        <f>SUM(J28:J30)</f>
        <v>7</v>
      </c>
      <c r="K27" s="247">
        <f t="shared" ref="K27:O27" ca="1" si="50">SUM(K28:K30)</f>
        <v>0</v>
      </c>
      <c r="L27" s="277">
        <f>SUM(L28:L30)</f>
        <v>0</v>
      </c>
      <c r="M27" s="247">
        <f t="shared" ca="1" si="50"/>
        <v>0</v>
      </c>
      <c r="N27" s="277">
        <f t="shared" si="50"/>
        <v>7</v>
      </c>
      <c r="O27" s="243">
        <f t="shared" si="50"/>
        <v>0</v>
      </c>
      <c r="P27" s="244"/>
      <c r="Q27" s="244"/>
      <c r="R27" s="245">
        <f>SUM(R28:R30)</f>
        <v>7</v>
      </c>
      <c r="S27" s="248"/>
      <c r="T27" s="277">
        <f t="shared" ref="T27" si="51">SUM(T28:T30)</f>
        <v>7</v>
      </c>
      <c r="U27" s="243">
        <f t="shared" ref="U27" ca="1" si="52">SUM(U28:U30)</f>
        <v>0</v>
      </c>
      <c r="V27" s="244"/>
      <c r="W27" s="244"/>
      <c r="X27" s="245">
        <f ca="1">SUM(X28:X30)</f>
        <v>7</v>
      </c>
      <c r="Y27" s="248"/>
      <c r="Z27" s="277">
        <f t="shared" ref="Z27:AA27" si="53">SUM(Z28:Z30)</f>
        <v>7</v>
      </c>
      <c r="AA27" s="243">
        <f t="shared" ca="1" si="53"/>
        <v>0</v>
      </c>
      <c r="AB27" s="244"/>
      <c r="AC27" s="244"/>
      <c r="AD27" s="245">
        <f ca="1">SUM(AD28:AD30)</f>
        <v>7</v>
      </c>
      <c r="AE27" s="248"/>
      <c r="AF27" s="277">
        <f t="shared" ref="AF27:AG27" si="54">SUM(AF28:AF30)</f>
        <v>7</v>
      </c>
      <c r="AG27" s="243">
        <f t="shared" ca="1" si="54"/>
        <v>0</v>
      </c>
      <c r="AH27" s="244"/>
      <c r="AI27" s="244"/>
      <c r="AJ27" s="245">
        <f ca="1">SUM(AJ28:AJ30)</f>
        <v>7</v>
      </c>
      <c r="AK27" s="248"/>
      <c r="AL27" s="277">
        <f t="shared" ref="AL27:AM27" si="55">SUM(AL28:AL30)</f>
        <v>7</v>
      </c>
      <c r="AM27" s="243">
        <f t="shared" ca="1" si="55"/>
        <v>0</v>
      </c>
      <c r="AN27" s="244"/>
      <c r="AO27" s="244"/>
      <c r="AP27" s="245">
        <f ca="1">SUM(AP28:AP30)</f>
        <v>7</v>
      </c>
      <c r="AQ27" s="248"/>
      <c r="AR27" s="277">
        <f t="shared" ref="AR27:AS27" si="56">SUM(AR28:AR30)</f>
        <v>7</v>
      </c>
      <c r="AS27" s="243">
        <f t="shared" ca="1" si="56"/>
        <v>0</v>
      </c>
      <c r="AT27" s="244"/>
      <c r="AU27" s="244"/>
      <c r="AV27" s="245">
        <f ca="1">SUM(AV28:AV30)</f>
        <v>7</v>
      </c>
      <c r="AW27" s="248"/>
      <c r="AX27" s="277">
        <f t="shared" ref="AX27:AY27" si="57">SUM(AX28:AX30)</f>
        <v>7</v>
      </c>
      <c r="AY27" s="243">
        <f t="shared" ca="1" si="57"/>
        <v>0</v>
      </c>
      <c r="AZ27" s="244"/>
      <c r="BA27" s="244"/>
      <c r="BB27" s="245">
        <f ca="1">SUM(BB28:BB30)</f>
        <v>7</v>
      </c>
      <c r="BC27" s="248"/>
      <c r="BD27" s="277">
        <f t="shared" ref="BD27:BE27" si="58">SUM(BD28:BD30)</f>
        <v>7</v>
      </c>
      <c r="BE27" s="243">
        <f t="shared" ca="1" si="58"/>
        <v>0</v>
      </c>
      <c r="BF27" s="244"/>
      <c r="BG27" s="244"/>
      <c r="BH27" s="245">
        <f ca="1">SUM(BH28:BH30)</f>
        <v>7</v>
      </c>
      <c r="BI27" s="248"/>
      <c r="BJ27" s="277">
        <f t="shared" ref="BJ27:BK27" si="59">SUM(BJ28:BJ30)</f>
        <v>7</v>
      </c>
      <c r="BK27" s="243">
        <f t="shared" ca="1" si="59"/>
        <v>0</v>
      </c>
      <c r="BL27" s="244"/>
      <c r="BM27" s="244"/>
      <c r="BN27" s="245">
        <f ca="1">SUM(BN28:BN30)</f>
        <v>7</v>
      </c>
      <c r="BO27" s="248"/>
      <c r="BP27" s="277">
        <f t="shared" ref="BP27:BQ27" si="60">SUM(BP28:BP30)</f>
        <v>7</v>
      </c>
      <c r="BQ27" s="243">
        <f t="shared" ca="1" si="60"/>
        <v>0</v>
      </c>
      <c r="BR27" s="244"/>
      <c r="BS27" s="244"/>
      <c r="BT27" s="245">
        <f ca="1">SUM(BT28:BT30)</f>
        <v>7</v>
      </c>
      <c r="BU27" s="248"/>
      <c r="BV27" s="277">
        <f t="shared" ref="BV27:BW27" si="61">SUM(BV28:BV30)</f>
        <v>7</v>
      </c>
      <c r="BW27" s="243">
        <f t="shared" ca="1" si="61"/>
        <v>0</v>
      </c>
      <c r="BX27" s="244"/>
      <c r="BY27" s="244"/>
      <c r="BZ27" s="245">
        <f ca="1">SUM(BZ28:BZ30)</f>
        <v>7</v>
      </c>
      <c r="CA27" s="248"/>
      <c r="CB27" s="277">
        <f t="shared" ref="CB27:CC27" si="62">SUM(CB28:CB30)</f>
        <v>7</v>
      </c>
      <c r="CC27" s="243">
        <f t="shared" ca="1" si="62"/>
        <v>0</v>
      </c>
      <c r="CD27" s="244"/>
      <c r="CE27" s="244"/>
      <c r="CF27" s="245">
        <f ca="1">SUM(CF28:CF30)</f>
        <v>7</v>
      </c>
      <c r="CG27" s="248"/>
    </row>
    <row r="28" spans="1:85" s="215" customFormat="1">
      <c r="A28" s="285" t="s">
        <v>42</v>
      </c>
      <c r="B28" s="216" t="s">
        <v>104</v>
      </c>
      <c r="C28" s="217">
        <v>42958</v>
      </c>
      <c r="D28" s="218">
        <v>42960</v>
      </c>
      <c r="E28" s="190" t="s">
        <v>96</v>
      </c>
      <c r="F28" s="272">
        <f>SUM(J28,L28)</f>
        <v>1</v>
      </c>
      <c r="G28" s="220">
        <f ca="1">SUM(K28,M28)</f>
        <v>0</v>
      </c>
      <c r="H28" s="221">
        <f ca="1">F28-G28</f>
        <v>1</v>
      </c>
      <c r="I28" s="196">
        <f ca="1">G28/F28</f>
        <v>0</v>
      </c>
      <c r="J28" s="275">
        <v>1</v>
      </c>
      <c r="K28" s="222">
        <f t="shared" ref="K28:K30" ca="1" si="63">SUMPRODUCT((INDIRECT("'"&amp;J$5&amp;"'!I18:I199")=$A28)*(INDIRECT("'"&amp;J$5&amp;"'!E18:E199")&lt;&gt;""),INDIRECT("'"&amp;J$5&amp;"'!E18:E199"))</f>
        <v>0</v>
      </c>
      <c r="L28" s="275">
        <v>0</v>
      </c>
      <c r="M28" s="222">
        <f t="shared" ref="M28:M30" ca="1" si="64">SUMPRODUCT((INDIRECT("'"&amp;L$5&amp;"'!I18:I199")=$A28)*(INDIRECT("'"&amp;L$5&amp;"'!E18:E199")&lt;&gt;""),INDIRECT("'"&amp;L$5&amp;"'!E18:E199"))</f>
        <v>0</v>
      </c>
      <c r="N28" s="276">
        <f>$F$28</f>
        <v>1</v>
      </c>
      <c r="O28" s="223">
        <f>SUM(P28:Q28)</f>
        <v>0</v>
      </c>
      <c r="P28" s="220"/>
      <c r="Q28" s="232"/>
      <c r="R28" s="246">
        <f>N28-O28</f>
        <v>1</v>
      </c>
      <c r="S28" s="225" t="str">
        <f>IF(O28=0,"o", IF(R28=0, "e", "a"))</f>
        <v>o</v>
      </c>
      <c r="T28" s="276">
        <f>$F$28</f>
        <v>1</v>
      </c>
      <c r="U28" s="223">
        <f ca="1">O28+SUM(V28:W28)</f>
        <v>0</v>
      </c>
      <c r="V28" s="289">
        <f t="shared" ref="V28:V30" ca="1" si="65">SUMPRODUCT((INDIRECT("'"&amp;P$6&amp;"'!I17:I199")=$A28)*(INDIRECT("'"&amp;P$6&amp;"'!B17:B199")&gt;N$5)*(INDIRECT("'"&amp;P$6&amp;"'!B17:B199")&lt;=T$5)*(INDIRECT("'"&amp;P$6&amp;"'!E17:E199")&lt;&gt;""),INDIRECT("'"&amp;P$6&amp;"'!E17:E199"))</f>
        <v>0</v>
      </c>
      <c r="W28" s="289">
        <f t="shared" ref="W28:W30" ca="1" si="66">SUMPRODUCT((INDIRECT("'"&amp;Q$6&amp;"'!I17:I199")=$A28)*(INDIRECT("'"&amp;Q$6&amp;"'!B17:B199")&gt;N$5)*(INDIRECT("'"&amp;Q$6&amp;"'!B17:B199")&lt;=T$5)*(INDIRECT("'"&amp;Q$6&amp;"'!E17:E199")&lt;&gt;""),INDIRECT("'"&amp;Q$6&amp;"'!E17:E199"))</f>
        <v>0</v>
      </c>
      <c r="X28" s="246">
        <f ca="1">T28-U28</f>
        <v>1</v>
      </c>
      <c r="Y28" s="225" t="str">
        <f ca="1">IF(U28=0,"o", IF(X28=0, "e", "a"))</f>
        <v>o</v>
      </c>
      <c r="Z28" s="276">
        <f>$F$28</f>
        <v>1</v>
      </c>
      <c r="AA28" s="223">
        <f ca="1">U28+SUM(AB28:AC28)</f>
        <v>0</v>
      </c>
      <c r="AB28" s="289">
        <f t="shared" ref="AB28:AB30" ca="1" si="67">SUMPRODUCT((INDIRECT("'"&amp;V$6&amp;"'!I17:I199")=$A28)*(INDIRECT("'"&amp;V$6&amp;"'!B17:B199")&gt;T$5)*(INDIRECT("'"&amp;V$6&amp;"'!B17:B199")&lt;=Z$5)*(INDIRECT("'"&amp;V$6&amp;"'!E17:E199")&lt;&gt;""),INDIRECT("'"&amp;V$6&amp;"'!E17:E199"))</f>
        <v>0</v>
      </c>
      <c r="AC28" s="289">
        <f t="shared" ref="AC28:AC30" ca="1" si="68">SUMPRODUCT((INDIRECT("'"&amp;W$6&amp;"'!I17:I199")=$A28)*(INDIRECT("'"&amp;W$6&amp;"'!B17:B199")&gt;T$5)*(INDIRECT("'"&amp;W$6&amp;"'!B17:B199")&lt;=Z$5)*(INDIRECT("'"&amp;W$6&amp;"'!E17:E199")&lt;&gt;""),INDIRECT("'"&amp;W$6&amp;"'!E17:E199"))</f>
        <v>0</v>
      </c>
      <c r="AD28" s="246">
        <f ca="1">Z28-AA28</f>
        <v>1</v>
      </c>
      <c r="AE28" s="225" t="str">
        <f ca="1">IF(AA28=0,"o", IF(AD28=0, "e", "a"))</f>
        <v>o</v>
      </c>
      <c r="AF28" s="276">
        <f>$F$28</f>
        <v>1</v>
      </c>
      <c r="AG28" s="223">
        <f ca="1">AA28+SUM(AH28:AI28)</f>
        <v>0</v>
      </c>
      <c r="AH28" s="289">
        <f t="shared" ref="AH28:AH30" ca="1" si="69">SUMPRODUCT((INDIRECT("'"&amp;AB$6&amp;"'!I17:I199")=$A28)*(INDIRECT("'"&amp;AB$6&amp;"'!B17:B199")&gt;Z$5)*(INDIRECT("'"&amp;AB$6&amp;"'!B17:B199")&lt;=AF$5)*(INDIRECT("'"&amp;AB$6&amp;"'!E17:E199")&lt;&gt;""),INDIRECT("'"&amp;AB$6&amp;"'!E17:E199"))</f>
        <v>0</v>
      </c>
      <c r="AI28" s="289">
        <f t="shared" ref="AI28:AI30" ca="1" si="70">SUMPRODUCT((INDIRECT("'"&amp;AC$6&amp;"'!I17:I199")=$A28)*(INDIRECT("'"&amp;AC$6&amp;"'!B17:B199")&gt;Z$5)*(INDIRECT("'"&amp;AC$6&amp;"'!B17:B199")&lt;=AF$5)*(INDIRECT("'"&amp;AC$6&amp;"'!E17:E199")&lt;&gt;""),INDIRECT("'"&amp;AC$6&amp;"'!E17:E199"))</f>
        <v>0</v>
      </c>
      <c r="AJ28" s="246">
        <f ca="1">AF28-AG28</f>
        <v>1</v>
      </c>
      <c r="AK28" s="225" t="str">
        <f ca="1">IF(AG28=0,"o", IF(AJ28=0, "e", "a"))</f>
        <v>o</v>
      </c>
      <c r="AL28" s="276">
        <f>$F$28</f>
        <v>1</v>
      </c>
      <c r="AM28" s="223">
        <f ca="1">AG28+SUM(AN28:AO28)</f>
        <v>0</v>
      </c>
      <c r="AN28" s="289">
        <f t="shared" ref="AN28:AN30" ca="1" si="71">SUMPRODUCT((INDIRECT("'"&amp;AH$6&amp;"'!I17:I199")=$A28)*(INDIRECT("'"&amp;AH$6&amp;"'!B17:B199")&gt;AF$5)*(INDIRECT("'"&amp;AH$6&amp;"'!B17:B199")&lt;=AL$5)*(INDIRECT("'"&amp;AH$6&amp;"'!E17:E199")&lt;&gt;""),INDIRECT("'"&amp;AH$6&amp;"'!E17:E199"))</f>
        <v>0</v>
      </c>
      <c r="AO28" s="289">
        <f t="shared" ref="AO28:AO30" ca="1" si="72">SUMPRODUCT((INDIRECT("'"&amp;AI$6&amp;"'!I17:I199")=$A28)*(INDIRECT("'"&amp;AI$6&amp;"'!B17:B199")&gt;AF$5)*(INDIRECT("'"&amp;AI$6&amp;"'!B17:B199")&lt;=AL$5)*(INDIRECT("'"&amp;AI$6&amp;"'!E17:E199")&lt;&gt;""),INDIRECT("'"&amp;AI$6&amp;"'!E17:E199"))</f>
        <v>0</v>
      </c>
      <c r="AP28" s="246">
        <f ca="1">AL28-AM28</f>
        <v>1</v>
      </c>
      <c r="AQ28" s="225" t="str">
        <f ca="1">IF(AM28=0,"o", IF(AP28=0, "e", "a"))</f>
        <v>o</v>
      </c>
      <c r="AR28" s="276">
        <f>$F$28</f>
        <v>1</v>
      </c>
      <c r="AS28" s="223">
        <f ca="1">AM28+SUM(AT28:AU28)</f>
        <v>0</v>
      </c>
      <c r="AT28" s="289">
        <f t="shared" ref="AT28:AT30" ca="1" si="73">SUMPRODUCT((INDIRECT("'"&amp;AN$6&amp;"'!I17:I199")=$A28)*(INDIRECT("'"&amp;AN$6&amp;"'!B17:B199")&gt;AL$5)*(INDIRECT("'"&amp;AN$6&amp;"'!B17:B199")&lt;=AR$5)*(INDIRECT("'"&amp;AN$6&amp;"'!E17:E199")&lt;&gt;""),INDIRECT("'"&amp;AN$6&amp;"'!E17:E199"))</f>
        <v>0</v>
      </c>
      <c r="AU28" s="289">
        <f t="shared" ref="AU28:AU30" ca="1" si="74">SUMPRODUCT((INDIRECT("'"&amp;AO$6&amp;"'!I17:I199")=$A28)*(INDIRECT("'"&amp;AO$6&amp;"'!B17:B199")&gt;AL$5)*(INDIRECT("'"&amp;AO$6&amp;"'!B17:B199")&lt;=AR$5)*(INDIRECT("'"&amp;AO$6&amp;"'!E17:E199")&lt;&gt;""),INDIRECT("'"&amp;AO$6&amp;"'!E17:E199"))</f>
        <v>0</v>
      </c>
      <c r="AV28" s="246">
        <f ca="1">AR28-AS28</f>
        <v>1</v>
      </c>
      <c r="AW28" s="225" t="str">
        <f ca="1">IF(AS28=0,"o", IF(AV28=0, "e", "a"))</f>
        <v>o</v>
      </c>
      <c r="AX28" s="276">
        <f>$F$28</f>
        <v>1</v>
      </c>
      <c r="AY28" s="223">
        <f ca="1">AS28+SUM(AZ28:BA28)</f>
        <v>0</v>
      </c>
      <c r="AZ28" s="289">
        <f t="shared" ref="AZ28:AZ30" ca="1" si="75">SUMPRODUCT((INDIRECT("'"&amp;AT$6&amp;"'!I17:I199")=$A28)*(INDIRECT("'"&amp;AT$6&amp;"'!B17:B199")&gt;AR$5)*(INDIRECT("'"&amp;AT$6&amp;"'!B17:B199")&lt;=AX$5)*(INDIRECT("'"&amp;AT$6&amp;"'!E17:E199")&lt;&gt;""),INDIRECT("'"&amp;AT$6&amp;"'!E17:E199"))</f>
        <v>0</v>
      </c>
      <c r="BA28" s="289">
        <f t="shared" ref="BA28:BA30" ca="1" si="76">SUMPRODUCT((INDIRECT("'"&amp;AU$6&amp;"'!I17:I199")=$A28)*(INDIRECT("'"&amp;AU$6&amp;"'!B17:B199")&gt;AR$5)*(INDIRECT("'"&amp;AU$6&amp;"'!B17:B199")&lt;=AX$5)*(INDIRECT("'"&amp;AU$6&amp;"'!E17:E199")&lt;&gt;""),INDIRECT("'"&amp;AU$6&amp;"'!E17:E199"))</f>
        <v>0</v>
      </c>
      <c r="BB28" s="246">
        <f ca="1">AX28-AY28</f>
        <v>1</v>
      </c>
      <c r="BC28" s="225" t="str">
        <f ca="1">IF(AY28=0,"o", IF(BB28=0, "e", "a"))</f>
        <v>o</v>
      </c>
      <c r="BD28" s="276">
        <f>$F$28</f>
        <v>1</v>
      </c>
      <c r="BE28" s="223">
        <f ca="1">AY28+SUM(BF28:BG28)</f>
        <v>0</v>
      </c>
      <c r="BF28" s="289">
        <f t="shared" ref="BF28:BF30" ca="1" si="77">SUMPRODUCT((INDIRECT("'"&amp;AZ$6&amp;"'!I17:I199")=$A28)*(INDIRECT("'"&amp;AZ$6&amp;"'!B17:B199")&gt;AX$5)*(INDIRECT("'"&amp;AZ$6&amp;"'!B17:B199")&lt;=BD$5)*(INDIRECT("'"&amp;AZ$6&amp;"'!E17:E199")&lt;&gt;""),INDIRECT("'"&amp;AZ$6&amp;"'!E17:E199"))</f>
        <v>0</v>
      </c>
      <c r="BG28" s="289">
        <f t="shared" ref="BG28:BG30" ca="1" si="78">SUMPRODUCT((INDIRECT("'"&amp;BA$6&amp;"'!I17:I199")=$A28)*(INDIRECT("'"&amp;BA$6&amp;"'!B17:B199")&gt;AX$5)*(INDIRECT("'"&amp;BA$6&amp;"'!B17:B199")&lt;=BD$5)*(INDIRECT("'"&amp;BA$6&amp;"'!E17:E199")&lt;&gt;""),INDIRECT("'"&amp;BA$6&amp;"'!E17:E199"))</f>
        <v>0</v>
      </c>
      <c r="BH28" s="246">
        <f ca="1">BD28-BE28</f>
        <v>1</v>
      </c>
      <c r="BI28" s="225" t="str">
        <f ca="1">IF(BE28=0,"o", IF(BH28=0, "e", "a"))</f>
        <v>o</v>
      </c>
      <c r="BJ28" s="276">
        <f>$F$28</f>
        <v>1</v>
      </c>
      <c r="BK28" s="223">
        <f ca="1">BE28+SUM(BL28:BM28)</f>
        <v>0</v>
      </c>
      <c r="BL28" s="289">
        <f t="shared" ref="BL28:BL30" ca="1" si="79">SUMPRODUCT((INDIRECT("'"&amp;BF$6&amp;"'!I17:I199")=$A28)*(INDIRECT("'"&amp;BF$6&amp;"'!B17:B199")&gt;BD$5)*(INDIRECT("'"&amp;BF$6&amp;"'!B17:B199")&lt;=BJ$5)*(INDIRECT("'"&amp;BF$6&amp;"'!E17:E199")&lt;&gt;""),INDIRECT("'"&amp;BF$6&amp;"'!E17:E199"))</f>
        <v>0</v>
      </c>
      <c r="BM28" s="289">
        <f t="shared" ref="BM28:BM30" ca="1" si="80">SUMPRODUCT((INDIRECT("'"&amp;BG$6&amp;"'!I17:I199")=$A28)*(INDIRECT("'"&amp;BG$6&amp;"'!B17:B199")&gt;BD$5)*(INDIRECT("'"&amp;BG$6&amp;"'!B17:B199")&lt;=BJ$5)*(INDIRECT("'"&amp;BG$6&amp;"'!E17:E199")&lt;&gt;""),INDIRECT("'"&amp;BG$6&amp;"'!E17:E199"))</f>
        <v>0</v>
      </c>
      <c r="BN28" s="246">
        <f ca="1">BJ28-BK28</f>
        <v>1</v>
      </c>
      <c r="BO28" s="225" t="str">
        <f ca="1">IF(BK28=0,"o", IF(BN28=0, "e", "a"))</f>
        <v>o</v>
      </c>
      <c r="BP28" s="276">
        <f>$F$28</f>
        <v>1</v>
      </c>
      <c r="BQ28" s="223">
        <f ca="1">BK28+SUM(BR28:BS28)</f>
        <v>0</v>
      </c>
      <c r="BR28" s="289">
        <f t="shared" ref="BR28:BR30" ca="1" si="81">SUMPRODUCT((INDIRECT("'"&amp;BL$6&amp;"'!I17:I199")=$A28)*(INDIRECT("'"&amp;BL$6&amp;"'!B17:B199")&gt;BJ$5)*(INDIRECT("'"&amp;BL$6&amp;"'!B17:B199")&lt;=BP$5)*(INDIRECT("'"&amp;BL$6&amp;"'!E17:E199")&lt;&gt;""),INDIRECT("'"&amp;BL$6&amp;"'!E17:E199"))</f>
        <v>0</v>
      </c>
      <c r="BS28" s="289">
        <f t="shared" ref="BS28:BS30" ca="1" si="82">SUMPRODUCT((INDIRECT("'"&amp;BM$6&amp;"'!I17:I199")=$A28)*(INDIRECT("'"&amp;BM$6&amp;"'!B17:B199")&gt;BJ$5)*(INDIRECT("'"&amp;BM$6&amp;"'!B17:B199")&lt;=BP$5)*(INDIRECT("'"&amp;BM$6&amp;"'!E17:E199")&lt;&gt;""),INDIRECT("'"&amp;BM$6&amp;"'!E17:E199"))</f>
        <v>0</v>
      </c>
      <c r="BT28" s="246">
        <f ca="1">BP28-BQ28</f>
        <v>1</v>
      </c>
      <c r="BU28" s="225" t="str">
        <f ca="1">IF(BQ28=0,"o", IF(BT28=0, "e", "a"))</f>
        <v>o</v>
      </c>
      <c r="BV28" s="276">
        <f>$F$28</f>
        <v>1</v>
      </c>
      <c r="BW28" s="223">
        <f ca="1">BQ28+SUM(BX28:BY28)</f>
        <v>0</v>
      </c>
      <c r="BX28" s="289">
        <f t="shared" ref="BX28:BX30" ca="1" si="83">SUMPRODUCT((INDIRECT("'"&amp;BR$6&amp;"'!I17:I199")=$A28)*(INDIRECT("'"&amp;BR$6&amp;"'!B17:B199")&gt;BP$5)*(INDIRECT("'"&amp;BR$6&amp;"'!B17:B199")&lt;=BV$5)*(INDIRECT("'"&amp;BR$6&amp;"'!E17:E199")&lt;&gt;""),INDIRECT("'"&amp;BR$6&amp;"'!E17:E199"))</f>
        <v>0</v>
      </c>
      <c r="BY28" s="289">
        <f t="shared" ref="BY28:BY30" ca="1" si="84">SUMPRODUCT((INDIRECT("'"&amp;BS$6&amp;"'!I17:I199")=$A28)*(INDIRECT("'"&amp;BS$6&amp;"'!B17:B199")&gt;BP$5)*(INDIRECT("'"&amp;BS$6&amp;"'!B17:B199")&lt;=BV$5)*(INDIRECT("'"&amp;BS$6&amp;"'!E17:E199")&lt;&gt;""),INDIRECT("'"&amp;BS$6&amp;"'!E17:E199"))</f>
        <v>0</v>
      </c>
      <c r="BZ28" s="246">
        <f ca="1">BV28-BW28</f>
        <v>1</v>
      </c>
      <c r="CA28" s="225" t="str">
        <f ca="1">IF(BW28=0,"o", IF(BZ28=0, "e", "a"))</f>
        <v>o</v>
      </c>
      <c r="CB28" s="276">
        <f>$F$28</f>
        <v>1</v>
      </c>
      <c r="CC28" s="223">
        <f ca="1">BW28+SUM(CD28:CE28)</f>
        <v>0</v>
      </c>
      <c r="CD28" s="289">
        <f t="shared" ref="CD28:CD30" ca="1" si="85">SUMPRODUCT((INDIRECT("'"&amp;BX$6&amp;"'!I17:I199")=$A28)*(INDIRECT("'"&amp;BX$6&amp;"'!B17:B199")&gt;BV$5)*(INDIRECT("'"&amp;BX$6&amp;"'!B17:B199")&lt;=CB$5)*(INDIRECT("'"&amp;BX$6&amp;"'!E17:E199")&lt;&gt;""),INDIRECT("'"&amp;BX$6&amp;"'!E17:E199"))</f>
        <v>0</v>
      </c>
      <c r="CE28" s="289">
        <f t="shared" ref="CE28:CE30" ca="1" si="86">SUMPRODUCT((INDIRECT("'"&amp;BY$6&amp;"'!I17:I199")=$A28)*(INDIRECT("'"&amp;BY$6&amp;"'!B17:B199")&gt;BV$5)*(INDIRECT("'"&amp;BY$6&amp;"'!B17:B199")&lt;=CB$5)*(INDIRECT("'"&amp;BY$6&amp;"'!E17:E199")&lt;&gt;""),INDIRECT("'"&amp;BY$6&amp;"'!E17:E199"))</f>
        <v>0</v>
      </c>
      <c r="CF28" s="246">
        <f ca="1">CB28-CC28</f>
        <v>1</v>
      </c>
      <c r="CG28" s="225" t="str">
        <f ca="1">IF(CC28=0,"o", IF(CF28=0, "e", "a"))</f>
        <v>o</v>
      </c>
    </row>
    <row r="29" spans="1:85" s="215" customFormat="1">
      <c r="A29" s="285" t="s">
        <v>43</v>
      </c>
      <c r="B29" s="216" t="s">
        <v>106</v>
      </c>
      <c r="C29" s="217">
        <v>42958</v>
      </c>
      <c r="D29" s="218">
        <v>42960</v>
      </c>
      <c r="E29" s="190" t="s">
        <v>96</v>
      </c>
      <c r="F29" s="272">
        <f>SUM(J29,L29)</f>
        <v>2</v>
      </c>
      <c r="G29" s="220">
        <f ca="1">SUM(K29,M29)</f>
        <v>0</v>
      </c>
      <c r="H29" s="221">
        <f t="shared" ref="H29:H30" ca="1" si="87">F29-G29</f>
        <v>2</v>
      </c>
      <c r="I29" s="196">
        <f t="shared" ca="1" si="49"/>
        <v>0</v>
      </c>
      <c r="J29" s="275">
        <v>2</v>
      </c>
      <c r="K29" s="222">
        <f t="shared" ca="1" si="63"/>
        <v>0</v>
      </c>
      <c r="L29" s="278">
        <v>0</v>
      </c>
      <c r="M29" s="222">
        <f t="shared" ca="1" si="64"/>
        <v>0</v>
      </c>
      <c r="N29" s="276">
        <f>$F$29</f>
        <v>2</v>
      </c>
      <c r="O29" s="223">
        <f>SUM(P29:Q29)</f>
        <v>0</v>
      </c>
      <c r="P29" s="220"/>
      <c r="Q29" s="232"/>
      <c r="R29" s="246">
        <f>N29-O29</f>
        <v>2</v>
      </c>
      <c r="S29" s="225" t="str">
        <f>IF(O29=0,"o", IF(R29=0, "e", "a"))</f>
        <v>o</v>
      </c>
      <c r="T29" s="276">
        <f>$F$29</f>
        <v>2</v>
      </c>
      <c r="U29" s="223">
        <f ca="1">O29+SUM(V29:W29)</f>
        <v>0</v>
      </c>
      <c r="V29" s="289">
        <f t="shared" ca="1" si="65"/>
        <v>0</v>
      </c>
      <c r="W29" s="289">
        <f t="shared" ca="1" si="66"/>
        <v>0</v>
      </c>
      <c r="X29" s="246">
        <f ca="1">T29-U29</f>
        <v>2</v>
      </c>
      <c r="Y29" s="225" t="str">
        <f ca="1">IF(U29=0,"o", IF(X29=0, "e", "a"))</f>
        <v>o</v>
      </c>
      <c r="Z29" s="276">
        <f>$F$29</f>
        <v>2</v>
      </c>
      <c r="AA29" s="223">
        <f ca="1">U29+SUM(AB29:AC29)</f>
        <v>0</v>
      </c>
      <c r="AB29" s="289">
        <f t="shared" ca="1" si="67"/>
        <v>0</v>
      </c>
      <c r="AC29" s="289">
        <f t="shared" ca="1" si="68"/>
        <v>0</v>
      </c>
      <c r="AD29" s="246">
        <f ca="1">Z29-AA29</f>
        <v>2</v>
      </c>
      <c r="AE29" s="225" t="str">
        <f ca="1">IF(AA29=0,"o", IF(AD29=0, "e", "a"))</f>
        <v>o</v>
      </c>
      <c r="AF29" s="276">
        <f>$F$29</f>
        <v>2</v>
      </c>
      <c r="AG29" s="223">
        <f ca="1">AA29+SUM(AH29:AI29)</f>
        <v>0</v>
      </c>
      <c r="AH29" s="289">
        <f t="shared" ca="1" si="69"/>
        <v>0</v>
      </c>
      <c r="AI29" s="289">
        <f t="shared" ca="1" si="70"/>
        <v>0</v>
      </c>
      <c r="AJ29" s="246">
        <f ca="1">AF29-AG29</f>
        <v>2</v>
      </c>
      <c r="AK29" s="225" t="str">
        <f ca="1">IF(AG29=0,"o", IF(AJ29=0, "e", "a"))</f>
        <v>o</v>
      </c>
      <c r="AL29" s="276">
        <f>$F$29</f>
        <v>2</v>
      </c>
      <c r="AM29" s="223">
        <f ca="1">AG29+SUM(AN29:AO29)</f>
        <v>0</v>
      </c>
      <c r="AN29" s="289">
        <f t="shared" ca="1" si="71"/>
        <v>0</v>
      </c>
      <c r="AO29" s="289">
        <f t="shared" ca="1" si="72"/>
        <v>0</v>
      </c>
      <c r="AP29" s="246">
        <f ca="1">AL29-AM29</f>
        <v>2</v>
      </c>
      <c r="AQ29" s="225" t="str">
        <f ca="1">IF(AM29=0,"o", IF(AP29=0, "e", "a"))</f>
        <v>o</v>
      </c>
      <c r="AR29" s="276">
        <f>$F$29</f>
        <v>2</v>
      </c>
      <c r="AS29" s="223">
        <f ca="1">AM29+SUM(AT29:AU29)</f>
        <v>0</v>
      </c>
      <c r="AT29" s="289">
        <f t="shared" ca="1" si="73"/>
        <v>0</v>
      </c>
      <c r="AU29" s="289">
        <f t="shared" ca="1" si="74"/>
        <v>0</v>
      </c>
      <c r="AV29" s="246">
        <f ca="1">AR29-AS29</f>
        <v>2</v>
      </c>
      <c r="AW29" s="225" t="str">
        <f ca="1">IF(AS29=0,"o", IF(AV29=0, "e", "a"))</f>
        <v>o</v>
      </c>
      <c r="AX29" s="276">
        <f>$F$29</f>
        <v>2</v>
      </c>
      <c r="AY29" s="223">
        <f ca="1">AS29+SUM(AZ29:BA29)</f>
        <v>0</v>
      </c>
      <c r="AZ29" s="289">
        <f t="shared" ca="1" si="75"/>
        <v>0</v>
      </c>
      <c r="BA29" s="289">
        <f t="shared" ca="1" si="76"/>
        <v>0</v>
      </c>
      <c r="BB29" s="246">
        <f ca="1">AX29-AY29</f>
        <v>2</v>
      </c>
      <c r="BC29" s="225" t="str">
        <f ca="1">IF(AY29=0,"o", IF(BB29=0, "e", "a"))</f>
        <v>o</v>
      </c>
      <c r="BD29" s="276">
        <f>$F$29</f>
        <v>2</v>
      </c>
      <c r="BE29" s="223">
        <f ca="1">AY29+SUM(BF29:BG29)</f>
        <v>0</v>
      </c>
      <c r="BF29" s="289">
        <f t="shared" ca="1" si="77"/>
        <v>0</v>
      </c>
      <c r="BG29" s="289">
        <f t="shared" ca="1" si="78"/>
        <v>0</v>
      </c>
      <c r="BH29" s="246">
        <f ca="1">BD29-BE29</f>
        <v>2</v>
      </c>
      <c r="BI29" s="225" t="str">
        <f ca="1">IF(BE29=0,"o", IF(BH29=0, "e", "a"))</f>
        <v>o</v>
      </c>
      <c r="BJ29" s="276">
        <f>$F$29</f>
        <v>2</v>
      </c>
      <c r="BK29" s="223">
        <f ca="1">BE29+SUM(BL29:BM29)</f>
        <v>0</v>
      </c>
      <c r="BL29" s="289">
        <f t="shared" ca="1" si="79"/>
        <v>0</v>
      </c>
      <c r="BM29" s="289">
        <f t="shared" ca="1" si="80"/>
        <v>0</v>
      </c>
      <c r="BN29" s="246">
        <f ca="1">BJ29-BK29</f>
        <v>2</v>
      </c>
      <c r="BO29" s="225" t="str">
        <f ca="1">IF(BK29=0,"o", IF(BN29=0, "e", "a"))</f>
        <v>o</v>
      </c>
      <c r="BP29" s="276">
        <f>$F$29</f>
        <v>2</v>
      </c>
      <c r="BQ29" s="223">
        <f ca="1">BK29+SUM(BR29:BS29)</f>
        <v>0</v>
      </c>
      <c r="BR29" s="289">
        <f t="shared" ca="1" si="81"/>
        <v>0</v>
      </c>
      <c r="BS29" s="289">
        <f t="shared" ca="1" si="82"/>
        <v>0</v>
      </c>
      <c r="BT29" s="246">
        <f ca="1">BP29-BQ29</f>
        <v>2</v>
      </c>
      <c r="BU29" s="225" t="str">
        <f ca="1">IF(BQ29=0,"o", IF(BT29=0, "e", "a"))</f>
        <v>o</v>
      </c>
      <c r="BV29" s="276">
        <f>$F$29</f>
        <v>2</v>
      </c>
      <c r="BW29" s="223">
        <f ca="1">BQ29+SUM(BX29:BY29)</f>
        <v>0</v>
      </c>
      <c r="BX29" s="289">
        <f t="shared" ca="1" si="83"/>
        <v>0</v>
      </c>
      <c r="BY29" s="289">
        <f t="shared" ca="1" si="84"/>
        <v>0</v>
      </c>
      <c r="BZ29" s="246">
        <f ca="1">BV29-BW29</f>
        <v>2</v>
      </c>
      <c r="CA29" s="225" t="str">
        <f ca="1">IF(BW29=0,"o", IF(BZ29=0, "e", "a"))</f>
        <v>o</v>
      </c>
      <c r="CB29" s="276">
        <f>$F$29</f>
        <v>2</v>
      </c>
      <c r="CC29" s="223">
        <f ca="1">BW29+SUM(CD29:CE29)</f>
        <v>0</v>
      </c>
      <c r="CD29" s="289">
        <f t="shared" ca="1" si="85"/>
        <v>0</v>
      </c>
      <c r="CE29" s="289">
        <f t="shared" ca="1" si="86"/>
        <v>0</v>
      </c>
      <c r="CF29" s="246">
        <f ca="1">CB29-CC29</f>
        <v>2</v>
      </c>
      <c r="CG29" s="225" t="str">
        <f ca="1">IF(CC29=0,"o", IF(CF29=0, "e", "a"))</f>
        <v>o</v>
      </c>
    </row>
    <row r="30" spans="1:85" s="215" customFormat="1">
      <c r="A30" s="285" t="s">
        <v>44</v>
      </c>
      <c r="B30" s="216" t="s">
        <v>107</v>
      </c>
      <c r="C30" s="217">
        <v>42960</v>
      </c>
      <c r="D30" s="218">
        <v>42993</v>
      </c>
      <c r="E30" s="190" t="s">
        <v>96</v>
      </c>
      <c r="F30" s="272">
        <f>SUM(J30,L30)</f>
        <v>4</v>
      </c>
      <c r="G30" s="220">
        <f ca="1">SUM(K30,M30)</f>
        <v>0</v>
      </c>
      <c r="H30" s="221">
        <f t="shared" ca="1" si="87"/>
        <v>4</v>
      </c>
      <c r="I30" s="196">
        <f t="shared" ref="I30" ca="1" si="88">G30/F30</f>
        <v>0</v>
      </c>
      <c r="J30" s="275">
        <v>4</v>
      </c>
      <c r="K30" s="222">
        <f t="shared" ca="1" si="63"/>
        <v>0</v>
      </c>
      <c r="L30" s="278">
        <v>0</v>
      </c>
      <c r="M30" s="222">
        <f t="shared" ca="1" si="64"/>
        <v>0</v>
      </c>
      <c r="N30" s="276">
        <f>$F$30</f>
        <v>4</v>
      </c>
      <c r="O30" s="223">
        <f>SUM(P30:Q30)</f>
        <v>0</v>
      </c>
      <c r="P30" s="220"/>
      <c r="Q30" s="232"/>
      <c r="R30" s="246">
        <f>N30-O30</f>
        <v>4</v>
      </c>
      <c r="S30" s="225" t="str">
        <f>IF(O30=0,"o", IF(R30=0, "e", "a"))</f>
        <v>o</v>
      </c>
      <c r="T30" s="276">
        <f>$F$30</f>
        <v>4</v>
      </c>
      <c r="U30" s="223">
        <f ca="1">O30+SUM(V30:W30)</f>
        <v>0</v>
      </c>
      <c r="V30" s="289">
        <f t="shared" ca="1" si="65"/>
        <v>0</v>
      </c>
      <c r="W30" s="289">
        <f t="shared" ca="1" si="66"/>
        <v>0</v>
      </c>
      <c r="X30" s="246">
        <f ca="1">T30-U30</f>
        <v>4</v>
      </c>
      <c r="Y30" s="225" t="str">
        <f ca="1">IF(U30=0,"o", IF(X30=0, "e", "a"))</f>
        <v>o</v>
      </c>
      <c r="Z30" s="276">
        <f>$F$30</f>
        <v>4</v>
      </c>
      <c r="AA30" s="223">
        <f ca="1">U30+SUM(AB30:AC30)</f>
        <v>0</v>
      </c>
      <c r="AB30" s="289">
        <f t="shared" ca="1" si="67"/>
        <v>0</v>
      </c>
      <c r="AC30" s="289">
        <f t="shared" ca="1" si="68"/>
        <v>0</v>
      </c>
      <c r="AD30" s="246">
        <f ca="1">Z30-AA30</f>
        <v>4</v>
      </c>
      <c r="AE30" s="225" t="str">
        <f ca="1">IF(AA30=0,"o", IF(AD30=0, "e", "a"))</f>
        <v>o</v>
      </c>
      <c r="AF30" s="276">
        <f>$F$30</f>
        <v>4</v>
      </c>
      <c r="AG30" s="223">
        <f ca="1">AA30+SUM(AH30:AI30)</f>
        <v>0</v>
      </c>
      <c r="AH30" s="289">
        <f t="shared" ca="1" si="69"/>
        <v>0</v>
      </c>
      <c r="AI30" s="289">
        <f t="shared" ca="1" si="70"/>
        <v>0</v>
      </c>
      <c r="AJ30" s="246">
        <f ca="1">AF30-AG30</f>
        <v>4</v>
      </c>
      <c r="AK30" s="225" t="str">
        <f ca="1">IF(AG30=0,"o", IF(AJ30=0, "e", "a"))</f>
        <v>o</v>
      </c>
      <c r="AL30" s="276">
        <f>$F$30</f>
        <v>4</v>
      </c>
      <c r="AM30" s="223">
        <f ca="1">AG30+SUM(AN30:AO30)</f>
        <v>0</v>
      </c>
      <c r="AN30" s="289">
        <f t="shared" ca="1" si="71"/>
        <v>0</v>
      </c>
      <c r="AO30" s="289">
        <f t="shared" ca="1" si="72"/>
        <v>0</v>
      </c>
      <c r="AP30" s="246">
        <f ca="1">AL30-AM30</f>
        <v>4</v>
      </c>
      <c r="AQ30" s="225" t="str">
        <f ca="1">IF(AM30=0,"o", IF(AP30=0, "e", "a"))</f>
        <v>o</v>
      </c>
      <c r="AR30" s="276">
        <f>$F$30</f>
        <v>4</v>
      </c>
      <c r="AS30" s="223">
        <f ca="1">AM30+SUM(AT30:AU30)</f>
        <v>0</v>
      </c>
      <c r="AT30" s="289">
        <f t="shared" ca="1" si="73"/>
        <v>0</v>
      </c>
      <c r="AU30" s="289">
        <f t="shared" ca="1" si="74"/>
        <v>0</v>
      </c>
      <c r="AV30" s="246">
        <f ca="1">AR30-AS30</f>
        <v>4</v>
      </c>
      <c r="AW30" s="225" t="str">
        <f ca="1">IF(AS30=0,"o", IF(AV30=0, "e", "a"))</f>
        <v>o</v>
      </c>
      <c r="AX30" s="276">
        <f>$F$30</f>
        <v>4</v>
      </c>
      <c r="AY30" s="223">
        <f ca="1">AS30+SUM(AZ30:BA30)</f>
        <v>0</v>
      </c>
      <c r="AZ30" s="289">
        <f t="shared" ca="1" si="75"/>
        <v>0</v>
      </c>
      <c r="BA30" s="289">
        <f t="shared" ca="1" si="76"/>
        <v>0</v>
      </c>
      <c r="BB30" s="246">
        <f ca="1">AX30-AY30</f>
        <v>4</v>
      </c>
      <c r="BC30" s="225" t="str">
        <f ca="1">IF(AY30=0,"o", IF(BB30=0, "e", "a"))</f>
        <v>o</v>
      </c>
      <c r="BD30" s="276">
        <f>$F$30</f>
        <v>4</v>
      </c>
      <c r="BE30" s="223">
        <f ca="1">AY30+SUM(BF30:BG30)</f>
        <v>0</v>
      </c>
      <c r="BF30" s="289">
        <f t="shared" ca="1" si="77"/>
        <v>0</v>
      </c>
      <c r="BG30" s="289">
        <f t="shared" ca="1" si="78"/>
        <v>0</v>
      </c>
      <c r="BH30" s="246">
        <f ca="1">BD30-BE30</f>
        <v>4</v>
      </c>
      <c r="BI30" s="225" t="str">
        <f ca="1">IF(BE30=0,"o", IF(BH30=0, "e", "a"))</f>
        <v>o</v>
      </c>
      <c r="BJ30" s="276">
        <f>$F$30</f>
        <v>4</v>
      </c>
      <c r="BK30" s="223">
        <f ca="1">BE30+SUM(BL30:BM30)</f>
        <v>0</v>
      </c>
      <c r="BL30" s="289">
        <f t="shared" ca="1" si="79"/>
        <v>0</v>
      </c>
      <c r="BM30" s="289">
        <f t="shared" ca="1" si="80"/>
        <v>0</v>
      </c>
      <c r="BN30" s="246">
        <f ca="1">BJ30-BK30</f>
        <v>4</v>
      </c>
      <c r="BO30" s="225" t="str">
        <f ca="1">IF(BK30=0,"o", IF(BN30=0, "e", "a"))</f>
        <v>o</v>
      </c>
      <c r="BP30" s="276">
        <f>$F$30</f>
        <v>4</v>
      </c>
      <c r="BQ30" s="223">
        <f ca="1">BK30+SUM(BR30:BS30)</f>
        <v>0</v>
      </c>
      <c r="BR30" s="289">
        <f t="shared" ca="1" si="81"/>
        <v>0</v>
      </c>
      <c r="BS30" s="289">
        <f t="shared" ca="1" si="82"/>
        <v>0</v>
      </c>
      <c r="BT30" s="246">
        <f ca="1">BP30-BQ30</f>
        <v>4</v>
      </c>
      <c r="BU30" s="225" t="str">
        <f ca="1">IF(BQ30=0,"o", IF(BT30=0, "e", "a"))</f>
        <v>o</v>
      </c>
      <c r="BV30" s="276">
        <f>$F$30</f>
        <v>4</v>
      </c>
      <c r="BW30" s="223">
        <f ca="1">BQ30+SUM(BX30:BY30)</f>
        <v>0</v>
      </c>
      <c r="BX30" s="289">
        <f t="shared" ca="1" si="83"/>
        <v>0</v>
      </c>
      <c r="BY30" s="289">
        <f t="shared" ca="1" si="84"/>
        <v>0</v>
      </c>
      <c r="BZ30" s="246">
        <f ca="1">BV30-BW30</f>
        <v>4</v>
      </c>
      <c r="CA30" s="225" t="str">
        <f ca="1">IF(BW30=0,"o", IF(BZ30=0, "e", "a"))</f>
        <v>o</v>
      </c>
      <c r="CB30" s="276">
        <f>$F$30</f>
        <v>4</v>
      </c>
      <c r="CC30" s="223">
        <f ca="1">BW30+SUM(CD30:CE30)</f>
        <v>0</v>
      </c>
      <c r="CD30" s="289">
        <f t="shared" ca="1" si="85"/>
        <v>0</v>
      </c>
      <c r="CE30" s="289">
        <f t="shared" ca="1" si="86"/>
        <v>0</v>
      </c>
      <c r="CF30" s="246">
        <f ca="1">CB30-CC30</f>
        <v>4</v>
      </c>
      <c r="CG30" s="225" t="str">
        <f ca="1">IF(CC30=0,"o", IF(CF30=0, "e", "a"))</f>
        <v>o</v>
      </c>
    </row>
    <row r="31" spans="1:85" s="215" customFormat="1">
      <c r="A31" s="285"/>
      <c r="B31" s="216"/>
      <c r="C31" s="217"/>
      <c r="D31" s="218"/>
      <c r="E31" s="190"/>
      <c r="F31" s="272"/>
      <c r="G31" s="220"/>
      <c r="H31" s="221"/>
      <c r="I31" s="196"/>
      <c r="J31" s="275"/>
      <c r="K31" s="222"/>
      <c r="L31" s="275"/>
      <c r="M31" s="222"/>
      <c r="N31" s="276"/>
      <c r="O31" s="223"/>
      <c r="P31" s="220"/>
      <c r="Q31" s="232"/>
      <c r="R31" s="246"/>
      <c r="S31" s="292"/>
      <c r="T31" s="276"/>
      <c r="U31" s="223"/>
      <c r="V31" s="220"/>
      <c r="W31" s="232"/>
      <c r="X31" s="246"/>
      <c r="Y31" s="292"/>
      <c r="Z31" s="276"/>
      <c r="AA31" s="223"/>
      <c r="AB31" s="220"/>
      <c r="AC31" s="232"/>
      <c r="AD31" s="246"/>
      <c r="AE31" s="292"/>
      <c r="AF31" s="276"/>
      <c r="AG31" s="223"/>
      <c r="AH31" s="220"/>
      <c r="AI31" s="232"/>
      <c r="AJ31" s="246"/>
      <c r="AK31" s="292"/>
      <c r="AL31" s="276"/>
      <c r="AM31" s="223"/>
      <c r="AN31" s="220"/>
      <c r="AO31" s="232"/>
      <c r="AP31" s="246"/>
      <c r="AQ31" s="292"/>
      <c r="AR31" s="276"/>
      <c r="AS31" s="223"/>
      <c r="AT31" s="220"/>
      <c r="AU31" s="232"/>
      <c r="AV31" s="246"/>
      <c r="AW31" s="292"/>
      <c r="AX31" s="276"/>
      <c r="AY31" s="223"/>
      <c r="AZ31" s="220"/>
      <c r="BA31" s="232"/>
      <c r="BB31" s="246"/>
      <c r="BC31" s="292"/>
      <c r="BD31" s="276"/>
      <c r="BE31" s="223"/>
      <c r="BF31" s="220"/>
      <c r="BG31" s="232"/>
      <c r="BH31" s="246"/>
      <c r="BI31" s="292"/>
      <c r="BJ31" s="276"/>
      <c r="BK31" s="223"/>
      <c r="BL31" s="220"/>
      <c r="BM31" s="232"/>
      <c r="BN31" s="246"/>
      <c r="BO31" s="292"/>
      <c r="BP31" s="276"/>
      <c r="BQ31" s="223"/>
      <c r="BR31" s="220"/>
      <c r="BS31" s="232"/>
      <c r="BT31" s="246"/>
      <c r="BU31" s="292"/>
      <c r="BV31" s="276"/>
      <c r="BW31" s="223"/>
      <c r="BX31" s="220"/>
      <c r="BY31" s="232"/>
      <c r="BZ31" s="246"/>
      <c r="CA31" s="292"/>
      <c r="CB31" s="276"/>
      <c r="CC31" s="223"/>
      <c r="CD31" s="220"/>
      <c r="CE31" s="232"/>
      <c r="CF31" s="246"/>
      <c r="CG31" s="292"/>
    </row>
    <row r="32" spans="1:85" s="215" customFormat="1">
      <c r="A32" s="286" t="s">
        <v>45</v>
      </c>
      <c r="B32" s="235" t="s">
        <v>111</v>
      </c>
      <c r="C32" s="236">
        <f>MIN(C33:C36)</f>
        <v>42989</v>
      </c>
      <c r="D32" s="237">
        <f>MAX(D33:D35)</f>
        <v>42995</v>
      </c>
      <c r="E32" s="238"/>
      <c r="F32" s="273">
        <f>SUM(J32,L32)</f>
        <v>11</v>
      </c>
      <c r="G32" s="239">
        <f ca="1">SUM(K32+M32)</f>
        <v>0</v>
      </c>
      <c r="H32" s="240">
        <f ca="1">F32-G32</f>
        <v>11</v>
      </c>
      <c r="I32" s="241">
        <f t="shared" ref="I32:I35" ca="1" si="89">G32/F32</f>
        <v>0</v>
      </c>
      <c r="J32" s="277">
        <f>SUM(J33:J36)</f>
        <v>10</v>
      </c>
      <c r="K32" s="242">
        <f t="shared" ref="K32:M32" ca="1" si="90">SUM(K33:K39)</f>
        <v>0</v>
      </c>
      <c r="L32" s="279">
        <f>SUM(L33:L36)</f>
        <v>1</v>
      </c>
      <c r="M32" s="242">
        <f t="shared" ca="1" si="90"/>
        <v>0</v>
      </c>
      <c r="N32" s="280">
        <f>$F$32</f>
        <v>11</v>
      </c>
      <c r="O32" s="243">
        <f>SUM(O33:O39)</f>
        <v>0</v>
      </c>
      <c r="P32" s="248"/>
      <c r="Q32" s="248"/>
      <c r="R32" s="245">
        <f>SUM(R33:R36)</f>
        <v>11</v>
      </c>
      <c r="S32" s="248"/>
      <c r="T32" s="280">
        <f>$F$32</f>
        <v>11</v>
      </c>
      <c r="U32" s="243">
        <f ca="1">SUM(U33:U39)</f>
        <v>0</v>
      </c>
      <c r="V32" s="248"/>
      <c r="W32" s="248"/>
      <c r="X32" s="245">
        <f ca="1">SUM(X33:X36)</f>
        <v>11</v>
      </c>
      <c r="Y32" s="248"/>
      <c r="Z32" s="280">
        <f>$F$32</f>
        <v>11</v>
      </c>
      <c r="AA32" s="243">
        <f ca="1">SUM(AA33:AA39)</f>
        <v>0</v>
      </c>
      <c r="AB32" s="248"/>
      <c r="AC32" s="248"/>
      <c r="AD32" s="245">
        <f ca="1">SUM(AD33:AD36)</f>
        <v>11</v>
      </c>
      <c r="AE32" s="248"/>
      <c r="AF32" s="280">
        <f>$F$32</f>
        <v>11</v>
      </c>
      <c r="AG32" s="243">
        <f ca="1">SUM(AG33:AG39)</f>
        <v>0</v>
      </c>
      <c r="AH32" s="248"/>
      <c r="AI32" s="248"/>
      <c r="AJ32" s="245">
        <f ca="1">SUM(AJ33:AJ36)</f>
        <v>11</v>
      </c>
      <c r="AK32" s="248"/>
      <c r="AL32" s="280">
        <f>$F$32</f>
        <v>11</v>
      </c>
      <c r="AM32" s="243">
        <f ca="1">SUM(AM33:AM39)</f>
        <v>0</v>
      </c>
      <c r="AN32" s="248"/>
      <c r="AO32" s="248"/>
      <c r="AP32" s="245">
        <f ca="1">SUM(AP33:AP36)</f>
        <v>11</v>
      </c>
      <c r="AQ32" s="248"/>
      <c r="AR32" s="280">
        <f>$F$32</f>
        <v>11</v>
      </c>
      <c r="AS32" s="243">
        <f ca="1">SUM(AS33:AS39)</f>
        <v>0</v>
      </c>
      <c r="AT32" s="248"/>
      <c r="AU32" s="248"/>
      <c r="AV32" s="245">
        <f ca="1">SUM(AV33:AV36)</f>
        <v>11</v>
      </c>
      <c r="AW32" s="248"/>
      <c r="AX32" s="280">
        <f>$F$32</f>
        <v>11</v>
      </c>
      <c r="AY32" s="243">
        <f ca="1">SUM(AY33:AY39)</f>
        <v>0</v>
      </c>
      <c r="AZ32" s="248"/>
      <c r="BA32" s="248"/>
      <c r="BB32" s="245">
        <f ca="1">SUM(BB33:BB36)</f>
        <v>11</v>
      </c>
      <c r="BC32" s="248"/>
      <c r="BD32" s="280">
        <f>$F$32</f>
        <v>11</v>
      </c>
      <c r="BE32" s="243">
        <f ca="1">SUM(BE33:BE39)</f>
        <v>0</v>
      </c>
      <c r="BF32" s="248"/>
      <c r="BG32" s="248"/>
      <c r="BH32" s="245">
        <f ca="1">SUM(BH33:BH36)</f>
        <v>11</v>
      </c>
      <c r="BI32" s="248"/>
      <c r="BJ32" s="280">
        <f>$F$32</f>
        <v>11</v>
      </c>
      <c r="BK32" s="243">
        <f ca="1">SUM(BK33:BK39)</f>
        <v>0</v>
      </c>
      <c r="BL32" s="248"/>
      <c r="BM32" s="248"/>
      <c r="BN32" s="245">
        <f ca="1">SUM(BN33:BN36)</f>
        <v>11</v>
      </c>
      <c r="BO32" s="248"/>
      <c r="BP32" s="280">
        <f>$F$32</f>
        <v>11</v>
      </c>
      <c r="BQ32" s="243">
        <f ca="1">SUM(BQ33:BQ39)</f>
        <v>0</v>
      </c>
      <c r="BR32" s="248"/>
      <c r="BS32" s="248"/>
      <c r="BT32" s="245">
        <f ca="1">SUM(BT33:BT36)</f>
        <v>11</v>
      </c>
      <c r="BU32" s="248"/>
      <c r="BV32" s="280">
        <f>$F$32</f>
        <v>11</v>
      </c>
      <c r="BW32" s="243">
        <f ca="1">SUM(BW33:BW39)</f>
        <v>0</v>
      </c>
      <c r="BX32" s="248"/>
      <c r="BY32" s="248"/>
      <c r="BZ32" s="245">
        <f ca="1">SUM(BZ33:BZ36)</f>
        <v>11</v>
      </c>
      <c r="CA32" s="248"/>
      <c r="CB32" s="280">
        <f>$F$32</f>
        <v>11</v>
      </c>
      <c r="CC32" s="243">
        <f ca="1">SUM(CC33:CC39)</f>
        <v>0</v>
      </c>
      <c r="CD32" s="248"/>
      <c r="CE32" s="248"/>
      <c r="CF32" s="245">
        <f ca="1">SUM(CF33:CF36)</f>
        <v>11</v>
      </c>
      <c r="CG32" s="248"/>
    </row>
    <row r="33" spans="1:85" s="215" customFormat="1">
      <c r="A33" s="285" t="s">
        <v>46</v>
      </c>
      <c r="B33" s="216" t="s">
        <v>119</v>
      </c>
      <c r="C33" s="217">
        <v>42989</v>
      </c>
      <c r="D33" s="218">
        <v>42989</v>
      </c>
      <c r="E33" s="190" t="s">
        <v>96</v>
      </c>
      <c r="F33" s="272">
        <f>SUM(J33,L33)</f>
        <v>2</v>
      </c>
      <c r="G33" s="220">
        <f ca="1">SUM(K33,M33)</f>
        <v>0</v>
      </c>
      <c r="H33" s="221">
        <f ca="1">F33-G33</f>
        <v>2</v>
      </c>
      <c r="I33" s="196">
        <f t="shared" ca="1" si="89"/>
        <v>0</v>
      </c>
      <c r="J33" s="275">
        <v>1</v>
      </c>
      <c r="K33" s="222">
        <f t="shared" ref="K33:K35" ca="1" si="91">SUMPRODUCT((INDIRECT("'"&amp;J$5&amp;"'!I18:I199")=$A33)*(INDIRECT("'"&amp;J$5&amp;"'!E18:E199")&lt;&gt;""),INDIRECT("'"&amp;J$5&amp;"'!E18:E199"))</f>
        <v>0</v>
      </c>
      <c r="L33" s="278">
        <v>1</v>
      </c>
      <c r="M33" s="222">
        <f t="shared" ref="M33:M35" ca="1" si="92">SUMPRODUCT((INDIRECT("'"&amp;L$5&amp;"'!I18:I199")=$A33)*(INDIRECT("'"&amp;L$5&amp;"'!E18:E199")&lt;&gt;""),INDIRECT("'"&amp;L$5&amp;"'!E18:E199"))</f>
        <v>0</v>
      </c>
      <c r="N33" s="276">
        <f>$F33</f>
        <v>2</v>
      </c>
      <c r="O33" s="223">
        <f>SUM(P33:Q33)</f>
        <v>0</v>
      </c>
      <c r="P33" s="220"/>
      <c r="Q33" s="232"/>
      <c r="R33" s="246">
        <f>N33-O33</f>
        <v>2</v>
      </c>
      <c r="S33" s="225" t="str">
        <f>IF(O33=0,"o", IF(R33=0, "e", "a"))</f>
        <v>o</v>
      </c>
      <c r="T33" s="276">
        <f>$F33</f>
        <v>2</v>
      </c>
      <c r="U33" s="223">
        <f ca="1">O33+SUM(V33:W33)</f>
        <v>0</v>
      </c>
      <c r="V33" s="289">
        <f t="shared" ref="V33:V35" ca="1" si="93">SUMPRODUCT((INDIRECT("'"&amp;P$6&amp;"'!I17:I199")=$A33)*(INDIRECT("'"&amp;P$6&amp;"'!B17:B199")&gt;N$5)*(INDIRECT("'"&amp;P$6&amp;"'!B17:B199")&lt;=T$5)*(INDIRECT("'"&amp;P$6&amp;"'!E17:E199")&lt;&gt;""),INDIRECT("'"&amp;P$6&amp;"'!E17:E199"))</f>
        <v>0</v>
      </c>
      <c r="W33" s="289">
        <f t="shared" ref="W33:W35" ca="1" si="94">SUMPRODUCT((INDIRECT("'"&amp;Q$6&amp;"'!I17:I199")=$A33)*(INDIRECT("'"&amp;Q$6&amp;"'!B17:B199")&gt;N$5)*(INDIRECT("'"&amp;Q$6&amp;"'!B17:B199")&lt;=T$5)*(INDIRECT("'"&amp;Q$6&amp;"'!E17:E199")&lt;&gt;""),INDIRECT("'"&amp;Q$6&amp;"'!E17:E199"))</f>
        <v>0</v>
      </c>
      <c r="X33" s="246">
        <f ca="1">T33-U33</f>
        <v>2</v>
      </c>
      <c r="Y33" s="225" t="str">
        <f ca="1">IF(U33=0,"o", IF(X33=0, "e", "a"))</f>
        <v>o</v>
      </c>
      <c r="Z33" s="276">
        <f>$F33</f>
        <v>2</v>
      </c>
      <c r="AA33" s="223">
        <f ca="1">U33+SUM(AB33:AC33)</f>
        <v>0</v>
      </c>
      <c r="AB33" s="289">
        <f t="shared" ref="AB33:AB35" ca="1" si="95">SUMPRODUCT((INDIRECT("'"&amp;V$6&amp;"'!I17:I199")=$A33)*(INDIRECT("'"&amp;V$6&amp;"'!B17:B199")&gt;T$5)*(INDIRECT("'"&amp;V$6&amp;"'!B17:B199")&lt;=Z$5)*(INDIRECT("'"&amp;V$6&amp;"'!E17:E199")&lt;&gt;""),INDIRECT("'"&amp;V$6&amp;"'!E17:E199"))</f>
        <v>0</v>
      </c>
      <c r="AC33" s="289">
        <f t="shared" ref="AC33:AC35" ca="1" si="96">SUMPRODUCT((INDIRECT("'"&amp;W$6&amp;"'!I17:I199")=$A33)*(INDIRECT("'"&amp;W$6&amp;"'!B17:B199")&gt;T$5)*(INDIRECT("'"&amp;W$6&amp;"'!B17:B199")&lt;=Z$5)*(INDIRECT("'"&amp;W$6&amp;"'!E17:E199")&lt;&gt;""),INDIRECT("'"&amp;W$6&amp;"'!E17:E199"))</f>
        <v>0</v>
      </c>
      <c r="AD33" s="246">
        <f ca="1">Z33-AA33</f>
        <v>2</v>
      </c>
      <c r="AE33" s="225" t="str">
        <f ca="1">IF(AA33=0,"o", IF(AD33=0, "e", "a"))</f>
        <v>o</v>
      </c>
      <c r="AF33" s="276">
        <f>$F33</f>
        <v>2</v>
      </c>
      <c r="AG33" s="223">
        <f ca="1">AA33+SUM(AH33:AI33)</f>
        <v>0</v>
      </c>
      <c r="AH33" s="289">
        <f t="shared" ref="AH33:AH35" ca="1" si="97">SUMPRODUCT((INDIRECT("'"&amp;AB$6&amp;"'!I17:I199")=$A33)*(INDIRECT("'"&amp;AB$6&amp;"'!B17:B199")&gt;Z$5)*(INDIRECT("'"&amp;AB$6&amp;"'!B17:B199")&lt;=AF$5)*(INDIRECT("'"&amp;AB$6&amp;"'!E17:E199")&lt;&gt;""),INDIRECT("'"&amp;AB$6&amp;"'!E17:E199"))</f>
        <v>0</v>
      </c>
      <c r="AI33" s="289">
        <f t="shared" ref="AI33:AI35" ca="1" si="98">SUMPRODUCT((INDIRECT("'"&amp;AC$6&amp;"'!I17:I199")=$A33)*(INDIRECT("'"&amp;AC$6&amp;"'!B17:B199")&gt;Z$5)*(INDIRECT("'"&amp;AC$6&amp;"'!B17:B199")&lt;=AF$5)*(INDIRECT("'"&amp;AC$6&amp;"'!E17:E199")&lt;&gt;""),INDIRECT("'"&amp;AC$6&amp;"'!E17:E199"))</f>
        <v>0</v>
      </c>
      <c r="AJ33" s="246">
        <f ca="1">AF33-AG33</f>
        <v>2</v>
      </c>
      <c r="AK33" s="225" t="str">
        <f ca="1">IF(AG33=0,"o", IF(AJ33=0, "e", "a"))</f>
        <v>o</v>
      </c>
      <c r="AL33" s="276">
        <f>$F33</f>
        <v>2</v>
      </c>
      <c r="AM33" s="223">
        <f ca="1">AG33+SUM(AN33:AO33)</f>
        <v>0</v>
      </c>
      <c r="AN33" s="289">
        <f t="shared" ref="AN33:AN35" ca="1" si="99">SUMPRODUCT((INDIRECT("'"&amp;AH$6&amp;"'!I17:I199")=$A33)*(INDIRECT("'"&amp;AH$6&amp;"'!B17:B199")&gt;AF$5)*(INDIRECT("'"&amp;AH$6&amp;"'!B17:B199")&lt;=AL$5)*(INDIRECT("'"&amp;AH$6&amp;"'!E17:E199")&lt;&gt;""),INDIRECT("'"&amp;AH$6&amp;"'!E17:E199"))</f>
        <v>0</v>
      </c>
      <c r="AO33" s="289">
        <f t="shared" ref="AO33:AO35" ca="1" si="100">SUMPRODUCT((INDIRECT("'"&amp;AI$6&amp;"'!I17:I199")=$A33)*(INDIRECT("'"&amp;AI$6&amp;"'!B17:B199")&gt;AF$5)*(INDIRECT("'"&amp;AI$6&amp;"'!B17:B199")&lt;=AL$5)*(INDIRECT("'"&amp;AI$6&amp;"'!E17:E199")&lt;&gt;""),INDIRECT("'"&amp;AI$6&amp;"'!E17:E199"))</f>
        <v>0</v>
      </c>
      <c r="AP33" s="246">
        <f ca="1">AL33-AM33</f>
        <v>2</v>
      </c>
      <c r="AQ33" s="225" t="str">
        <f ca="1">IF(AM33=0,"o", IF(AP33=0, "e", "a"))</f>
        <v>o</v>
      </c>
      <c r="AR33" s="276">
        <f>$F33</f>
        <v>2</v>
      </c>
      <c r="AS33" s="223">
        <f ca="1">AM33+SUM(AT33:AU33)</f>
        <v>0</v>
      </c>
      <c r="AT33" s="289">
        <f t="shared" ref="AT33:AT35" ca="1" si="101">SUMPRODUCT((INDIRECT("'"&amp;AN$6&amp;"'!I17:I199")=$A33)*(INDIRECT("'"&amp;AN$6&amp;"'!B17:B199")&gt;AL$5)*(INDIRECT("'"&amp;AN$6&amp;"'!B17:B199")&lt;=AR$5)*(INDIRECT("'"&amp;AN$6&amp;"'!E17:E199")&lt;&gt;""),INDIRECT("'"&amp;AN$6&amp;"'!E17:E199"))</f>
        <v>0</v>
      </c>
      <c r="AU33" s="289">
        <f t="shared" ref="AU33:AU35" ca="1" si="102">SUMPRODUCT((INDIRECT("'"&amp;AO$6&amp;"'!I17:I199")=$A33)*(INDIRECT("'"&amp;AO$6&amp;"'!B17:B199")&gt;AL$5)*(INDIRECT("'"&amp;AO$6&amp;"'!B17:B199")&lt;=AR$5)*(INDIRECT("'"&amp;AO$6&amp;"'!E17:E199")&lt;&gt;""),INDIRECT("'"&amp;AO$6&amp;"'!E17:E199"))</f>
        <v>0</v>
      </c>
      <c r="AV33" s="246">
        <f ca="1">AR33-AS33</f>
        <v>2</v>
      </c>
      <c r="AW33" s="225" t="str">
        <f ca="1">IF(AS33=0,"o", IF(AV33=0, "e", "a"))</f>
        <v>o</v>
      </c>
      <c r="AX33" s="276">
        <f>$F33</f>
        <v>2</v>
      </c>
      <c r="AY33" s="223">
        <f ca="1">AS33+SUM(AZ33:BA33)</f>
        <v>0</v>
      </c>
      <c r="AZ33" s="289">
        <f t="shared" ref="AZ33:AZ35" ca="1" si="103">SUMPRODUCT((INDIRECT("'"&amp;AT$6&amp;"'!I17:I199")=$A33)*(INDIRECT("'"&amp;AT$6&amp;"'!B17:B199")&gt;AR$5)*(INDIRECT("'"&amp;AT$6&amp;"'!B17:B199")&lt;=AX$5)*(INDIRECT("'"&amp;AT$6&amp;"'!E17:E199")&lt;&gt;""),INDIRECT("'"&amp;AT$6&amp;"'!E17:E199"))</f>
        <v>0</v>
      </c>
      <c r="BA33" s="289">
        <f t="shared" ref="BA33:BA35" ca="1" si="104">SUMPRODUCT((INDIRECT("'"&amp;AU$6&amp;"'!I17:I199")=$A33)*(INDIRECT("'"&amp;AU$6&amp;"'!B17:B199")&gt;AR$5)*(INDIRECT("'"&amp;AU$6&amp;"'!B17:B199")&lt;=AX$5)*(INDIRECT("'"&amp;AU$6&amp;"'!E17:E199")&lt;&gt;""),INDIRECT("'"&amp;AU$6&amp;"'!E17:E199"))</f>
        <v>0</v>
      </c>
      <c r="BB33" s="246">
        <f ca="1">AX33-AY33</f>
        <v>2</v>
      </c>
      <c r="BC33" s="225" t="str">
        <f ca="1">IF(AY33=0,"o", IF(BB33=0, "e", "a"))</f>
        <v>o</v>
      </c>
      <c r="BD33" s="276">
        <f>$F33</f>
        <v>2</v>
      </c>
      <c r="BE33" s="223">
        <f ca="1">AY33+SUM(BF33:BG33)</f>
        <v>0</v>
      </c>
      <c r="BF33" s="289">
        <f t="shared" ref="BF33:BF35" ca="1" si="105">SUMPRODUCT((INDIRECT("'"&amp;AZ$6&amp;"'!I17:I199")=$A33)*(INDIRECT("'"&amp;AZ$6&amp;"'!B17:B199")&gt;AX$5)*(INDIRECT("'"&amp;AZ$6&amp;"'!B17:B199")&lt;=BD$5)*(INDIRECT("'"&amp;AZ$6&amp;"'!E17:E199")&lt;&gt;""),INDIRECT("'"&amp;AZ$6&amp;"'!E17:E199"))</f>
        <v>0</v>
      </c>
      <c r="BG33" s="289">
        <f t="shared" ref="BG33:BG35" ca="1" si="106">SUMPRODUCT((INDIRECT("'"&amp;BA$6&amp;"'!I17:I199")=$A33)*(INDIRECT("'"&amp;BA$6&amp;"'!B17:B199")&gt;AX$5)*(INDIRECT("'"&amp;BA$6&amp;"'!B17:B199")&lt;=BD$5)*(INDIRECT("'"&amp;BA$6&amp;"'!E17:E199")&lt;&gt;""),INDIRECT("'"&amp;BA$6&amp;"'!E17:E199"))</f>
        <v>0</v>
      </c>
      <c r="BH33" s="246">
        <f ca="1">BD33-BE33</f>
        <v>2</v>
      </c>
      <c r="BI33" s="225" t="str">
        <f ca="1">IF(BE33=0,"o", IF(BH33=0, "e", "a"))</f>
        <v>o</v>
      </c>
      <c r="BJ33" s="276">
        <f>$F33</f>
        <v>2</v>
      </c>
      <c r="BK33" s="223">
        <f ca="1">BE33+SUM(BL33:BM33)</f>
        <v>0</v>
      </c>
      <c r="BL33" s="289">
        <f t="shared" ref="BL33:BL35" ca="1" si="107">SUMPRODUCT((INDIRECT("'"&amp;BF$6&amp;"'!I17:I199")=$A33)*(INDIRECT("'"&amp;BF$6&amp;"'!B17:B199")&gt;BD$5)*(INDIRECT("'"&amp;BF$6&amp;"'!B17:B199")&lt;=BJ$5)*(INDIRECT("'"&amp;BF$6&amp;"'!E17:E199")&lt;&gt;""),INDIRECT("'"&amp;BF$6&amp;"'!E17:E199"))</f>
        <v>0</v>
      </c>
      <c r="BM33" s="289">
        <f t="shared" ref="BM33:BM35" ca="1" si="108">SUMPRODUCT((INDIRECT("'"&amp;BG$6&amp;"'!I17:I199")=$A33)*(INDIRECT("'"&amp;BG$6&amp;"'!B17:B199")&gt;BD$5)*(INDIRECT("'"&amp;BG$6&amp;"'!B17:B199")&lt;=BJ$5)*(INDIRECT("'"&amp;BG$6&amp;"'!E17:E199")&lt;&gt;""),INDIRECT("'"&amp;BG$6&amp;"'!E17:E199"))</f>
        <v>0</v>
      </c>
      <c r="BN33" s="246">
        <f ca="1">BJ33-BK33</f>
        <v>2</v>
      </c>
      <c r="BO33" s="225" t="str">
        <f ca="1">IF(BK33=0,"o", IF(BN33=0, "e", "a"))</f>
        <v>o</v>
      </c>
      <c r="BP33" s="276">
        <f>$F33</f>
        <v>2</v>
      </c>
      <c r="BQ33" s="223">
        <f ca="1">BK33+SUM(BR33:BS33)</f>
        <v>0</v>
      </c>
      <c r="BR33" s="289">
        <f t="shared" ref="BR33:BR35" ca="1" si="109">SUMPRODUCT((INDIRECT("'"&amp;BL$6&amp;"'!I17:I199")=$A33)*(INDIRECT("'"&amp;BL$6&amp;"'!B17:B199")&gt;BJ$5)*(INDIRECT("'"&amp;BL$6&amp;"'!B17:B199")&lt;=BP$5)*(INDIRECT("'"&amp;BL$6&amp;"'!E17:E199")&lt;&gt;""),INDIRECT("'"&amp;BL$6&amp;"'!E17:E199"))</f>
        <v>0</v>
      </c>
      <c r="BS33" s="289">
        <f t="shared" ref="BS33:BS35" ca="1" si="110">SUMPRODUCT((INDIRECT("'"&amp;BM$6&amp;"'!I17:I199")=$A33)*(INDIRECT("'"&amp;BM$6&amp;"'!B17:B199")&gt;BJ$5)*(INDIRECT("'"&amp;BM$6&amp;"'!B17:B199")&lt;=BP$5)*(INDIRECT("'"&amp;BM$6&amp;"'!E17:E199")&lt;&gt;""),INDIRECT("'"&amp;BM$6&amp;"'!E17:E199"))</f>
        <v>0</v>
      </c>
      <c r="BT33" s="246">
        <f ca="1">BP33-BQ33</f>
        <v>2</v>
      </c>
      <c r="BU33" s="225" t="str">
        <f ca="1">IF(BQ33=0,"o", IF(BT33=0, "e", "a"))</f>
        <v>o</v>
      </c>
      <c r="BV33" s="276">
        <f>$F33</f>
        <v>2</v>
      </c>
      <c r="BW33" s="223">
        <f ca="1">BQ33+SUM(BX33:BY33)</f>
        <v>0</v>
      </c>
      <c r="BX33" s="289">
        <f t="shared" ref="BX33:BX35" ca="1" si="111">SUMPRODUCT((INDIRECT("'"&amp;BR$6&amp;"'!I17:I199")=$A33)*(INDIRECT("'"&amp;BR$6&amp;"'!B17:B199")&gt;BP$5)*(INDIRECT("'"&amp;BR$6&amp;"'!B17:B199")&lt;=BV$5)*(INDIRECT("'"&amp;BR$6&amp;"'!E17:E199")&lt;&gt;""),INDIRECT("'"&amp;BR$6&amp;"'!E17:E199"))</f>
        <v>0</v>
      </c>
      <c r="BY33" s="289">
        <f t="shared" ref="BY33:BY35" ca="1" si="112">SUMPRODUCT((INDIRECT("'"&amp;BS$6&amp;"'!I17:I199")=$A33)*(INDIRECT("'"&amp;BS$6&amp;"'!B17:B199")&gt;BP$5)*(INDIRECT("'"&amp;BS$6&amp;"'!B17:B199")&lt;=BV$5)*(INDIRECT("'"&amp;BS$6&amp;"'!E17:E199")&lt;&gt;""),INDIRECT("'"&amp;BS$6&amp;"'!E17:E199"))</f>
        <v>0</v>
      </c>
      <c r="BZ33" s="246">
        <f ca="1">BV33-BW33</f>
        <v>2</v>
      </c>
      <c r="CA33" s="225" t="str">
        <f ca="1">IF(BW33=0,"o", IF(BZ33=0, "e", "a"))</f>
        <v>o</v>
      </c>
      <c r="CB33" s="276">
        <f>$F33</f>
        <v>2</v>
      </c>
      <c r="CC33" s="223">
        <f ca="1">BW33+SUM(CD33:CE33)</f>
        <v>0</v>
      </c>
      <c r="CD33" s="289">
        <f t="shared" ref="CD33:CD35" ca="1" si="113">SUMPRODUCT((INDIRECT("'"&amp;BX$6&amp;"'!I17:I199")=$A33)*(INDIRECT("'"&amp;BX$6&amp;"'!B17:B199")&gt;BV$5)*(INDIRECT("'"&amp;BX$6&amp;"'!B17:B199")&lt;=CB$5)*(INDIRECT("'"&amp;BX$6&amp;"'!E17:E199")&lt;&gt;""),INDIRECT("'"&amp;BX$6&amp;"'!E17:E199"))</f>
        <v>0</v>
      </c>
      <c r="CE33" s="289">
        <f t="shared" ref="CE33:CE35" ca="1" si="114">SUMPRODUCT((INDIRECT("'"&amp;BY$6&amp;"'!I17:I199")=$A33)*(INDIRECT("'"&amp;BY$6&amp;"'!B17:B199")&gt;BV$5)*(INDIRECT("'"&amp;BY$6&amp;"'!B17:B199")&lt;=CB$5)*(INDIRECT("'"&amp;BY$6&amp;"'!E17:E199")&lt;&gt;""),INDIRECT("'"&amp;BY$6&amp;"'!E17:E199"))</f>
        <v>0</v>
      </c>
      <c r="CF33" s="246">
        <f ca="1">CB33-CC33</f>
        <v>2</v>
      </c>
      <c r="CG33" s="225" t="str">
        <f ca="1">IF(CC33=0,"o", IF(CF33=0, "e", "a"))</f>
        <v>o</v>
      </c>
    </row>
    <row r="34" spans="1:85" s="215" customFormat="1">
      <c r="A34" s="285" t="s">
        <v>47</v>
      </c>
      <c r="B34" s="216" t="s">
        <v>121</v>
      </c>
      <c r="C34" s="217">
        <v>42989</v>
      </c>
      <c r="D34" s="218">
        <v>42989</v>
      </c>
      <c r="E34" s="190" t="s">
        <v>96</v>
      </c>
      <c r="F34" s="272">
        <f>SUM(J34,L34)</f>
        <v>1</v>
      </c>
      <c r="G34" s="220">
        <f ca="1">SUM(K34,M34)</f>
        <v>0</v>
      </c>
      <c r="H34" s="221">
        <f t="shared" ref="H34:H35" ca="1" si="115">F34-G34</f>
        <v>1</v>
      </c>
      <c r="I34" s="196">
        <f t="shared" ca="1" si="89"/>
        <v>0</v>
      </c>
      <c r="J34" s="275">
        <v>1</v>
      </c>
      <c r="K34" s="222">
        <f t="shared" ca="1" si="91"/>
        <v>0</v>
      </c>
      <c r="L34" s="278">
        <v>0</v>
      </c>
      <c r="M34" s="222">
        <f t="shared" ca="1" si="92"/>
        <v>0</v>
      </c>
      <c r="N34" s="276">
        <f t="shared" ref="N34:N35" si="116">$F34</f>
        <v>1</v>
      </c>
      <c r="O34" s="223">
        <f>SUM(P34:Q34)</f>
        <v>0</v>
      </c>
      <c r="P34" s="220"/>
      <c r="Q34" s="232"/>
      <c r="R34" s="246">
        <f>N34-O34</f>
        <v>1</v>
      </c>
      <c r="S34" s="225" t="str">
        <f>IF(O34=0,"o", IF(R34=0, "e", "a"))</f>
        <v>o</v>
      </c>
      <c r="T34" s="276">
        <f t="shared" ref="T34:T35" si="117">$F34</f>
        <v>1</v>
      </c>
      <c r="U34" s="223">
        <f ca="1">O34+SUM(V34:W34)</f>
        <v>0</v>
      </c>
      <c r="V34" s="289">
        <f t="shared" ca="1" si="93"/>
        <v>0</v>
      </c>
      <c r="W34" s="289">
        <f t="shared" ca="1" si="94"/>
        <v>0</v>
      </c>
      <c r="X34" s="246">
        <f ca="1">T34-U34</f>
        <v>1</v>
      </c>
      <c r="Y34" s="225" t="str">
        <f ca="1">IF(U34=0,"o", IF(X34=0, "e", "a"))</f>
        <v>o</v>
      </c>
      <c r="Z34" s="276">
        <f t="shared" ref="Z34:Z35" si="118">$F34</f>
        <v>1</v>
      </c>
      <c r="AA34" s="223">
        <f ca="1">U34+SUM(AB34:AC34)</f>
        <v>0</v>
      </c>
      <c r="AB34" s="289">
        <f t="shared" ca="1" si="95"/>
        <v>0</v>
      </c>
      <c r="AC34" s="289">
        <f t="shared" ca="1" si="96"/>
        <v>0</v>
      </c>
      <c r="AD34" s="246">
        <f ca="1">Z34-AA34</f>
        <v>1</v>
      </c>
      <c r="AE34" s="225" t="str">
        <f ca="1">IF(AA34=0,"o", IF(AD34=0, "e", "a"))</f>
        <v>o</v>
      </c>
      <c r="AF34" s="276">
        <f t="shared" ref="AF34:AF35" si="119">$F34</f>
        <v>1</v>
      </c>
      <c r="AG34" s="223">
        <f ca="1">AA34+SUM(AH34:AI34)</f>
        <v>0</v>
      </c>
      <c r="AH34" s="289">
        <f t="shared" ca="1" si="97"/>
        <v>0</v>
      </c>
      <c r="AI34" s="289">
        <f t="shared" ca="1" si="98"/>
        <v>0</v>
      </c>
      <c r="AJ34" s="246">
        <f ca="1">AF34-AG34</f>
        <v>1</v>
      </c>
      <c r="AK34" s="225" t="str">
        <f ca="1">IF(AG34=0,"o", IF(AJ34=0, "e", "a"))</f>
        <v>o</v>
      </c>
      <c r="AL34" s="276">
        <f t="shared" ref="AL34:AL35" si="120">$F34</f>
        <v>1</v>
      </c>
      <c r="AM34" s="223">
        <f ca="1">AG34+SUM(AN34:AO34)</f>
        <v>0</v>
      </c>
      <c r="AN34" s="289">
        <f t="shared" ca="1" si="99"/>
        <v>0</v>
      </c>
      <c r="AO34" s="289">
        <f t="shared" ca="1" si="100"/>
        <v>0</v>
      </c>
      <c r="AP34" s="246">
        <f ca="1">AL34-AM34</f>
        <v>1</v>
      </c>
      <c r="AQ34" s="225" t="str">
        <f ca="1">IF(AM34=0,"o", IF(AP34=0, "e", "a"))</f>
        <v>o</v>
      </c>
      <c r="AR34" s="276">
        <f t="shared" ref="AR34:AR35" si="121">$F34</f>
        <v>1</v>
      </c>
      <c r="AS34" s="223">
        <f ca="1">AM34+SUM(AT34:AU34)</f>
        <v>0</v>
      </c>
      <c r="AT34" s="289">
        <f t="shared" ca="1" si="101"/>
        <v>0</v>
      </c>
      <c r="AU34" s="289">
        <f t="shared" ca="1" si="102"/>
        <v>0</v>
      </c>
      <c r="AV34" s="246">
        <f ca="1">AR34-AS34</f>
        <v>1</v>
      </c>
      <c r="AW34" s="225" t="str">
        <f ca="1">IF(AS34=0,"o", IF(AV34=0, "e", "a"))</f>
        <v>o</v>
      </c>
      <c r="AX34" s="276">
        <f t="shared" ref="AX34:AX35" si="122">$F34</f>
        <v>1</v>
      </c>
      <c r="AY34" s="223">
        <f ca="1">AS34+SUM(AZ34:BA34)</f>
        <v>0</v>
      </c>
      <c r="AZ34" s="289">
        <f t="shared" ca="1" si="103"/>
        <v>0</v>
      </c>
      <c r="BA34" s="289">
        <f t="shared" ca="1" si="104"/>
        <v>0</v>
      </c>
      <c r="BB34" s="246">
        <f ca="1">AX34-AY34</f>
        <v>1</v>
      </c>
      <c r="BC34" s="225" t="str">
        <f ca="1">IF(AY34=0,"o", IF(BB34=0, "e", "a"))</f>
        <v>o</v>
      </c>
      <c r="BD34" s="276">
        <f t="shared" ref="BD34:BD35" si="123">$F34</f>
        <v>1</v>
      </c>
      <c r="BE34" s="223">
        <f ca="1">AY34+SUM(BF34:BG34)</f>
        <v>0</v>
      </c>
      <c r="BF34" s="289">
        <f t="shared" ca="1" si="105"/>
        <v>0</v>
      </c>
      <c r="BG34" s="289">
        <f t="shared" ca="1" si="106"/>
        <v>0</v>
      </c>
      <c r="BH34" s="246">
        <f ca="1">BD34-BE34</f>
        <v>1</v>
      </c>
      <c r="BI34" s="225" t="str">
        <f ca="1">IF(BE34=0,"o", IF(BH34=0, "e", "a"))</f>
        <v>o</v>
      </c>
      <c r="BJ34" s="276">
        <f t="shared" ref="BJ34:BJ35" si="124">$F34</f>
        <v>1</v>
      </c>
      <c r="BK34" s="223">
        <f ca="1">BE34+SUM(BL34:BM34)</f>
        <v>0</v>
      </c>
      <c r="BL34" s="289">
        <f t="shared" ca="1" si="107"/>
        <v>0</v>
      </c>
      <c r="BM34" s="289">
        <f t="shared" ca="1" si="108"/>
        <v>0</v>
      </c>
      <c r="BN34" s="246">
        <f ca="1">BJ34-BK34</f>
        <v>1</v>
      </c>
      <c r="BO34" s="225" t="str">
        <f ca="1">IF(BK34=0,"o", IF(BN34=0, "e", "a"))</f>
        <v>o</v>
      </c>
      <c r="BP34" s="276">
        <f t="shared" ref="BP34:BP35" si="125">$F34</f>
        <v>1</v>
      </c>
      <c r="BQ34" s="223">
        <f ca="1">BK34+SUM(BR34:BS34)</f>
        <v>0</v>
      </c>
      <c r="BR34" s="289">
        <f t="shared" ca="1" si="109"/>
        <v>0</v>
      </c>
      <c r="BS34" s="289">
        <f t="shared" ca="1" si="110"/>
        <v>0</v>
      </c>
      <c r="BT34" s="246">
        <f ca="1">BP34-BQ34</f>
        <v>1</v>
      </c>
      <c r="BU34" s="225" t="str">
        <f ca="1">IF(BQ34=0,"o", IF(BT34=0, "e", "a"))</f>
        <v>o</v>
      </c>
      <c r="BV34" s="276">
        <f t="shared" ref="BV34:BV35" si="126">$F34</f>
        <v>1</v>
      </c>
      <c r="BW34" s="223">
        <f ca="1">BQ34+SUM(BX34:BY34)</f>
        <v>0</v>
      </c>
      <c r="BX34" s="289">
        <f t="shared" ca="1" si="111"/>
        <v>0</v>
      </c>
      <c r="BY34" s="289">
        <f t="shared" ca="1" si="112"/>
        <v>0</v>
      </c>
      <c r="BZ34" s="246">
        <f ca="1">BV34-BW34</f>
        <v>1</v>
      </c>
      <c r="CA34" s="225" t="str">
        <f ca="1">IF(BW34=0,"o", IF(BZ34=0, "e", "a"))</f>
        <v>o</v>
      </c>
      <c r="CB34" s="276">
        <f t="shared" ref="CB34:CB35" si="127">$F34</f>
        <v>1</v>
      </c>
      <c r="CC34" s="223">
        <f ca="1">BW34+SUM(CD34:CE34)</f>
        <v>0</v>
      </c>
      <c r="CD34" s="289">
        <f t="shared" ca="1" si="113"/>
        <v>0</v>
      </c>
      <c r="CE34" s="289">
        <f t="shared" ca="1" si="114"/>
        <v>0</v>
      </c>
      <c r="CF34" s="246">
        <f ca="1">CB34-CC34</f>
        <v>1</v>
      </c>
      <c r="CG34" s="225" t="str">
        <f ca="1">IF(CC34=0,"o", IF(CF34=0, "e", "a"))</f>
        <v>o</v>
      </c>
    </row>
    <row r="35" spans="1:85" s="215" customFormat="1">
      <c r="A35" s="285" t="s">
        <v>48</v>
      </c>
      <c r="B35" s="216" t="s">
        <v>120</v>
      </c>
      <c r="C35" s="217">
        <v>42990</v>
      </c>
      <c r="D35" s="218">
        <v>42995</v>
      </c>
      <c r="E35" s="190" t="s">
        <v>96</v>
      </c>
      <c r="F35" s="272">
        <f>SUM(J35,L35)</f>
        <v>8</v>
      </c>
      <c r="G35" s="220">
        <f ca="1">SUM(K35,M35)</f>
        <v>0</v>
      </c>
      <c r="H35" s="221">
        <f t="shared" ca="1" si="115"/>
        <v>8</v>
      </c>
      <c r="I35" s="196">
        <f t="shared" ca="1" si="89"/>
        <v>0</v>
      </c>
      <c r="J35" s="275">
        <v>8</v>
      </c>
      <c r="K35" s="222">
        <f t="shared" ca="1" si="91"/>
        <v>0</v>
      </c>
      <c r="L35" s="278">
        <v>0</v>
      </c>
      <c r="M35" s="222">
        <f t="shared" ca="1" si="92"/>
        <v>0</v>
      </c>
      <c r="N35" s="276">
        <f t="shared" si="116"/>
        <v>8</v>
      </c>
      <c r="O35" s="223">
        <f>SUM(P35:Q35)</f>
        <v>0</v>
      </c>
      <c r="P35" s="220"/>
      <c r="Q35" s="232"/>
      <c r="R35" s="246">
        <f>N35-O35</f>
        <v>8</v>
      </c>
      <c r="S35" s="225" t="str">
        <f>IF(O35=0,"o", IF(R35=0, "e", "a"))</f>
        <v>o</v>
      </c>
      <c r="T35" s="276">
        <f t="shared" si="117"/>
        <v>8</v>
      </c>
      <c r="U35" s="223">
        <f ca="1">O35+SUM(V35:W35)</f>
        <v>0</v>
      </c>
      <c r="V35" s="289">
        <f t="shared" ca="1" si="93"/>
        <v>0</v>
      </c>
      <c r="W35" s="289">
        <f t="shared" ca="1" si="94"/>
        <v>0</v>
      </c>
      <c r="X35" s="246">
        <f ca="1">T35-U35</f>
        <v>8</v>
      </c>
      <c r="Y35" s="225" t="str">
        <f ca="1">IF(U35=0,"o", IF(X35=0, "e", "a"))</f>
        <v>o</v>
      </c>
      <c r="Z35" s="276">
        <f t="shared" si="118"/>
        <v>8</v>
      </c>
      <c r="AA35" s="223">
        <f ca="1">U35+SUM(AB35:AC35)</f>
        <v>0</v>
      </c>
      <c r="AB35" s="289">
        <f t="shared" ca="1" si="95"/>
        <v>0</v>
      </c>
      <c r="AC35" s="289">
        <f t="shared" ca="1" si="96"/>
        <v>0</v>
      </c>
      <c r="AD35" s="246">
        <f ca="1">Z35-AA35</f>
        <v>8</v>
      </c>
      <c r="AE35" s="225" t="str">
        <f ca="1">IF(AA35=0,"o", IF(AD35=0, "e", "a"))</f>
        <v>o</v>
      </c>
      <c r="AF35" s="276">
        <f t="shared" si="119"/>
        <v>8</v>
      </c>
      <c r="AG35" s="223">
        <f ca="1">AA35+SUM(AH35:AI35)</f>
        <v>0</v>
      </c>
      <c r="AH35" s="289">
        <f t="shared" ca="1" si="97"/>
        <v>0</v>
      </c>
      <c r="AI35" s="289">
        <f t="shared" ca="1" si="98"/>
        <v>0</v>
      </c>
      <c r="AJ35" s="246">
        <f ca="1">AF35-AG35</f>
        <v>8</v>
      </c>
      <c r="AK35" s="225" t="str">
        <f ca="1">IF(AG35=0,"o", IF(AJ35=0, "e", "a"))</f>
        <v>o</v>
      </c>
      <c r="AL35" s="276">
        <f t="shared" si="120"/>
        <v>8</v>
      </c>
      <c r="AM35" s="223">
        <f ca="1">AG35+SUM(AN35:AO35)</f>
        <v>0</v>
      </c>
      <c r="AN35" s="289">
        <f t="shared" ca="1" si="99"/>
        <v>0</v>
      </c>
      <c r="AO35" s="289">
        <f t="shared" ca="1" si="100"/>
        <v>0</v>
      </c>
      <c r="AP35" s="246">
        <f ca="1">AL35-AM35</f>
        <v>8</v>
      </c>
      <c r="AQ35" s="225" t="str">
        <f ca="1">IF(AM35=0,"o", IF(AP35=0, "e", "a"))</f>
        <v>o</v>
      </c>
      <c r="AR35" s="276">
        <f t="shared" si="121"/>
        <v>8</v>
      </c>
      <c r="AS35" s="223">
        <f ca="1">AM35+SUM(AT35:AU35)</f>
        <v>0</v>
      </c>
      <c r="AT35" s="289">
        <f t="shared" ca="1" si="101"/>
        <v>0</v>
      </c>
      <c r="AU35" s="289">
        <f t="shared" ca="1" si="102"/>
        <v>0</v>
      </c>
      <c r="AV35" s="246">
        <f ca="1">AR35-AS35</f>
        <v>8</v>
      </c>
      <c r="AW35" s="225" t="str">
        <f ca="1">IF(AS35=0,"o", IF(AV35=0, "e", "a"))</f>
        <v>o</v>
      </c>
      <c r="AX35" s="276">
        <f t="shared" si="122"/>
        <v>8</v>
      </c>
      <c r="AY35" s="223">
        <f ca="1">AS35+SUM(AZ35:BA35)</f>
        <v>0</v>
      </c>
      <c r="AZ35" s="289">
        <f t="shared" ca="1" si="103"/>
        <v>0</v>
      </c>
      <c r="BA35" s="289">
        <f t="shared" ca="1" si="104"/>
        <v>0</v>
      </c>
      <c r="BB35" s="246">
        <f ca="1">AX35-AY35</f>
        <v>8</v>
      </c>
      <c r="BC35" s="225" t="str">
        <f ca="1">IF(AY35=0,"o", IF(BB35=0, "e", "a"))</f>
        <v>o</v>
      </c>
      <c r="BD35" s="276">
        <f t="shared" si="123"/>
        <v>8</v>
      </c>
      <c r="BE35" s="223">
        <f ca="1">AY35+SUM(BF35:BG35)</f>
        <v>0</v>
      </c>
      <c r="BF35" s="289">
        <f t="shared" ca="1" si="105"/>
        <v>0</v>
      </c>
      <c r="BG35" s="289">
        <f t="shared" ca="1" si="106"/>
        <v>0</v>
      </c>
      <c r="BH35" s="246">
        <f ca="1">BD35-BE35</f>
        <v>8</v>
      </c>
      <c r="BI35" s="225" t="str">
        <f ca="1">IF(BE35=0,"o", IF(BH35=0, "e", "a"))</f>
        <v>o</v>
      </c>
      <c r="BJ35" s="276">
        <f t="shared" si="124"/>
        <v>8</v>
      </c>
      <c r="BK35" s="223">
        <f ca="1">BE35+SUM(BL35:BM35)</f>
        <v>0</v>
      </c>
      <c r="BL35" s="289">
        <f t="shared" ca="1" si="107"/>
        <v>0</v>
      </c>
      <c r="BM35" s="289">
        <f t="shared" ca="1" si="108"/>
        <v>0</v>
      </c>
      <c r="BN35" s="246">
        <f ca="1">BJ35-BK35</f>
        <v>8</v>
      </c>
      <c r="BO35" s="225" t="str">
        <f ca="1">IF(BK35=0,"o", IF(BN35=0, "e", "a"))</f>
        <v>o</v>
      </c>
      <c r="BP35" s="276">
        <f t="shared" si="125"/>
        <v>8</v>
      </c>
      <c r="BQ35" s="223">
        <f ca="1">BK35+SUM(BR35:BS35)</f>
        <v>0</v>
      </c>
      <c r="BR35" s="289">
        <f t="shared" ca="1" si="109"/>
        <v>0</v>
      </c>
      <c r="BS35" s="289">
        <f t="shared" ca="1" si="110"/>
        <v>0</v>
      </c>
      <c r="BT35" s="246">
        <f ca="1">BP35-BQ35</f>
        <v>8</v>
      </c>
      <c r="BU35" s="225" t="str">
        <f ca="1">IF(BQ35=0,"o", IF(BT35=0, "e", "a"))</f>
        <v>o</v>
      </c>
      <c r="BV35" s="276">
        <f t="shared" si="126"/>
        <v>8</v>
      </c>
      <c r="BW35" s="223">
        <f ca="1">BQ35+SUM(BX35:BY35)</f>
        <v>0</v>
      </c>
      <c r="BX35" s="289">
        <f t="shared" ca="1" si="111"/>
        <v>0</v>
      </c>
      <c r="BY35" s="289">
        <f t="shared" ca="1" si="112"/>
        <v>0</v>
      </c>
      <c r="BZ35" s="246">
        <f ca="1">BV35-BW35</f>
        <v>8</v>
      </c>
      <c r="CA35" s="225" t="str">
        <f ca="1">IF(BW35=0,"o", IF(BZ35=0, "e", "a"))</f>
        <v>o</v>
      </c>
      <c r="CB35" s="276">
        <f t="shared" si="127"/>
        <v>8</v>
      </c>
      <c r="CC35" s="223">
        <f ca="1">BW35+SUM(CD35:CE35)</f>
        <v>0</v>
      </c>
      <c r="CD35" s="289">
        <f t="shared" ca="1" si="113"/>
        <v>0</v>
      </c>
      <c r="CE35" s="289">
        <f t="shared" ca="1" si="114"/>
        <v>0</v>
      </c>
      <c r="CF35" s="246">
        <f ca="1">CB35-CC35</f>
        <v>8</v>
      </c>
      <c r="CG35" s="225" t="str">
        <f ca="1">IF(CC35=0,"o", IF(CF35=0, "e", "a"))</f>
        <v>o</v>
      </c>
    </row>
    <row r="36" spans="1:85" s="215" customFormat="1">
      <c r="A36" s="285"/>
      <c r="B36" s="216"/>
      <c r="C36" s="217"/>
      <c r="D36" s="218"/>
      <c r="E36" s="190"/>
      <c r="F36" s="272"/>
      <c r="G36" s="220"/>
      <c r="H36" s="221"/>
      <c r="I36" s="196"/>
      <c r="J36" s="275"/>
      <c r="K36" s="222"/>
      <c r="L36" s="278"/>
      <c r="M36" s="222"/>
      <c r="N36" s="276"/>
      <c r="O36" s="223"/>
      <c r="P36" s="220"/>
      <c r="Q36" s="232"/>
      <c r="R36" s="246"/>
      <c r="S36" s="225"/>
      <c r="T36" s="276"/>
      <c r="U36" s="223"/>
      <c r="V36" s="220"/>
      <c r="W36" s="232"/>
      <c r="X36" s="246"/>
      <c r="Y36" s="225"/>
      <c r="Z36" s="276"/>
      <c r="AA36" s="223"/>
      <c r="AB36" s="220"/>
      <c r="AC36" s="232"/>
      <c r="AD36" s="246"/>
      <c r="AE36" s="225"/>
      <c r="AF36" s="276"/>
      <c r="AG36" s="223"/>
      <c r="AH36" s="220"/>
      <c r="AI36" s="232"/>
      <c r="AJ36" s="246"/>
      <c r="AK36" s="225"/>
      <c r="AL36" s="276"/>
      <c r="AM36" s="223"/>
      <c r="AN36" s="220"/>
      <c r="AO36" s="232"/>
      <c r="AP36" s="246"/>
      <c r="AQ36" s="225"/>
      <c r="AR36" s="276"/>
      <c r="AS36" s="223"/>
      <c r="AT36" s="220"/>
      <c r="AU36" s="232"/>
      <c r="AV36" s="246"/>
      <c r="AW36" s="225"/>
      <c r="AX36" s="276"/>
      <c r="AY36" s="223"/>
      <c r="AZ36" s="220"/>
      <c r="BA36" s="232"/>
      <c r="BB36" s="246"/>
      <c r="BC36" s="225"/>
      <c r="BD36" s="276"/>
      <c r="BE36" s="223"/>
      <c r="BF36" s="220"/>
      <c r="BG36" s="232"/>
      <c r="BH36" s="246"/>
      <c r="BI36" s="225"/>
      <c r="BJ36" s="276"/>
      <c r="BK36" s="223"/>
      <c r="BL36" s="220"/>
      <c r="BM36" s="232"/>
      <c r="BN36" s="246"/>
      <c r="BO36" s="225"/>
      <c r="BP36" s="276"/>
      <c r="BQ36" s="223"/>
      <c r="BR36" s="220"/>
      <c r="BS36" s="232"/>
      <c r="BT36" s="246"/>
      <c r="BU36" s="225"/>
      <c r="BV36" s="276"/>
      <c r="BW36" s="223"/>
      <c r="BX36" s="220"/>
      <c r="BY36" s="232"/>
      <c r="BZ36" s="246"/>
      <c r="CA36" s="225"/>
      <c r="CB36" s="276"/>
      <c r="CC36" s="223"/>
      <c r="CD36" s="220"/>
      <c r="CE36" s="232"/>
      <c r="CF36" s="246"/>
      <c r="CG36" s="225"/>
    </row>
    <row r="37" spans="1:85" s="215" customFormat="1">
      <c r="A37" s="286" t="s">
        <v>114</v>
      </c>
      <c r="B37" s="235" t="s">
        <v>112</v>
      </c>
      <c r="C37" s="236">
        <f>MIN(C38:C39)</f>
        <v>42995</v>
      </c>
      <c r="D37" s="237">
        <f>MAX(D38:D40)</f>
        <v>43010</v>
      </c>
      <c r="E37" s="238"/>
      <c r="F37" s="273">
        <f>SUM(J37,L37)</f>
        <v>2</v>
      </c>
      <c r="G37" s="239">
        <f ca="1">SUM(K37+M37)</f>
        <v>0</v>
      </c>
      <c r="H37" s="240">
        <f ca="1">F37-G37</f>
        <v>2</v>
      </c>
      <c r="I37" s="241">
        <f t="shared" ref="I37" ca="1" si="128">G37/F37</f>
        <v>0</v>
      </c>
      <c r="J37" s="277">
        <f>SUM(J38:J40)</f>
        <v>2</v>
      </c>
      <c r="K37" s="242">
        <f ca="1">SUM(K38:K42)</f>
        <v>0</v>
      </c>
      <c r="L37" s="279">
        <f>SUM(L38:L40)</f>
        <v>0</v>
      </c>
      <c r="M37" s="242">
        <f ca="1">SUM(M38:M42)</f>
        <v>0</v>
      </c>
      <c r="N37" s="280">
        <f>$F$37</f>
        <v>2</v>
      </c>
      <c r="O37" s="243">
        <f>SUM(O38:O42)</f>
        <v>0</v>
      </c>
      <c r="P37" s="248"/>
      <c r="Q37" s="248"/>
      <c r="R37" s="245">
        <f>SUM(R38:R40)</f>
        <v>2</v>
      </c>
      <c r="S37" s="248"/>
      <c r="T37" s="280">
        <f>$F$37</f>
        <v>2</v>
      </c>
      <c r="U37" s="243">
        <f ca="1">SUM(U38:U42)</f>
        <v>0</v>
      </c>
      <c r="V37" s="248"/>
      <c r="W37" s="248"/>
      <c r="X37" s="245">
        <f ca="1">SUM(X38:X40)</f>
        <v>2</v>
      </c>
      <c r="Y37" s="248"/>
      <c r="Z37" s="280">
        <f>$F$37</f>
        <v>2</v>
      </c>
      <c r="AA37" s="243">
        <f ca="1">SUM(AA38:AA42)</f>
        <v>0</v>
      </c>
      <c r="AB37" s="248"/>
      <c r="AC37" s="248"/>
      <c r="AD37" s="245">
        <f ca="1">SUM(AD38:AD40)</f>
        <v>2</v>
      </c>
      <c r="AE37" s="248"/>
      <c r="AF37" s="280">
        <f>$F$37</f>
        <v>2</v>
      </c>
      <c r="AG37" s="243">
        <f ca="1">SUM(AG38:AG42)</f>
        <v>0</v>
      </c>
      <c r="AH37" s="248"/>
      <c r="AI37" s="248"/>
      <c r="AJ37" s="245">
        <f ca="1">SUM(AJ38:AJ40)</f>
        <v>2</v>
      </c>
      <c r="AK37" s="248"/>
      <c r="AL37" s="280">
        <f>$F$37</f>
        <v>2</v>
      </c>
      <c r="AM37" s="243">
        <f ca="1">SUM(AM38:AM42)</f>
        <v>0</v>
      </c>
      <c r="AN37" s="248"/>
      <c r="AO37" s="248"/>
      <c r="AP37" s="245">
        <f ca="1">SUM(AP38:AP40)</f>
        <v>2</v>
      </c>
      <c r="AQ37" s="248"/>
      <c r="AR37" s="280">
        <f>$F$37</f>
        <v>2</v>
      </c>
      <c r="AS37" s="243">
        <f ca="1">SUM(AS38:AS42)</f>
        <v>0</v>
      </c>
      <c r="AT37" s="248"/>
      <c r="AU37" s="248"/>
      <c r="AV37" s="245">
        <f ca="1">SUM(AV38:AV40)</f>
        <v>2</v>
      </c>
      <c r="AW37" s="248"/>
      <c r="AX37" s="280">
        <f>$F$37</f>
        <v>2</v>
      </c>
      <c r="AY37" s="243">
        <f ca="1">SUM(AY38:AY42)</f>
        <v>0</v>
      </c>
      <c r="AZ37" s="248"/>
      <c r="BA37" s="248"/>
      <c r="BB37" s="245">
        <f ca="1">SUM(BB38:BB40)</f>
        <v>2</v>
      </c>
      <c r="BC37" s="248"/>
      <c r="BD37" s="280">
        <f>$F$37</f>
        <v>2</v>
      </c>
      <c r="BE37" s="243">
        <f ca="1">SUM(BE38:BE42)</f>
        <v>0</v>
      </c>
      <c r="BF37" s="248"/>
      <c r="BG37" s="248"/>
      <c r="BH37" s="245">
        <f ca="1">SUM(BH38:BH40)</f>
        <v>2</v>
      </c>
      <c r="BI37" s="248"/>
      <c r="BJ37" s="280">
        <f>$F$37</f>
        <v>2</v>
      </c>
      <c r="BK37" s="243">
        <f ca="1">SUM(BK38:BK42)</f>
        <v>0</v>
      </c>
      <c r="BL37" s="248"/>
      <c r="BM37" s="248"/>
      <c r="BN37" s="245">
        <f ca="1">SUM(BN38:BN40)</f>
        <v>2</v>
      </c>
      <c r="BO37" s="248"/>
      <c r="BP37" s="280">
        <f>$F$37</f>
        <v>2</v>
      </c>
      <c r="BQ37" s="243">
        <f ca="1">SUM(BQ38:BQ42)</f>
        <v>0</v>
      </c>
      <c r="BR37" s="248"/>
      <c r="BS37" s="248"/>
      <c r="BT37" s="245">
        <f ca="1">SUM(BT38:BT40)</f>
        <v>2</v>
      </c>
      <c r="BU37" s="248"/>
      <c r="BV37" s="280">
        <f>$F$37</f>
        <v>2</v>
      </c>
      <c r="BW37" s="243">
        <f ca="1">SUM(BW38:BW42)</f>
        <v>0</v>
      </c>
      <c r="BX37" s="248"/>
      <c r="BY37" s="248"/>
      <c r="BZ37" s="245">
        <f ca="1">SUM(BZ38:BZ40)</f>
        <v>2</v>
      </c>
      <c r="CA37" s="248"/>
      <c r="CB37" s="280">
        <f>$F$37</f>
        <v>2</v>
      </c>
      <c r="CC37" s="243">
        <f ca="1">SUM(CC38:CC42)</f>
        <v>0</v>
      </c>
      <c r="CD37" s="248"/>
      <c r="CE37" s="248"/>
      <c r="CF37" s="245">
        <f ca="1">SUM(CF38:CF40)</f>
        <v>2</v>
      </c>
      <c r="CG37" s="248"/>
    </row>
    <row r="38" spans="1:85" s="215" customFormat="1">
      <c r="A38" s="285" t="s">
        <v>115</v>
      </c>
      <c r="B38" s="216" t="s">
        <v>117</v>
      </c>
      <c r="C38" s="217">
        <v>42995</v>
      </c>
      <c r="D38" s="218">
        <v>43010</v>
      </c>
      <c r="E38" s="190" t="s">
        <v>96</v>
      </c>
      <c r="F38" s="272">
        <f>SUM(J38,L38)</f>
        <v>1</v>
      </c>
      <c r="G38" s="220">
        <f ca="1">SUM(K38,M38)</f>
        <v>0</v>
      </c>
      <c r="H38" s="221">
        <f t="shared" ref="H38:H39" ca="1" si="129">F38-G38</f>
        <v>1</v>
      </c>
      <c r="I38" s="196">
        <f ca="1">G38/F38</f>
        <v>0</v>
      </c>
      <c r="J38" s="275">
        <v>1</v>
      </c>
      <c r="K38" s="222">
        <f t="shared" ref="K38" ca="1" si="130">SUMPRODUCT((INDIRECT("'"&amp;J$5&amp;"'!I18:I199")=$A38)*(INDIRECT("'"&amp;J$5&amp;"'!E18:E199")&lt;&gt;""),INDIRECT("'"&amp;J$5&amp;"'!E18:E199"))</f>
        <v>0</v>
      </c>
      <c r="L38" s="278">
        <v>0</v>
      </c>
      <c r="M38" s="222">
        <f t="shared" ref="M38" ca="1" si="131">SUMPRODUCT((INDIRECT("'"&amp;L$5&amp;"'!I18:I199")=$A38)*(INDIRECT("'"&amp;L$5&amp;"'!E18:E199")&lt;&gt;""),INDIRECT("'"&amp;L$5&amp;"'!E18:E199"))</f>
        <v>0</v>
      </c>
      <c r="N38" s="276">
        <f>$F38</f>
        <v>1</v>
      </c>
      <c r="O38" s="223">
        <f>SUM(P38:Q38)</f>
        <v>0</v>
      </c>
      <c r="P38" s="220"/>
      <c r="Q38" s="232"/>
      <c r="R38" s="246">
        <f>N38-O38</f>
        <v>1</v>
      </c>
      <c r="S38" s="225" t="str">
        <f>IF(O38=0,"o", IF(R38=0, "e", "a"))</f>
        <v>o</v>
      </c>
      <c r="T38" s="276">
        <f>$F38</f>
        <v>1</v>
      </c>
      <c r="U38" s="223">
        <f ca="1">O38+SUM(V38:W38)</f>
        <v>0</v>
      </c>
      <c r="V38" s="289">
        <f t="shared" ref="V38:V39" ca="1" si="132">SUMPRODUCT((INDIRECT("'"&amp;P$6&amp;"'!I17:I199")=$A38)*(INDIRECT("'"&amp;P$6&amp;"'!B17:B199")&gt;N$5)*(INDIRECT("'"&amp;P$6&amp;"'!B17:B199")&lt;=T$5)*(INDIRECT("'"&amp;P$6&amp;"'!E17:E199")&lt;&gt;""),INDIRECT("'"&amp;P$6&amp;"'!E17:E199"))</f>
        <v>0</v>
      </c>
      <c r="W38" s="289">
        <f t="shared" ref="W38:W39" ca="1" si="133">SUMPRODUCT((INDIRECT("'"&amp;Q$6&amp;"'!I17:I199")=$A38)*(INDIRECT("'"&amp;Q$6&amp;"'!B17:B199")&gt;N$5)*(INDIRECT("'"&amp;Q$6&amp;"'!B17:B199")&lt;=T$5)*(INDIRECT("'"&amp;Q$6&amp;"'!E17:E199")&lt;&gt;""),INDIRECT("'"&amp;Q$6&amp;"'!E17:E199"))</f>
        <v>0</v>
      </c>
      <c r="X38" s="246">
        <f ca="1">T38-U38</f>
        <v>1</v>
      </c>
      <c r="Y38" s="225" t="str">
        <f ca="1">IF(U38=0,"o", IF(X38=0, "e", "a"))</f>
        <v>o</v>
      </c>
      <c r="Z38" s="276">
        <f>$F38</f>
        <v>1</v>
      </c>
      <c r="AA38" s="223">
        <f ca="1">U38+SUM(AB38:AC38)</f>
        <v>0</v>
      </c>
      <c r="AB38" s="289">
        <f t="shared" ref="AB38:AB39" ca="1" si="134">SUMPRODUCT((INDIRECT("'"&amp;V$6&amp;"'!I17:I199")=$A38)*(INDIRECT("'"&amp;V$6&amp;"'!B17:B199")&gt;T$5)*(INDIRECT("'"&amp;V$6&amp;"'!B17:B199")&lt;=Z$5)*(INDIRECT("'"&amp;V$6&amp;"'!E17:E199")&lt;&gt;""),INDIRECT("'"&amp;V$6&amp;"'!E17:E199"))</f>
        <v>0</v>
      </c>
      <c r="AC38" s="289">
        <f t="shared" ref="AC38:AC39" ca="1" si="135">SUMPRODUCT((INDIRECT("'"&amp;W$6&amp;"'!I17:I199")=$A38)*(INDIRECT("'"&amp;W$6&amp;"'!B17:B199")&gt;T$5)*(INDIRECT("'"&amp;W$6&amp;"'!B17:B199")&lt;=Z$5)*(INDIRECT("'"&amp;W$6&amp;"'!E17:E199")&lt;&gt;""),INDIRECT("'"&amp;W$6&amp;"'!E17:E199"))</f>
        <v>0</v>
      </c>
      <c r="AD38" s="246">
        <f ca="1">Z38-AA38</f>
        <v>1</v>
      </c>
      <c r="AE38" s="225" t="str">
        <f ca="1">IF(AA38=0,"o", IF(AD38=0, "e", "a"))</f>
        <v>o</v>
      </c>
      <c r="AF38" s="276">
        <f>$F38</f>
        <v>1</v>
      </c>
      <c r="AG38" s="223">
        <f ca="1">AA38+SUM(AH38:AI38)</f>
        <v>0</v>
      </c>
      <c r="AH38" s="289">
        <f t="shared" ref="AH38:AH39" ca="1" si="136">SUMPRODUCT((INDIRECT("'"&amp;AB$6&amp;"'!I17:I199")=$A38)*(INDIRECT("'"&amp;AB$6&amp;"'!B17:B199")&gt;Z$5)*(INDIRECT("'"&amp;AB$6&amp;"'!B17:B199")&lt;=AF$5)*(INDIRECT("'"&amp;AB$6&amp;"'!E17:E199")&lt;&gt;""),INDIRECT("'"&amp;AB$6&amp;"'!E17:E199"))</f>
        <v>0</v>
      </c>
      <c r="AI38" s="289">
        <f t="shared" ref="AI38:AI39" ca="1" si="137">SUMPRODUCT((INDIRECT("'"&amp;AC$6&amp;"'!I17:I199")=$A38)*(INDIRECT("'"&amp;AC$6&amp;"'!B17:B199")&gt;Z$5)*(INDIRECT("'"&amp;AC$6&amp;"'!B17:B199")&lt;=AF$5)*(INDIRECT("'"&amp;AC$6&amp;"'!E17:E199")&lt;&gt;""),INDIRECT("'"&amp;AC$6&amp;"'!E17:E199"))</f>
        <v>0</v>
      </c>
      <c r="AJ38" s="246">
        <f ca="1">AF38-AG38</f>
        <v>1</v>
      </c>
      <c r="AK38" s="225" t="str">
        <f ca="1">IF(AG38=0,"o", IF(AJ38=0, "e", "a"))</f>
        <v>o</v>
      </c>
      <c r="AL38" s="276">
        <f>$F38</f>
        <v>1</v>
      </c>
      <c r="AM38" s="223">
        <f ca="1">AG38+SUM(AN38:AO38)</f>
        <v>0</v>
      </c>
      <c r="AN38" s="289">
        <f t="shared" ref="AN38:AN39" ca="1" si="138">SUMPRODUCT((INDIRECT("'"&amp;AH$6&amp;"'!I17:I199")=$A38)*(INDIRECT("'"&amp;AH$6&amp;"'!B17:B199")&gt;AF$5)*(INDIRECT("'"&amp;AH$6&amp;"'!B17:B199")&lt;=AL$5)*(INDIRECT("'"&amp;AH$6&amp;"'!E17:E199")&lt;&gt;""),INDIRECT("'"&amp;AH$6&amp;"'!E17:E199"))</f>
        <v>0</v>
      </c>
      <c r="AO38" s="289">
        <f t="shared" ref="AO38:AO39" ca="1" si="139">SUMPRODUCT((INDIRECT("'"&amp;AI$6&amp;"'!I17:I199")=$A38)*(INDIRECT("'"&amp;AI$6&amp;"'!B17:B199")&gt;AF$5)*(INDIRECT("'"&amp;AI$6&amp;"'!B17:B199")&lt;=AL$5)*(INDIRECT("'"&amp;AI$6&amp;"'!E17:E199")&lt;&gt;""),INDIRECT("'"&amp;AI$6&amp;"'!E17:E199"))</f>
        <v>0</v>
      </c>
      <c r="AP38" s="246">
        <f ca="1">AL38-AM38</f>
        <v>1</v>
      </c>
      <c r="AQ38" s="225" t="str">
        <f ca="1">IF(AM38=0,"o", IF(AP38=0, "e", "a"))</f>
        <v>o</v>
      </c>
      <c r="AR38" s="276">
        <f>$F38</f>
        <v>1</v>
      </c>
      <c r="AS38" s="223">
        <f ca="1">AM38+SUM(AT38:AU38)</f>
        <v>0</v>
      </c>
      <c r="AT38" s="289">
        <f t="shared" ref="AT38:AT39" ca="1" si="140">SUMPRODUCT((INDIRECT("'"&amp;AN$6&amp;"'!I17:I199")=$A38)*(INDIRECT("'"&amp;AN$6&amp;"'!B17:B199")&gt;AL$5)*(INDIRECT("'"&amp;AN$6&amp;"'!B17:B199")&lt;=AR$5)*(INDIRECT("'"&amp;AN$6&amp;"'!E17:E199")&lt;&gt;""),INDIRECT("'"&amp;AN$6&amp;"'!E17:E199"))</f>
        <v>0</v>
      </c>
      <c r="AU38" s="289">
        <f t="shared" ref="AU38:AU39" ca="1" si="141">SUMPRODUCT((INDIRECT("'"&amp;AO$6&amp;"'!I17:I199")=$A38)*(INDIRECT("'"&amp;AO$6&amp;"'!B17:B199")&gt;AL$5)*(INDIRECT("'"&amp;AO$6&amp;"'!B17:B199")&lt;=AR$5)*(INDIRECT("'"&amp;AO$6&amp;"'!E17:E199")&lt;&gt;""),INDIRECT("'"&amp;AO$6&amp;"'!E17:E199"))</f>
        <v>0</v>
      </c>
      <c r="AV38" s="246">
        <f ca="1">AR38-AS38</f>
        <v>1</v>
      </c>
      <c r="AW38" s="225" t="str">
        <f ca="1">IF(AS38=0,"o", IF(AV38=0, "e", "a"))</f>
        <v>o</v>
      </c>
      <c r="AX38" s="276">
        <f>$F38</f>
        <v>1</v>
      </c>
      <c r="AY38" s="223">
        <f ca="1">AS38+SUM(AZ38:BA38)</f>
        <v>0</v>
      </c>
      <c r="AZ38" s="289">
        <f t="shared" ref="AZ38:AZ39" ca="1" si="142">SUMPRODUCT((INDIRECT("'"&amp;AT$6&amp;"'!I17:I199")=$A38)*(INDIRECT("'"&amp;AT$6&amp;"'!B17:B199")&gt;AR$5)*(INDIRECT("'"&amp;AT$6&amp;"'!B17:B199")&lt;=AX$5)*(INDIRECT("'"&amp;AT$6&amp;"'!E17:E199")&lt;&gt;""),INDIRECT("'"&amp;AT$6&amp;"'!E17:E199"))</f>
        <v>0</v>
      </c>
      <c r="BA38" s="289">
        <f t="shared" ref="BA38:BA39" ca="1" si="143">SUMPRODUCT((INDIRECT("'"&amp;AU$6&amp;"'!I17:I199")=$A38)*(INDIRECT("'"&amp;AU$6&amp;"'!B17:B199")&gt;AR$5)*(INDIRECT("'"&amp;AU$6&amp;"'!B17:B199")&lt;=AX$5)*(INDIRECT("'"&amp;AU$6&amp;"'!E17:E199")&lt;&gt;""),INDIRECT("'"&amp;AU$6&amp;"'!E17:E199"))</f>
        <v>0</v>
      </c>
      <c r="BB38" s="246">
        <f ca="1">AX38-AY38</f>
        <v>1</v>
      </c>
      <c r="BC38" s="225" t="str">
        <f ca="1">IF(AY38=0,"o", IF(BB38=0, "e", "a"))</f>
        <v>o</v>
      </c>
      <c r="BD38" s="276">
        <f>$F38</f>
        <v>1</v>
      </c>
      <c r="BE38" s="223">
        <f ca="1">AY38+SUM(BF38:BG38)</f>
        <v>0</v>
      </c>
      <c r="BF38" s="289">
        <f t="shared" ref="BF38:BF39" ca="1" si="144">SUMPRODUCT((INDIRECT("'"&amp;AZ$6&amp;"'!I17:I199")=$A38)*(INDIRECT("'"&amp;AZ$6&amp;"'!B17:B199")&gt;AX$5)*(INDIRECT("'"&amp;AZ$6&amp;"'!B17:B199")&lt;=BD$5)*(INDIRECT("'"&amp;AZ$6&amp;"'!E17:E199")&lt;&gt;""),INDIRECT("'"&amp;AZ$6&amp;"'!E17:E199"))</f>
        <v>0</v>
      </c>
      <c r="BG38" s="289">
        <f t="shared" ref="BG38:BG39" ca="1" si="145">SUMPRODUCT((INDIRECT("'"&amp;BA$6&amp;"'!I17:I199")=$A38)*(INDIRECT("'"&amp;BA$6&amp;"'!B17:B199")&gt;AX$5)*(INDIRECT("'"&amp;BA$6&amp;"'!B17:B199")&lt;=BD$5)*(INDIRECT("'"&amp;BA$6&amp;"'!E17:E199")&lt;&gt;""),INDIRECT("'"&amp;BA$6&amp;"'!E17:E199"))</f>
        <v>0</v>
      </c>
      <c r="BH38" s="246">
        <f ca="1">BD38-BE38</f>
        <v>1</v>
      </c>
      <c r="BI38" s="225" t="str">
        <f ca="1">IF(BE38=0,"o", IF(BH38=0, "e", "a"))</f>
        <v>o</v>
      </c>
      <c r="BJ38" s="276">
        <f>$F38</f>
        <v>1</v>
      </c>
      <c r="BK38" s="223">
        <f ca="1">BE38+SUM(BL38:BM38)</f>
        <v>0</v>
      </c>
      <c r="BL38" s="289">
        <f t="shared" ref="BL38:BL39" ca="1" si="146">SUMPRODUCT((INDIRECT("'"&amp;BF$6&amp;"'!I17:I199")=$A38)*(INDIRECT("'"&amp;BF$6&amp;"'!B17:B199")&gt;BD$5)*(INDIRECT("'"&amp;BF$6&amp;"'!B17:B199")&lt;=BJ$5)*(INDIRECT("'"&amp;BF$6&amp;"'!E17:E199")&lt;&gt;""),INDIRECT("'"&amp;BF$6&amp;"'!E17:E199"))</f>
        <v>0</v>
      </c>
      <c r="BM38" s="289">
        <f t="shared" ref="BM38:BM39" ca="1" si="147">SUMPRODUCT((INDIRECT("'"&amp;BG$6&amp;"'!I17:I199")=$A38)*(INDIRECT("'"&amp;BG$6&amp;"'!B17:B199")&gt;BD$5)*(INDIRECT("'"&amp;BG$6&amp;"'!B17:B199")&lt;=BJ$5)*(INDIRECT("'"&amp;BG$6&amp;"'!E17:E199")&lt;&gt;""),INDIRECT("'"&amp;BG$6&amp;"'!E17:E199"))</f>
        <v>0</v>
      </c>
      <c r="BN38" s="246">
        <f ca="1">BJ38-BK38</f>
        <v>1</v>
      </c>
      <c r="BO38" s="225" t="str">
        <f ca="1">IF(BK38=0,"o", IF(BN38=0, "e", "a"))</f>
        <v>o</v>
      </c>
      <c r="BP38" s="276">
        <f>$F38</f>
        <v>1</v>
      </c>
      <c r="BQ38" s="223">
        <f ca="1">BK38+SUM(BR38:BS38)</f>
        <v>0</v>
      </c>
      <c r="BR38" s="289">
        <f t="shared" ref="BR38:BR39" ca="1" si="148">SUMPRODUCT((INDIRECT("'"&amp;BL$6&amp;"'!I17:I199")=$A38)*(INDIRECT("'"&amp;BL$6&amp;"'!B17:B199")&gt;BJ$5)*(INDIRECT("'"&amp;BL$6&amp;"'!B17:B199")&lt;=BP$5)*(INDIRECT("'"&amp;BL$6&amp;"'!E17:E199")&lt;&gt;""),INDIRECT("'"&amp;BL$6&amp;"'!E17:E199"))</f>
        <v>0</v>
      </c>
      <c r="BS38" s="289">
        <f t="shared" ref="BS38:BS39" ca="1" si="149">SUMPRODUCT((INDIRECT("'"&amp;BM$6&amp;"'!I17:I199")=$A38)*(INDIRECT("'"&amp;BM$6&amp;"'!B17:B199")&gt;BJ$5)*(INDIRECT("'"&amp;BM$6&amp;"'!B17:B199")&lt;=BP$5)*(INDIRECT("'"&amp;BM$6&amp;"'!E17:E199")&lt;&gt;""),INDIRECT("'"&amp;BM$6&amp;"'!E17:E199"))</f>
        <v>0</v>
      </c>
      <c r="BT38" s="246">
        <f ca="1">BP38-BQ38</f>
        <v>1</v>
      </c>
      <c r="BU38" s="225" t="str">
        <f ca="1">IF(BQ38=0,"o", IF(BT38=0, "e", "a"))</f>
        <v>o</v>
      </c>
      <c r="BV38" s="276">
        <f>$F38</f>
        <v>1</v>
      </c>
      <c r="BW38" s="223">
        <f ca="1">BQ38+SUM(BX38:BY38)</f>
        <v>0</v>
      </c>
      <c r="BX38" s="289">
        <f t="shared" ref="BX38:BX39" ca="1" si="150">SUMPRODUCT((INDIRECT("'"&amp;BR$6&amp;"'!I17:I199")=$A38)*(INDIRECT("'"&amp;BR$6&amp;"'!B17:B199")&gt;BP$5)*(INDIRECT("'"&amp;BR$6&amp;"'!B17:B199")&lt;=BV$5)*(INDIRECT("'"&amp;BR$6&amp;"'!E17:E199")&lt;&gt;""),INDIRECT("'"&amp;BR$6&amp;"'!E17:E199"))</f>
        <v>0</v>
      </c>
      <c r="BY38" s="289">
        <f t="shared" ref="BY38:BY39" ca="1" si="151">SUMPRODUCT((INDIRECT("'"&amp;BS$6&amp;"'!I17:I199")=$A38)*(INDIRECT("'"&amp;BS$6&amp;"'!B17:B199")&gt;BP$5)*(INDIRECT("'"&amp;BS$6&amp;"'!B17:B199")&lt;=BV$5)*(INDIRECT("'"&amp;BS$6&amp;"'!E17:E199")&lt;&gt;""),INDIRECT("'"&amp;BS$6&amp;"'!E17:E199"))</f>
        <v>0</v>
      </c>
      <c r="BZ38" s="246">
        <f ca="1">BV38-BW38</f>
        <v>1</v>
      </c>
      <c r="CA38" s="225" t="str">
        <f ca="1">IF(BW38=0,"o", IF(BZ38=0, "e", "a"))</f>
        <v>o</v>
      </c>
      <c r="CB38" s="276">
        <f>$F38</f>
        <v>1</v>
      </c>
      <c r="CC38" s="223">
        <f ca="1">BW38+SUM(CD38:CE38)</f>
        <v>0</v>
      </c>
      <c r="CD38" s="289">
        <f t="shared" ref="CD38:CD39" ca="1" si="152">SUMPRODUCT((INDIRECT("'"&amp;BX$6&amp;"'!I17:I199")=$A38)*(INDIRECT("'"&amp;BX$6&amp;"'!B17:B199")&gt;BV$5)*(INDIRECT("'"&amp;BX$6&amp;"'!B17:B199")&lt;=CB$5)*(INDIRECT("'"&amp;BX$6&amp;"'!E17:E199")&lt;&gt;""),INDIRECT("'"&amp;BX$6&amp;"'!E17:E199"))</f>
        <v>0</v>
      </c>
      <c r="CE38" s="289">
        <f t="shared" ref="CE38:CE39" ca="1" si="153">SUMPRODUCT((INDIRECT("'"&amp;BY$6&amp;"'!I17:I199")=$A38)*(INDIRECT("'"&amp;BY$6&amp;"'!B17:B199")&gt;BV$5)*(INDIRECT("'"&amp;BY$6&amp;"'!B17:B199")&lt;=CB$5)*(INDIRECT("'"&amp;BY$6&amp;"'!E17:E199")&lt;&gt;""),INDIRECT("'"&amp;BY$6&amp;"'!E17:E199"))</f>
        <v>0</v>
      </c>
      <c r="CF38" s="246">
        <f ca="1">CB38-CC38</f>
        <v>1</v>
      </c>
      <c r="CG38" s="225" t="str">
        <f ca="1">IF(CC38=0,"o", IF(CF38=0, "e", "a"))</f>
        <v>o</v>
      </c>
    </row>
    <row r="39" spans="1:85" s="215" customFormat="1">
      <c r="A39" s="285" t="s">
        <v>116</v>
      </c>
      <c r="B39" s="216" t="s">
        <v>113</v>
      </c>
      <c r="C39" s="217">
        <v>42995</v>
      </c>
      <c r="D39" s="218">
        <v>43010</v>
      </c>
      <c r="E39" s="190" t="s">
        <v>96</v>
      </c>
      <c r="F39" s="272">
        <f>SUM(J39,L39)</f>
        <v>1</v>
      </c>
      <c r="G39" s="220">
        <f ca="1">SUM(K39,M39)</f>
        <v>0</v>
      </c>
      <c r="H39" s="221">
        <f t="shared" ca="1" si="129"/>
        <v>1</v>
      </c>
      <c r="I39" s="196">
        <f ca="1">G39/F39</f>
        <v>0</v>
      </c>
      <c r="J39" s="275">
        <v>1</v>
      </c>
      <c r="K39" s="222">
        <f t="shared" ref="K39" ca="1" si="154">SUMPRODUCT((INDIRECT("'"&amp;J$5&amp;"'!I18:I199")=$A39)*(INDIRECT("'"&amp;J$5&amp;"'!E18:E199")&lt;&gt;""),INDIRECT("'"&amp;J$5&amp;"'!E18:E199"))</f>
        <v>0</v>
      </c>
      <c r="L39" s="278">
        <v>0</v>
      </c>
      <c r="M39" s="222">
        <f t="shared" ref="M39" ca="1" si="155">SUMPRODUCT((INDIRECT("'"&amp;L$5&amp;"'!I18:I199")=$A39)*(INDIRECT("'"&amp;L$5&amp;"'!E18:E199")&lt;&gt;""),INDIRECT("'"&amp;L$5&amp;"'!E18:E199"))</f>
        <v>0</v>
      </c>
      <c r="N39" s="276">
        <f>$F39</f>
        <v>1</v>
      </c>
      <c r="O39" s="223">
        <f>SUM(P39:Q39)</f>
        <v>0</v>
      </c>
      <c r="P39" s="220"/>
      <c r="Q39" s="232"/>
      <c r="R39" s="246">
        <f>N39-O39</f>
        <v>1</v>
      </c>
      <c r="S39" s="225" t="str">
        <f>IF(O39=0,"o", IF(R39=0, "e", "a"))</f>
        <v>o</v>
      </c>
      <c r="T39" s="276">
        <f>$F39</f>
        <v>1</v>
      </c>
      <c r="U39" s="223">
        <f ca="1">O39+SUM(V39:W39)</f>
        <v>0</v>
      </c>
      <c r="V39" s="289">
        <f t="shared" ca="1" si="132"/>
        <v>0</v>
      </c>
      <c r="W39" s="289">
        <f t="shared" ca="1" si="133"/>
        <v>0</v>
      </c>
      <c r="X39" s="246">
        <f ca="1">T39-U39</f>
        <v>1</v>
      </c>
      <c r="Y39" s="225" t="str">
        <f ca="1">IF(U39=0,"o", IF(X39=0, "e", "a"))</f>
        <v>o</v>
      </c>
      <c r="Z39" s="276">
        <f>$F39</f>
        <v>1</v>
      </c>
      <c r="AA39" s="223">
        <f ca="1">U39+SUM(AB39:AC39)</f>
        <v>0</v>
      </c>
      <c r="AB39" s="289">
        <f t="shared" ca="1" si="134"/>
        <v>0</v>
      </c>
      <c r="AC39" s="289">
        <f t="shared" ca="1" si="135"/>
        <v>0</v>
      </c>
      <c r="AD39" s="246">
        <f ca="1">Z39-AA39</f>
        <v>1</v>
      </c>
      <c r="AE39" s="225" t="str">
        <f ca="1">IF(AA39=0,"o", IF(AD39=0, "e", "a"))</f>
        <v>o</v>
      </c>
      <c r="AF39" s="276">
        <f>$F39</f>
        <v>1</v>
      </c>
      <c r="AG39" s="223">
        <f ca="1">AA39+SUM(AH39:AI39)</f>
        <v>0</v>
      </c>
      <c r="AH39" s="289">
        <f t="shared" ca="1" si="136"/>
        <v>0</v>
      </c>
      <c r="AI39" s="289">
        <f t="shared" ca="1" si="137"/>
        <v>0</v>
      </c>
      <c r="AJ39" s="246">
        <f ca="1">AF39-AG39</f>
        <v>1</v>
      </c>
      <c r="AK39" s="225" t="str">
        <f ca="1">IF(AG39=0,"o", IF(AJ39=0, "e", "a"))</f>
        <v>o</v>
      </c>
      <c r="AL39" s="276">
        <f>$F39</f>
        <v>1</v>
      </c>
      <c r="AM39" s="223">
        <f ca="1">AG39+SUM(AN39:AO39)</f>
        <v>0</v>
      </c>
      <c r="AN39" s="289">
        <f t="shared" ca="1" si="138"/>
        <v>0</v>
      </c>
      <c r="AO39" s="289">
        <f t="shared" ca="1" si="139"/>
        <v>0</v>
      </c>
      <c r="AP39" s="246">
        <f ca="1">AL39-AM39</f>
        <v>1</v>
      </c>
      <c r="AQ39" s="225" t="str">
        <f ca="1">IF(AM39=0,"o", IF(AP39=0, "e", "a"))</f>
        <v>o</v>
      </c>
      <c r="AR39" s="276">
        <f>$F39</f>
        <v>1</v>
      </c>
      <c r="AS39" s="223">
        <f ca="1">AM39+SUM(AT39:AU39)</f>
        <v>0</v>
      </c>
      <c r="AT39" s="289">
        <f t="shared" ca="1" si="140"/>
        <v>0</v>
      </c>
      <c r="AU39" s="289">
        <f t="shared" ca="1" si="141"/>
        <v>0</v>
      </c>
      <c r="AV39" s="246">
        <f ca="1">AR39-AS39</f>
        <v>1</v>
      </c>
      <c r="AW39" s="225" t="str">
        <f ca="1">IF(AS39=0,"o", IF(AV39=0, "e", "a"))</f>
        <v>o</v>
      </c>
      <c r="AX39" s="276">
        <f>$F39</f>
        <v>1</v>
      </c>
      <c r="AY39" s="223">
        <f ca="1">AS39+SUM(AZ39:BA39)</f>
        <v>0</v>
      </c>
      <c r="AZ39" s="289">
        <f t="shared" ca="1" si="142"/>
        <v>0</v>
      </c>
      <c r="BA39" s="289">
        <f t="shared" ca="1" si="143"/>
        <v>0</v>
      </c>
      <c r="BB39" s="246">
        <f ca="1">AX39-AY39</f>
        <v>1</v>
      </c>
      <c r="BC39" s="225" t="str">
        <f ca="1">IF(AY39=0,"o", IF(BB39=0, "e", "a"))</f>
        <v>o</v>
      </c>
      <c r="BD39" s="276">
        <f>$F39</f>
        <v>1</v>
      </c>
      <c r="BE39" s="223">
        <f ca="1">AY39+SUM(BF39:BG39)</f>
        <v>0</v>
      </c>
      <c r="BF39" s="289">
        <f t="shared" ca="1" si="144"/>
        <v>0</v>
      </c>
      <c r="BG39" s="289">
        <f t="shared" ca="1" si="145"/>
        <v>0</v>
      </c>
      <c r="BH39" s="246">
        <f ca="1">BD39-BE39</f>
        <v>1</v>
      </c>
      <c r="BI39" s="225" t="str">
        <f ca="1">IF(BE39=0,"o", IF(BH39=0, "e", "a"))</f>
        <v>o</v>
      </c>
      <c r="BJ39" s="276">
        <f>$F39</f>
        <v>1</v>
      </c>
      <c r="BK39" s="223">
        <f ca="1">BE39+SUM(BL39:BM39)</f>
        <v>0</v>
      </c>
      <c r="BL39" s="289">
        <f t="shared" ca="1" si="146"/>
        <v>0</v>
      </c>
      <c r="BM39" s="289">
        <f t="shared" ca="1" si="147"/>
        <v>0</v>
      </c>
      <c r="BN39" s="246">
        <f ca="1">BJ39-BK39</f>
        <v>1</v>
      </c>
      <c r="BO39" s="225" t="str">
        <f ca="1">IF(BK39=0,"o", IF(BN39=0, "e", "a"))</f>
        <v>o</v>
      </c>
      <c r="BP39" s="276">
        <f>$F39</f>
        <v>1</v>
      </c>
      <c r="BQ39" s="223">
        <f ca="1">BK39+SUM(BR39:BS39)</f>
        <v>0</v>
      </c>
      <c r="BR39" s="289">
        <f t="shared" ca="1" si="148"/>
        <v>0</v>
      </c>
      <c r="BS39" s="289">
        <f t="shared" ca="1" si="149"/>
        <v>0</v>
      </c>
      <c r="BT39" s="246">
        <f ca="1">BP39-BQ39</f>
        <v>1</v>
      </c>
      <c r="BU39" s="225" t="str">
        <f ca="1">IF(BQ39=0,"o", IF(BT39=0, "e", "a"))</f>
        <v>o</v>
      </c>
      <c r="BV39" s="276">
        <f>$F39</f>
        <v>1</v>
      </c>
      <c r="BW39" s="223">
        <f ca="1">BQ39+SUM(BX39:BY39)</f>
        <v>0</v>
      </c>
      <c r="BX39" s="289">
        <f t="shared" ca="1" si="150"/>
        <v>0</v>
      </c>
      <c r="BY39" s="289">
        <f t="shared" ca="1" si="151"/>
        <v>0</v>
      </c>
      <c r="BZ39" s="246">
        <f ca="1">BV39-BW39</f>
        <v>1</v>
      </c>
      <c r="CA39" s="225" t="str">
        <f ca="1">IF(BW39=0,"o", IF(BZ39=0, "e", "a"))</f>
        <v>o</v>
      </c>
      <c r="CB39" s="276">
        <f>$F39</f>
        <v>1</v>
      </c>
      <c r="CC39" s="223">
        <f ca="1">BW39+SUM(CD39:CE39)</f>
        <v>0</v>
      </c>
      <c r="CD39" s="289">
        <f t="shared" ca="1" si="152"/>
        <v>0</v>
      </c>
      <c r="CE39" s="289">
        <f t="shared" ca="1" si="153"/>
        <v>0</v>
      </c>
      <c r="CF39" s="246">
        <f ca="1">CB39-CC39</f>
        <v>1</v>
      </c>
      <c r="CG39" s="225" t="str">
        <f ca="1">IF(CC39=0,"o", IF(CF39=0, "e", "a"))</f>
        <v>o</v>
      </c>
    </row>
    <row r="40" spans="1:85" s="215" customFormat="1">
      <c r="A40" s="285"/>
      <c r="B40" s="216"/>
      <c r="C40" s="217"/>
      <c r="D40" s="218"/>
      <c r="E40" s="190"/>
      <c r="F40" s="272"/>
      <c r="G40" s="220"/>
      <c r="H40" s="221"/>
      <c r="I40" s="196"/>
      <c r="J40" s="275"/>
      <c r="K40" s="222"/>
      <c r="L40" s="278"/>
      <c r="M40" s="222"/>
      <c r="N40" s="276"/>
      <c r="O40" s="223"/>
      <c r="P40" s="232"/>
      <c r="Q40" s="232"/>
      <c r="R40" s="224"/>
      <c r="S40" s="225"/>
      <c r="T40" s="276"/>
      <c r="U40" s="223"/>
      <c r="V40" s="232"/>
      <c r="W40" s="232"/>
      <c r="X40" s="224"/>
      <c r="Y40" s="225"/>
      <c r="Z40" s="276"/>
      <c r="AA40" s="223"/>
      <c r="AB40" s="232"/>
      <c r="AC40" s="232"/>
      <c r="AD40" s="224"/>
      <c r="AE40" s="225"/>
      <c r="AF40" s="276"/>
      <c r="AG40" s="223"/>
      <c r="AH40" s="232"/>
      <c r="AI40" s="232"/>
      <c r="AJ40" s="224"/>
      <c r="AK40" s="225"/>
      <c r="AL40" s="276"/>
      <c r="AM40" s="223"/>
      <c r="AN40" s="232"/>
      <c r="AO40" s="232"/>
      <c r="AP40" s="224"/>
      <c r="AQ40" s="225"/>
      <c r="AR40" s="276"/>
      <c r="AS40" s="223"/>
      <c r="AT40" s="232"/>
      <c r="AU40" s="232"/>
      <c r="AV40" s="224"/>
      <c r="AW40" s="225"/>
      <c r="AX40" s="276"/>
      <c r="AY40" s="223"/>
      <c r="AZ40" s="232"/>
      <c r="BA40" s="232"/>
      <c r="BB40" s="224"/>
      <c r="BC40" s="225"/>
      <c r="BD40" s="276"/>
      <c r="BE40" s="223"/>
      <c r="BF40" s="232"/>
      <c r="BG40" s="232"/>
      <c r="BH40" s="224"/>
      <c r="BI40" s="225"/>
      <c r="BJ40" s="276"/>
      <c r="BK40" s="223"/>
      <c r="BL40" s="232"/>
      <c r="BM40" s="232"/>
      <c r="BN40" s="224"/>
      <c r="BO40" s="225"/>
      <c r="BP40" s="276"/>
      <c r="BQ40" s="223"/>
      <c r="BR40" s="232"/>
      <c r="BS40" s="232"/>
      <c r="BT40" s="224"/>
      <c r="BU40" s="225"/>
      <c r="BV40" s="276"/>
      <c r="BW40" s="223"/>
      <c r="BX40" s="232"/>
      <c r="BY40" s="232"/>
      <c r="BZ40" s="224"/>
      <c r="CA40" s="225"/>
      <c r="CB40" s="276"/>
      <c r="CC40" s="223"/>
      <c r="CD40" s="232"/>
      <c r="CE40" s="232"/>
      <c r="CF40" s="224"/>
      <c r="CG40" s="225"/>
    </row>
    <row r="41" spans="1:85" s="215" customFormat="1">
      <c r="A41" s="264" t="s">
        <v>49</v>
      </c>
      <c r="B41" s="203" t="s">
        <v>50</v>
      </c>
      <c r="C41" s="204">
        <f>MIN(C42)</f>
        <v>42995</v>
      </c>
      <c r="D41" s="205">
        <f>MAX(D42)</f>
        <v>43010</v>
      </c>
      <c r="E41" s="206"/>
      <c r="F41" s="271">
        <f>SUM(F42)</f>
        <v>1</v>
      </c>
      <c r="G41" s="207">
        <f ca="1">SUM(K41+M41)</f>
        <v>0</v>
      </c>
      <c r="H41" s="208">
        <f ca="1">F41-G41</f>
        <v>1</v>
      </c>
      <c r="I41" s="209">
        <f ca="1">G41/F41</f>
        <v>0</v>
      </c>
      <c r="J41" s="274">
        <f>J42</f>
        <v>1</v>
      </c>
      <c r="K41" s="228">
        <f ca="1">SUM(K42)</f>
        <v>0</v>
      </c>
      <c r="L41" s="271">
        <f>L42</f>
        <v>0</v>
      </c>
      <c r="M41" s="229">
        <f ca="1">SUM(M42)</f>
        <v>0</v>
      </c>
      <c r="N41" s="274">
        <f>N42</f>
        <v>1</v>
      </c>
      <c r="O41" s="212">
        <f>SUM(O42)</f>
        <v>0</v>
      </c>
      <c r="P41" s="207"/>
      <c r="Q41" s="207"/>
      <c r="R41" s="213">
        <f>SUM(R42)</f>
        <v>1</v>
      </c>
      <c r="S41" s="233"/>
      <c r="T41" s="274">
        <f>T42</f>
        <v>1</v>
      </c>
      <c r="U41" s="212">
        <f ca="1">SUM(U42)</f>
        <v>0</v>
      </c>
      <c r="V41" s="207"/>
      <c r="W41" s="207"/>
      <c r="X41" s="213">
        <f ca="1">SUM(X42)</f>
        <v>1</v>
      </c>
      <c r="Y41" s="233"/>
      <c r="Z41" s="274">
        <f>Z42</f>
        <v>1</v>
      </c>
      <c r="AA41" s="212">
        <f ca="1">SUM(AA42)</f>
        <v>0</v>
      </c>
      <c r="AB41" s="207"/>
      <c r="AC41" s="207"/>
      <c r="AD41" s="213">
        <f ca="1">SUM(AD42)</f>
        <v>1</v>
      </c>
      <c r="AE41" s="233"/>
      <c r="AF41" s="274">
        <f>AF42</f>
        <v>1</v>
      </c>
      <c r="AG41" s="212">
        <f ca="1">SUM(AG42)</f>
        <v>0</v>
      </c>
      <c r="AH41" s="207"/>
      <c r="AI41" s="207"/>
      <c r="AJ41" s="213">
        <f ca="1">SUM(AJ42)</f>
        <v>1</v>
      </c>
      <c r="AK41" s="233"/>
      <c r="AL41" s="274">
        <f>AL42</f>
        <v>1</v>
      </c>
      <c r="AM41" s="212">
        <f ca="1">SUM(AM42)</f>
        <v>0</v>
      </c>
      <c r="AN41" s="207"/>
      <c r="AO41" s="207"/>
      <c r="AP41" s="213">
        <f ca="1">SUM(AP42)</f>
        <v>1</v>
      </c>
      <c r="AQ41" s="233"/>
      <c r="AR41" s="274">
        <f>AR42</f>
        <v>1</v>
      </c>
      <c r="AS41" s="212">
        <f ca="1">SUM(AS42)</f>
        <v>0</v>
      </c>
      <c r="AT41" s="207"/>
      <c r="AU41" s="207"/>
      <c r="AV41" s="213">
        <f ca="1">SUM(AV42)</f>
        <v>1</v>
      </c>
      <c r="AW41" s="233"/>
      <c r="AX41" s="274">
        <f>AX42</f>
        <v>1</v>
      </c>
      <c r="AY41" s="212">
        <f ca="1">SUM(AY42)</f>
        <v>0</v>
      </c>
      <c r="AZ41" s="207"/>
      <c r="BA41" s="207"/>
      <c r="BB41" s="213">
        <f ca="1">SUM(BB42)</f>
        <v>1</v>
      </c>
      <c r="BC41" s="233"/>
      <c r="BD41" s="274">
        <f>BD42</f>
        <v>1</v>
      </c>
      <c r="BE41" s="212">
        <f ca="1">SUM(BE42)</f>
        <v>0</v>
      </c>
      <c r="BF41" s="207"/>
      <c r="BG41" s="207"/>
      <c r="BH41" s="213">
        <f ca="1">SUM(BH42)</f>
        <v>1</v>
      </c>
      <c r="BI41" s="233"/>
      <c r="BJ41" s="274">
        <f>BJ42</f>
        <v>1</v>
      </c>
      <c r="BK41" s="212">
        <f ca="1">SUM(BK42)</f>
        <v>0</v>
      </c>
      <c r="BL41" s="207"/>
      <c r="BM41" s="207"/>
      <c r="BN41" s="213">
        <f ca="1">SUM(BN42)</f>
        <v>1</v>
      </c>
      <c r="BO41" s="233"/>
      <c r="BP41" s="274">
        <f>BP42</f>
        <v>1</v>
      </c>
      <c r="BQ41" s="212">
        <f ca="1">SUM(BQ42)</f>
        <v>0</v>
      </c>
      <c r="BR41" s="207"/>
      <c r="BS41" s="207"/>
      <c r="BT41" s="213">
        <f ca="1">SUM(BT42)</f>
        <v>1</v>
      </c>
      <c r="BU41" s="233"/>
      <c r="BV41" s="274">
        <f>BV42</f>
        <v>1</v>
      </c>
      <c r="BW41" s="212">
        <f ca="1">SUM(BW42)</f>
        <v>0</v>
      </c>
      <c r="BX41" s="207"/>
      <c r="BY41" s="207"/>
      <c r="BZ41" s="213">
        <f ca="1">SUM(BZ42)</f>
        <v>1</v>
      </c>
      <c r="CA41" s="233"/>
      <c r="CB41" s="274">
        <f>CB42</f>
        <v>1</v>
      </c>
      <c r="CC41" s="212">
        <f ca="1">SUM(CC42)</f>
        <v>0</v>
      </c>
      <c r="CD41" s="207"/>
      <c r="CE41" s="207"/>
      <c r="CF41" s="213">
        <f ca="1">SUM(CF42)</f>
        <v>1</v>
      </c>
      <c r="CG41" s="233"/>
    </row>
    <row r="42" spans="1:85" s="215" customFormat="1">
      <c r="A42" s="285" t="s">
        <v>51</v>
      </c>
      <c r="B42" s="216" t="s">
        <v>52</v>
      </c>
      <c r="C42" s="217">
        <v>42995</v>
      </c>
      <c r="D42" s="218">
        <v>43010</v>
      </c>
      <c r="E42" s="190" t="s">
        <v>53</v>
      </c>
      <c r="F42" s="272">
        <f>SUM(J42,L42)</f>
        <v>1</v>
      </c>
      <c r="G42" s="220">
        <f ca="1">SUM(K42,M42)</f>
        <v>0</v>
      </c>
      <c r="H42" s="221">
        <f ca="1">F42-G42</f>
        <v>1</v>
      </c>
      <c r="I42" s="196">
        <f ca="1">G42/F42</f>
        <v>0</v>
      </c>
      <c r="J42" s="275">
        <v>1</v>
      </c>
      <c r="K42" s="222">
        <f ca="1">SUMPRODUCT((INDIRECT("'"&amp;J$5&amp;"'!I18:I199")=$A42)*(INDIRECT("'"&amp;J$5&amp;"'!E18:E199")&lt;&gt;""),INDIRECT("'"&amp;J$5&amp;"'!E18:E199"))</f>
        <v>0</v>
      </c>
      <c r="L42" s="278">
        <v>0</v>
      </c>
      <c r="M42" s="222">
        <f ca="1">SUMPRODUCT((INDIRECT("'"&amp;L$5&amp;"'!I18:I199")=$A42)*(INDIRECT("'"&amp;L$5&amp;"'!E18:E199")&lt;&gt;""),INDIRECT("'"&amp;L$5&amp;"'!E18:E199"))</f>
        <v>0</v>
      </c>
      <c r="N42" s="276">
        <f>$F$42</f>
        <v>1</v>
      </c>
      <c r="O42" s="223">
        <f>SUM(P42:Q42)</f>
        <v>0</v>
      </c>
      <c r="P42" s="232"/>
      <c r="Q42" s="232"/>
      <c r="R42" s="246">
        <f>N42-O42</f>
        <v>1</v>
      </c>
      <c r="S42" s="225" t="str">
        <f>IF(O42=0,"o", IF(R42=0, "e", "a"))</f>
        <v>o</v>
      </c>
      <c r="T42" s="276">
        <f>$F$42</f>
        <v>1</v>
      </c>
      <c r="U42" s="223">
        <f ca="1">O42+SUM(V42:W42)</f>
        <v>0</v>
      </c>
      <c r="V42" s="289">
        <f t="shared" ref="V42" ca="1" si="156">SUMPRODUCT((INDIRECT("'"&amp;P$6&amp;"'!I17:I199")=$A42)*(INDIRECT("'"&amp;P$6&amp;"'!B17:B199")&gt;N$5)*(INDIRECT("'"&amp;P$6&amp;"'!B17:B199")&lt;=T$5)*(INDIRECT("'"&amp;P$6&amp;"'!E17:E199")&lt;&gt;""),INDIRECT("'"&amp;P$6&amp;"'!E17:E199"))</f>
        <v>0</v>
      </c>
      <c r="W42" s="289">
        <f t="shared" ref="W42" ca="1" si="157">SUMPRODUCT((INDIRECT("'"&amp;Q$6&amp;"'!I17:I199")=$A42)*(INDIRECT("'"&amp;Q$6&amp;"'!B17:B199")&gt;N$5)*(INDIRECT("'"&amp;Q$6&amp;"'!B17:B199")&lt;=T$5)*(INDIRECT("'"&amp;Q$6&amp;"'!E17:E199")&lt;&gt;""),INDIRECT("'"&amp;Q$6&amp;"'!E17:E199"))</f>
        <v>0</v>
      </c>
      <c r="X42" s="246">
        <f ca="1">T42-U42</f>
        <v>1</v>
      </c>
      <c r="Y42" s="225" t="str">
        <f ca="1">IF(U42=0,"o", IF(X42=0, "e", "a"))</f>
        <v>o</v>
      </c>
      <c r="Z42" s="276">
        <f>$F$42</f>
        <v>1</v>
      </c>
      <c r="AA42" s="223">
        <f ca="1">U42+SUM(AB42:AC42)</f>
        <v>0</v>
      </c>
      <c r="AB42" s="289">
        <f t="shared" ref="AB42" ca="1" si="158">SUMPRODUCT((INDIRECT("'"&amp;V$6&amp;"'!I17:I199")=$A42)*(INDIRECT("'"&amp;V$6&amp;"'!B17:B199")&gt;T$5)*(INDIRECT("'"&amp;V$6&amp;"'!B17:B199")&lt;=Z$5)*(INDIRECT("'"&amp;V$6&amp;"'!E17:E199")&lt;&gt;""),INDIRECT("'"&amp;V$6&amp;"'!E17:E199"))</f>
        <v>0</v>
      </c>
      <c r="AC42" s="289">
        <f t="shared" ref="AC42" ca="1" si="159">SUMPRODUCT((INDIRECT("'"&amp;W$6&amp;"'!I17:I199")=$A42)*(INDIRECT("'"&amp;W$6&amp;"'!B17:B199")&gt;T$5)*(INDIRECT("'"&amp;W$6&amp;"'!B17:B199")&lt;=Z$5)*(INDIRECT("'"&amp;W$6&amp;"'!E17:E199")&lt;&gt;""),INDIRECT("'"&amp;W$6&amp;"'!E17:E199"))</f>
        <v>0</v>
      </c>
      <c r="AD42" s="246">
        <f ca="1">Z42-AA42</f>
        <v>1</v>
      </c>
      <c r="AE42" s="225" t="str">
        <f ca="1">IF(AA42=0,"o", IF(AD42=0, "e", "a"))</f>
        <v>o</v>
      </c>
      <c r="AF42" s="276">
        <f>$F$42</f>
        <v>1</v>
      </c>
      <c r="AG42" s="223">
        <f ca="1">AA42+SUM(AH42:AI42)</f>
        <v>0</v>
      </c>
      <c r="AH42" s="289">
        <f t="shared" ref="AH42" ca="1" si="160">SUMPRODUCT((INDIRECT("'"&amp;AB$6&amp;"'!I17:I199")=$A42)*(INDIRECT("'"&amp;AB$6&amp;"'!B17:B199")&gt;Z$5)*(INDIRECT("'"&amp;AB$6&amp;"'!B17:B199")&lt;=AF$5)*(INDIRECT("'"&amp;AB$6&amp;"'!E17:E199")&lt;&gt;""),INDIRECT("'"&amp;AB$6&amp;"'!E17:E199"))</f>
        <v>0</v>
      </c>
      <c r="AI42" s="289">
        <f t="shared" ref="AI42" ca="1" si="161">SUMPRODUCT((INDIRECT("'"&amp;AC$6&amp;"'!I17:I199")=$A42)*(INDIRECT("'"&amp;AC$6&amp;"'!B17:B199")&gt;Z$5)*(INDIRECT("'"&amp;AC$6&amp;"'!B17:B199")&lt;=AF$5)*(INDIRECT("'"&amp;AC$6&amp;"'!E17:E199")&lt;&gt;""),INDIRECT("'"&amp;AC$6&amp;"'!E17:E199"))</f>
        <v>0</v>
      </c>
      <c r="AJ42" s="246">
        <f ca="1">AF42-AG42</f>
        <v>1</v>
      </c>
      <c r="AK42" s="225" t="str">
        <f ca="1">IF(AG42=0,"o", IF(AJ42=0, "e", "a"))</f>
        <v>o</v>
      </c>
      <c r="AL42" s="276">
        <f>$F$42</f>
        <v>1</v>
      </c>
      <c r="AM42" s="223">
        <f ca="1">AG42+SUM(AN42:AO42)</f>
        <v>0</v>
      </c>
      <c r="AN42" s="289">
        <f t="shared" ref="AN42" ca="1" si="162">SUMPRODUCT((INDIRECT("'"&amp;AH$6&amp;"'!I17:I199")=$A42)*(INDIRECT("'"&amp;AH$6&amp;"'!B17:B199")&gt;AF$5)*(INDIRECT("'"&amp;AH$6&amp;"'!B17:B199")&lt;=AL$5)*(INDIRECT("'"&amp;AH$6&amp;"'!E17:E199")&lt;&gt;""),INDIRECT("'"&amp;AH$6&amp;"'!E17:E199"))</f>
        <v>0</v>
      </c>
      <c r="AO42" s="289">
        <f t="shared" ref="AO42" ca="1" si="163">SUMPRODUCT((INDIRECT("'"&amp;AI$6&amp;"'!I17:I199")=$A42)*(INDIRECT("'"&amp;AI$6&amp;"'!B17:B199")&gt;AF$5)*(INDIRECT("'"&amp;AI$6&amp;"'!B17:B199")&lt;=AL$5)*(INDIRECT("'"&amp;AI$6&amp;"'!E17:E199")&lt;&gt;""),INDIRECT("'"&amp;AI$6&amp;"'!E17:E199"))</f>
        <v>0</v>
      </c>
      <c r="AP42" s="246">
        <f ca="1">AL42-AM42</f>
        <v>1</v>
      </c>
      <c r="AQ42" s="225" t="str">
        <f ca="1">IF(AM42=0,"o", IF(AP42=0, "e", "a"))</f>
        <v>o</v>
      </c>
      <c r="AR42" s="276">
        <f>$F$42</f>
        <v>1</v>
      </c>
      <c r="AS42" s="223">
        <f ca="1">AM42+SUM(AT42:AU42)</f>
        <v>0</v>
      </c>
      <c r="AT42" s="289">
        <f t="shared" ref="AT42" ca="1" si="164">SUMPRODUCT((INDIRECT("'"&amp;AN$6&amp;"'!I17:I199")=$A42)*(INDIRECT("'"&amp;AN$6&amp;"'!B17:B199")&gt;AL$5)*(INDIRECT("'"&amp;AN$6&amp;"'!B17:B199")&lt;=AR$5)*(INDIRECT("'"&amp;AN$6&amp;"'!E17:E199")&lt;&gt;""),INDIRECT("'"&amp;AN$6&amp;"'!E17:E199"))</f>
        <v>0</v>
      </c>
      <c r="AU42" s="289">
        <f t="shared" ref="AU42" ca="1" si="165">SUMPRODUCT((INDIRECT("'"&amp;AO$6&amp;"'!I17:I199")=$A42)*(INDIRECT("'"&amp;AO$6&amp;"'!B17:B199")&gt;AL$5)*(INDIRECT("'"&amp;AO$6&amp;"'!B17:B199")&lt;=AR$5)*(INDIRECT("'"&amp;AO$6&amp;"'!E17:E199")&lt;&gt;""),INDIRECT("'"&amp;AO$6&amp;"'!E17:E199"))</f>
        <v>0</v>
      </c>
      <c r="AV42" s="246">
        <f ca="1">AR42-AS42</f>
        <v>1</v>
      </c>
      <c r="AW42" s="225" t="str">
        <f ca="1">IF(AS42=0,"o", IF(AV42=0, "e", "a"))</f>
        <v>o</v>
      </c>
      <c r="AX42" s="276">
        <f>$F$42</f>
        <v>1</v>
      </c>
      <c r="AY42" s="223">
        <f ca="1">AS42+SUM(AZ42:BA42)</f>
        <v>0</v>
      </c>
      <c r="AZ42" s="289">
        <f t="shared" ref="AZ42" ca="1" si="166">SUMPRODUCT((INDIRECT("'"&amp;AT$6&amp;"'!I17:I199")=$A42)*(INDIRECT("'"&amp;AT$6&amp;"'!B17:B199")&gt;AR$5)*(INDIRECT("'"&amp;AT$6&amp;"'!B17:B199")&lt;=AX$5)*(INDIRECT("'"&amp;AT$6&amp;"'!E17:E199")&lt;&gt;""),INDIRECT("'"&amp;AT$6&amp;"'!E17:E199"))</f>
        <v>0</v>
      </c>
      <c r="BA42" s="289">
        <f t="shared" ref="BA42" ca="1" si="167">SUMPRODUCT((INDIRECT("'"&amp;AU$6&amp;"'!I17:I199")=$A42)*(INDIRECT("'"&amp;AU$6&amp;"'!B17:B199")&gt;AR$5)*(INDIRECT("'"&amp;AU$6&amp;"'!B17:B199")&lt;=AX$5)*(INDIRECT("'"&amp;AU$6&amp;"'!E17:E199")&lt;&gt;""),INDIRECT("'"&amp;AU$6&amp;"'!E17:E199"))</f>
        <v>0</v>
      </c>
      <c r="BB42" s="246">
        <f ca="1">AX42-AY42</f>
        <v>1</v>
      </c>
      <c r="BC42" s="225" t="str">
        <f ca="1">IF(AY42=0,"o", IF(BB42=0, "e", "a"))</f>
        <v>o</v>
      </c>
      <c r="BD42" s="276">
        <f>$F$42</f>
        <v>1</v>
      </c>
      <c r="BE42" s="223">
        <f ca="1">AY42+SUM(BF42:BG42)</f>
        <v>0</v>
      </c>
      <c r="BF42" s="289">
        <f t="shared" ref="BF42" ca="1" si="168">SUMPRODUCT((INDIRECT("'"&amp;AZ$6&amp;"'!I17:I199")=$A42)*(INDIRECT("'"&amp;AZ$6&amp;"'!B17:B199")&gt;AX$5)*(INDIRECT("'"&amp;AZ$6&amp;"'!B17:B199")&lt;=BD$5)*(INDIRECT("'"&amp;AZ$6&amp;"'!E17:E199")&lt;&gt;""),INDIRECT("'"&amp;AZ$6&amp;"'!E17:E199"))</f>
        <v>0</v>
      </c>
      <c r="BG42" s="289">
        <f t="shared" ref="BG42" ca="1" si="169">SUMPRODUCT((INDIRECT("'"&amp;BA$6&amp;"'!I17:I199")=$A42)*(INDIRECT("'"&amp;BA$6&amp;"'!B17:B199")&gt;AX$5)*(INDIRECT("'"&amp;BA$6&amp;"'!B17:B199")&lt;=BD$5)*(INDIRECT("'"&amp;BA$6&amp;"'!E17:E199")&lt;&gt;""),INDIRECT("'"&amp;BA$6&amp;"'!E17:E199"))</f>
        <v>0</v>
      </c>
      <c r="BH42" s="246">
        <f ca="1">BD42-BE42</f>
        <v>1</v>
      </c>
      <c r="BI42" s="225" t="str">
        <f ca="1">IF(BE42=0,"o", IF(BH42=0, "e", "a"))</f>
        <v>o</v>
      </c>
      <c r="BJ42" s="276">
        <f>$F$42</f>
        <v>1</v>
      </c>
      <c r="BK42" s="223">
        <f ca="1">BE42+SUM(BL42:BM42)</f>
        <v>0</v>
      </c>
      <c r="BL42" s="289">
        <f t="shared" ref="BL42" ca="1" si="170">SUMPRODUCT((INDIRECT("'"&amp;BF$6&amp;"'!I17:I199")=$A42)*(INDIRECT("'"&amp;BF$6&amp;"'!B17:B199")&gt;BD$5)*(INDIRECT("'"&amp;BF$6&amp;"'!B17:B199")&lt;=BJ$5)*(INDIRECT("'"&amp;BF$6&amp;"'!E17:E199")&lt;&gt;""),INDIRECT("'"&amp;BF$6&amp;"'!E17:E199"))</f>
        <v>0</v>
      </c>
      <c r="BM42" s="289">
        <f t="shared" ref="BM42" ca="1" si="171">SUMPRODUCT((INDIRECT("'"&amp;BG$6&amp;"'!I17:I199")=$A42)*(INDIRECT("'"&amp;BG$6&amp;"'!B17:B199")&gt;BD$5)*(INDIRECT("'"&amp;BG$6&amp;"'!B17:B199")&lt;=BJ$5)*(INDIRECT("'"&amp;BG$6&amp;"'!E17:E199")&lt;&gt;""),INDIRECT("'"&amp;BG$6&amp;"'!E17:E199"))</f>
        <v>0</v>
      </c>
      <c r="BN42" s="246">
        <f ca="1">BJ42-BK42</f>
        <v>1</v>
      </c>
      <c r="BO42" s="225" t="str">
        <f ca="1">IF(BK42=0,"o", IF(BN42=0, "e", "a"))</f>
        <v>o</v>
      </c>
      <c r="BP42" s="276">
        <f>$F$42</f>
        <v>1</v>
      </c>
      <c r="BQ42" s="223">
        <f ca="1">BK42+SUM(BR42:BS42)</f>
        <v>0</v>
      </c>
      <c r="BR42" s="289">
        <f t="shared" ref="BR42" ca="1" si="172">SUMPRODUCT((INDIRECT("'"&amp;BL$6&amp;"'!I17:I199")=$A42)*(INDIRECT("'"&amp;BL$6&amp;"'!B17:B199")&gt;BJ$5)*(INDIRECT("'"&amp;BL$6&amp;"'!B17:B199")&lt;=BP$5)*(INDIRECT("'"&amp;BL$6&amp;"'!E17:E199")&lt;&gt;""),INDIRECT("'"&amp;BL$6&amp;"'!E17:E199"))</f>
        <v>0</v>
      </c>
      <c r="BS42" s="289">
        <f t="shared" ref="BS42" ca="1" si="173">SUMPRODUCT((INDIRECT("'"&amp;BM$6&amp;"'!I17:I199")=$A42)*(INDIRECT("'"&amp;BM$6&amp;"'!B17:B199")&gt;BJ$5)*(INDIRECT("'"&amp;BM$6&amp;"'!B17:B199")&lt;=BP$5)*(INDIRECT("'"&amp;BM$6&amp;"'!E17:E199")&lt;&gt;""),INDIRECT("'"&amp;BM$6&amp;"'!E17:E199"))</f>
        <v>0</v>
      </c>
      <c r="BT42" s="246">
        <f ca="1">BP42-BQ42</f>
        <v>1</v>
      </c>
      <c r="BU42" s="225" t="str">
        <f ca="1">IF(BQ42=0,"o", IF(BT42=0, "e", "a"))</f>
        <v>o</v>
      </c>
      <c r="BV42" s="276">
        <f>$F$42</f>
        <v>1</v>
      </c>
      <c r="BW42" s="223">
        <f ca="1">BQ42+SUM(BX42:BY42)</f>
        <v>0</v>
      </c>
      <c r="BX42" s="289">
        <f t="shared" ref="BX42" ca="1" si="174">SUMPRODUCT((INDIRECT("'"&amp;BR$6&amp;"'!I17:I199")=$A42)*(INDIRECT("'"&amp;BR$6&amp;"'!B17:B199")&gt;BP$5)*(INDIRECT("'"&amp;BR$6&amp;"'!B17:B199")&lt;=BV$5)*(INDIRECT("'"&amp;BR$6&amp;"'!E17:E199")&lt;&gt;""),INDIRECT("'"&amp;BR$6&amp;"'!E17:E199"))</f>
        <v>0</v>
      </c>
      <c r="BY42" s="289">
        <f t="shared" ref="BY42" ca="1" si="175">SUMPRODUCT((INDIRECT("'"&amp;BS$6&amp;"'!I17:I199")=$A42)*(INDIRECT("'"&amp;BS$6&amp;"'!B17:B199")&gt;BP$5)*(INDIRECT("'"&amp;BS$6&amp;"'!B17:B199")&lt;=BV$5)*(INDIRECT("'"&amp;BS$6&amp;"'!E17:E199")&lt;&gt;""),INDIRECT("'"&amp;BS$6&amp;"'!E17:E199"))</f>
        <v>0</v>
      </c>
      <c r="BZ42" s="246">
        <f ca="1">BV42-BW42</f>
        <v>1</v>
      </c>
      <c r="CA42" s="225" t="str">
        <f ca="1">IF(BW42=0,"o", IF(BZ42=0, "e", "a"))</f>
        <v>o</v>
      </c>
      <c r="CB42" s="276">
        <f>$F$42</f>
        <v>1</v>
      </c>
      <c r="CC42" s="223">
        <f ca="1">BW42+SUM(CD42:CE42)</f>
        <v>0</v>
      </c>
      <c r="CD42" s="289">
        <f t="shared" ref="CD42" ca="1" si="176">SUMPRODUCT((INDIRECT("'"&amp;BX$6&amp;"'!I17:I199")=$A42)*(INDIRECT("'"&amp;BX$6&amp;"'!B17:B199")&gt;BV$5)*(INDIRECT("'"&amp;BX$6&amp;"'!B17:B199")&lt;=CB$5)*(INDIRECT("'"&amp;BX$6&amp;"'!E17:E199")&lt;&gt;""),INDIRECT("'"&amp;BX$6&amp;"'!E17:E199"))</f>
        <v>0</v>
      </c>
      <c r="CE42" s="289">
        <f t="shared" ref="CE42" ca="1" si="177">SUMPRODUCT((INDIRECT("'"&amp;BY$6&amp;"'!I17:I199")=$A42)*(INDIRECT("'"&amp;BY$6&amp;"'!B17:B199")&gt;BV$5)*(INDIRECT("'"&amp;BY$6&amp;"'!B17:B199")&lt;=CB$5)*(INDIRECT("'"&amp;BY$6&amp;"'!E17:E199")&lt;&gt;""),INDIRECT("'"&amp;BY$6&amp;"'!E17:E199"))</f>
        <v>0</v>
      </c>
      <c r="CF42" s="246">
        <f ca="1">CB42-CC42</f>
        <v>1</v>
      </c>
      <c r="CG42" s="225" t="str">
        <f ca="1">IF(CC42=0,"o", IF(CF42=0, "e", "a"))</f>
        <v>o</v>
      </c>
    </row>
    <row r="43" spans="1:85" s="215" customFormat="1">
      <c r="A43" s="262"/>
      <c r="B43" s="216"/>
      <c r="C43" s="217"/>
      <c r="D43" s="218"/>
      <c r="E43" s="287"/>
      <c r="F43" s="272"/>
      <c r="G43" s="220"/>
      <c r="H43" s="221"/>
      <c r="I43" s="196"/>
      <c r="J43" s="275"/>
      <c r="K43" s="222"/>
      <c r="L43" s="278"/>
      <c r="M43" s="222"/>
      <c r="N43" s="276"/>
      <c r="O43" s="223"/>
      <c r="P43" s="232"/>
      <c r="Q43" s="232"/>
      <c r="R43" s="224"/>
      <c r="S43" s="292"/>
      <c r="T43" s="276"/>
      <c r="U43" s="223"/>
      <c r="V43" s="232"/>
      <c r="W43" s="232"/>
      <c r="X43" s="224"/>
      <c r="Y43" s="292"/>
      <c r="Z43" s="276"/>
      <c r="AA43" s="223"/>
      <c r="AB43" s="232"/>
      <c r="AC43" s="232"/>
      <c r="AD43" s="224"/>
      <c r="AE43" s="292"/>
      <c r="AF43" s="276"/>
      <c r="AG43" s="223"/>
      <c r="AH43" s="232"/>
      <c r="AI43" s="232"/>
      <c r="AJ43" s="224"/>
      <c r="AK43" s="292"/>
      <c r="AL43" s="276"/>
      <c r="AM43" s="223"/>
      <c r="AN43" s="232"/>
      <c r="AO43" s="232"/>
      <c r="AP43" s="224"/>
      <c r="AQ43" s="292"/>
      <c r="AR43" s="276"/>
      <c r="AS43" s="223"/>
      <c r="AT43" s="232"/>
      <c r="AU43" s="232"/>
      <c r="AV43" s="224"/>
      <c r="AW43" s="292"/>
      <c r="AX43" s="276"/>
      <c r="AY43" s="223"/>
      <c r="AZ43" s="232"/>
      <c r="BA43" s="232"/>
      <c r="BB43" s="224"/>
      <c r="BC43" s="292"/>
      <c r="BD43" s="276"/>
      <c r="BE43" s="223"/>
      <c r="BF43" s="232"/>
      <c r="BG43" s="232"/>
      <c r="BH43" s="224"/>
      <c r="BI43" s="292"/>
      <c r="BJ43" s="276"/>
      <c r="BK43" s="223"/>
      <c r="BL43" s="232"/>
      <c r="BM43" s="232"/>
      <c r="BN43" s="224"/>
      <c r="BO43" s="292"/>
      <c r="BP43" s="276"/>
      <c r="BQ43" s="223"/>
      <c r="BR43" s="232"/>
      <c r="BS43" s="232"/>
      <c r="BT43" s="224"/>
      <c r="BU43" s="292"/>
      <c r="BV43" s="276"/>
      <c r="BW43" s="223"/>
      <c r="BX43" s="232"/>
      <c r="BY43" s="232"/>
      <c r="BZ43" s="224"/>
      <c r="CA43" s="292"/>
      <c r="CB43" s="276"/>
      <c r="CC43" s="223"/>
      <c r="CD43" s="232"/>
      <c r="CE43" s="232"/>
      <c r="CF43" s="224"/>
      <c r="CG43" s="292"/>
    </row>
    <row r="44" spans="1:85" s="215" customFormat="1">
      <c r="A44" s="264" t="s">
        <v>54</v>
      </c>
      <c r="B44" s="203" t="s">
        <v>55</v>
      </c>
      <c r="C44" s="204">
        <f>MIN(C45:C46)</f>
        <v>42948</v>
      </c>
      <c r="D44" s="205">
        <f>MAX(D45:D46)</f>
        <v>43010</v>
      </c>
      <c r="E44" s="206"/>
      <c r="F44" s="271">
        <f>SUM(F45:F46)</f>
        <v>10</v>
      </c>
      <c r="G44" s="210">
        <f ca="1">SUM(K44+M44)</f>
        <v>0</v>
      </c>
      <c r="H44" s="208">
        <f ca="1">F44-G44</f>
        <v>10</v>
      </c>
      <c r="I44" s="209">
        <f ca="1">G44/F44</f>
        <v>0</v>
      </c>
      <c r="J44" s="274">
        <f>SUM(J45:J46)</f>
        <v>6</v>
      </c>
      <c r="K44" s="228">
        <f t="shared" ref="K44:O44" ca="1" si="178">SUM(K45:K46)</f>
        <v>0</v>
      </c>
      <c r="L44" s="271">
        <f>SUM(L45:L46)</f>
        <v>4</v>
      </c>
      <c r="M44" s="228">
        <f t="shared" ca="1" si="178"/>
        <v>0</v>
      </c>
      <c r="N44" s="274">
        <f t="shared" si="178"/>
        <v>10</v>
      </c>
      <c r="O44" s="212">
        <f t="shared" si="178"/>
        <v>0</v>
      </c>
      <c r="P44" s="233"/>
      <c r="Q44" s="233"/>
      <c r="R44" s="213">
        <f>SUM(R45:R46)</f>
        <v>10</v>
      </c>
      <c r="S44" s="233"/>
      <c r="T44" s="274">
        <f t="shared" ref="T44" si="179">SUM(T45:T46)</f>
        <v>10</v>
      </c>
      <c r="U44" s="212">
        <f t="shared" ref="U44" ca="1" si="180">SUM(U45:U46)</f>
        <v>0</v>
      </c>
      <c r="V44" s="233"/>
      <c r="W44" s="233"/>
      <c r="X44" s="213">
        <f ca="1">SUM(X45:X46)</f>
        <v>10</v>
      </c>
      <c r="Y44" s="233"/>
      <c r="Z44" s="274">
        <f t="shared" ref="Z44:AA44" si="181">SUM(Z45:Z46)</f>
        <v>10</v>
      </c>
      <c r="AA44" s="212">
        <f t="shared" ca="1" si="181"/>
        <v>0</v>
      </c>
      <c r="AB44" s="233"/>
      <c r="AC44" s="233"/>
      <c r="AD44" s="213">
        <f ca="1">SUM(AD45:AD46)</f>
        <v>10</v>
      </c>
      <c r="AE44" s="233"/>
      <c r="AF44" s="274">
        <f t="shared" ref="AF44:AG44" si="182">SUM(AF45:AF46)</f>
        <v>10</v>
      </c>
      <c r="AG44" s="212">
        <f t="shared" ca="1" si="182"/>
        <v>0</v>
      </c>
      <c r="AH44" s="233"/>
      <c r="AI44" s="233"/>
      <c r="AJ44" s="213">
        <f ca="1">SUM(AJ45:AJ46)</f>
        <v>10</v>
      </c>
      <c r="AK44" s="233"/>
      <c r="AL44" s="274">
        <f t="shared" ref="AL44:AM44" si="183">SUM(AL45:AL46)</f>
        <v>10</v>
      </c>
      <c r="AM44" s="212">
        <f t="shared" ca="1" si="183"/>
        <v>0</v>
      </c>
      <c r="AN44" s="233"/>
      <c r="AO44" s="233"/>
      <c r="AP44" s="213">
        <f ca="1">SUM(AP45:AP46)</f>
        <v>10</v>
      </c>
      <c r="AQ44" s="233"/>
      <c r="AR44" s="274">
        <f t="shared" ref="AR44:AS44" si="184">SUM(AR45:AR46)</f>
        <v>10</v>
      </c>
      <c r="AS44" s="212">
        <f t="shared" ca="1" si="184"/>
        <v>0</v>
      </c>
      <c r="AT44" s="233"/>
      <c r="AU44" s="233"/>
      <c r="AV44" s="213">
        <f ca="1">SUM(AV45:AV46)</f>
        <v>10</v>
      </c>
      <c r="AW44" s="233"/>
      <c r="AX44" s="274">
        <f t="shared" ref="AX44:AY44" si="185">SUM(AX45:AX46)</f>
        <v>10</v>
      </c>
      <c r="AY44" s="212">
        <f t="shared" ca="1" si="185"/>
        <v>0</v>
      </c>
      <c r="AZ44" s="233"/>
      <c r="BA44" s="233"/>
      <c r="BB44" s="213">
        <f ca="1">SUM(BB45:BB46)</f>
        <v>10</v>
      </c>
      <c r="BC44" s="233"/>
      <c r="BD44" s="274">
        <f t="shared" ref="BD44:BE44" si="186">SUM(BD45:BD46)</f>
        <v>10</v>
      </c>
      <c r="BE44" s="212">
        <f t="shared" ca="1" si="186"/>
        <v>0</v>
      </c>
      <c r="BF44" s="233"/>
      <c r="BG44" s="233"/>
      <c r="BH44" s="213">
        <f ca="1">SUM(BH45:BH46)</f>
        <v>10</v>
      </c>
      <c r="BI44" s="233"/>
      <c r="BJ44" s="274">
        <f t="shared" ref="BJ44:BK44" si="187">SUM(BJ45:BJ46)</f>
        <v>10</v>
      </c>
      <c r="BK44" s="212">
        <f t="shared" ca="1" si="187"/>
        <v>0</v>
      </c>
      <c r="BL44" s="233"/>
      <c r="BM44" s="233"/>
      <c r="BN44" s="213">
        <f ca="1">SUM(BN45:BN46)</f>
        <v>10</v>
      </c>
      <c r="BO44" s="233"/>
      <c r="BP44" s="274">
        <f t="shared" ref="BP44:BQ44" si="188">SUM(BP45:BP46)</f>
        <v>10</v>
      </c>
      <c r="BQ44" s="212">
        <f t="shared" ca="1" si="188"/>
        <v>0</v>
      </c>
      <c r="BR44" s="233"/>
      <c r="BS44" s="233"/>
      <c r="BT44" s="213">
        <f ca="1">SUM(BT45:BT46)</f>
        <v>10</v>
      </c>
      <c r="BU44" s="233"/>
      <c r="BV44" s="274">
        <f t="shared" ref="BV44:BW44" si="189">SUM(BV45:BV46)</f>
        <v>10</v>
      </c>
      <c r="BW44" s="212">
        <f t="shared" ca="1" si="189"/>
        <v>0</v>
      </c>
      <c r="BX44" s="233"/>
      <c r="BY44" s="233"/>
      <c r="BZ44" s="213">
        <f ca="1">SUM(BZ45:BZ46)</f>
        <v>10</v>
      </c>
      <c r="CA44" s="233"/>
      <c r="CB44" s="274">
        <f t="shared" ref="CB44:CC44" si="190">SUM(CB45:CB46)</f>
        <v>10</v>
      </c>
      <c r="CC44" s="212">
        <f t="shared" ca="1" si="190"/>
        <v>0</v>
      </c>
      <c r="CD44" s="233"/>
      <c r="CE44" s="233"/>
      <c r="CF44" s="213">
        <f ca="1">SUM(CF45:CF46)</f>
        <v>10</v>
      </c>
      <c r="CG44" s="233"/>
    </row>
    <row r="45" spans="1:85" s="215" customFormat="1">
      <c r="A45" s="262" t="s">
        <v>57</v>
      </c>
      <c r="B45" s="216" t="s">
        <v>58</v>
      </c>
      <c r="C45" s="217">
        <v>42948</v>
      </c>
      <c r="D45" s="218">
        <v>43010</v>
      </c>
      <c r="E45" s="190" t="s">
        <v>56</v>
      </c>
      <c r="F45" s="272">
        <f>SUM(J45,L45)</f>
        <v>8</v>
      </c>
      <c r="G45" s="220">
        <f ca="1">SUM(K45,M45)</f>
        <v>0</v>
      </c>
      <c r="H45" s="221">
        <f ca="1">F45-G45</f>
        <v>8</v>
      </c>
      <c r="I45" s="196">
        <f ca="1">G45/F45</f>
        <v>0</v>
      </c>
      <c r="J45" s="275">
        <v>5</v>
      </c>
      <c r="K45" s="222">
        <f ca="1">SUMPRODUCT((INDIRECT("'"&amp;J$5&amp;"'!I18:I199")=$A45)*(INDIRECT("'"&amp;J$5&amp;"'!E18:E199")&lt;&gt;""),INDIRECT("'"&amp;J$5&amp;"'!E18:E199"))</f>
        <v>0</v>
      </c>
      <c r="L45" s="275">
        <v>3</v>
      </c>
      <c r="M45" s="222">
        <f ca="1">SUMPRODUCT((INDIRECT("'"&amp;L$5&amp;"'!I18:I199")=$A45)*(INDIRECT("'"&amp;L$5&amp;"'!E18:E199")&lt;&gt;""),INDIRECT("'"&amp;L$5&amp;"'!E18:E199"))</f>
        <v>0</v>
      </c>
      <c r="N45" s="276">
        <f>$F$45</f>
        <v>8</v>
      </c>
      <c r="O45" s="223">
        <f>SUM(P45:Q45)</f>
        <v>0</v>
      </c>
      <c r="P45" s="232"/>
      <c r="Q45" s="232"/>
      <c r="R45" s="224">
        <f>N45-O45</f>
        <v>8</v>
      </c>
      <c r="S45" s="225" t="str">
        <f>IF(O45=0,"o", IF(R45=0, "e", "a"))</f>
        <v>o</v>
      </c>
      <c r="T45" s="276">
        <f>$F$45</f>
        <v>8</v>
      </c>
      <c r="U45" s="223">
        <f ca="1">O45+SUM(V45:W45)</f>
        <v>0</v>
      </c>
      <c r="V45" s="289">
        <f t="shared" ref="V45:V46" ca="1" si="191">SUMPRODUCT((INDIRECT("'"&amp;P$6&amp;"'!I17:I199")=$A45)*(INDIRECT("'"&amp;P$6&amp;"'!B17:B199")&gt;N$5)*(INDIRECT("'"&amp;P$6&amp;"'!B17:B199")&lt;=T$5)*(INDIRECT("'"&amp;P$6&amp;"'!E17:E199")&lt;&gt;""),INDIRECT("'"&amp;P$6&amp;"'!E17:E199"))</f>
        <v>0</v>
      </c>
      <c r="W45" s="289">
        <f t="shared" ref="W45:W46" ca="1" si="192">SUMPRODUCT((INDIRECT("'"&amp;Q$6&amp;"'!I17:I199")=$A45)*(INDIRECT("'"&amp;Q$6&amp;"'!B17:B199")&gt;N$5)*(INDIRECT("'"&amp;Q$6&amp;"'!B17:B199")&lt;=T$5)*(INDIRECT("'"&amp;Q$6&amp;"'!E17:E199")&lt;&gt;""),INDIRECT("'"&amp;Q$6&amp;"'!E17:E199"))</f>
        <v>0</v>
      </c>
      <c r="X45" s="224">
        <f ca="1">T45-U45</f>
        <v>8</v>
      </c>
      <c r="Y45" s="225" t="str">
        <f ca="1">IF(U45=0,"o", IF(X45=0, "e", "a"))</f>
        <v>o</v>
      </c>
      <c r="Z45" s="276">
        <f>$F$45</f>
        <v>8</v>
      </c>
      <c r="AA45" s="223">
        <f ca="1">U45+SUM(AB45:AC45)</f>
        <v>0</v>
      </c>
      <c r="AB45" s="289">
        <f t="shared" ref="AB45:AB46" ca="1" si="193">SUMPRODUCT((INDIRECT("'"&amp;V$6&amp;"'!I17:I199")=$A45)*(INDIRECT("'"&amp;V$6&amp;"'!B17:B199")&gt;T$5)*(INDIRECT("'"&amp;V$6&amp;"'!B17:B199")&lt;=Z$5)*(INDIRECT("'"&amp;V$6&amp;"'!E17:E199")&lt;&gt;""),INDIRECT("'"&amp;V$6&amp;"'!E17:E199"))</f>
        <v>0</v>
      </c>
      <c r="AC45" s="289">
        <f t="shared" ref="AC45:AC46" ca="1" si="194">SUMPRODUCT((INDIRECT("'"&amp;W$6&amp;"'!I17:I199")=$A45)*(INDIRECT("'"&amp;W$6&amp;"'!B17:B199")&gt;T$5)*(INDIRECT("'"&amp;W$6&amp;"'!B17:B199")&lt;=Z$5)*(INDIRECT("'"&amp;W$6&amp;"'!E17:E199")&lt;&gt;""),INDIRECT("'"&amp;W$6&amp;"'!E17:E199"))</f>
        <v>0</v>
      </c>
      <c r="AD45" s="224">
        <f ca="1">Z45-AA45</f>
        <v>8</v>
      </c>
      <c r="AE45" s="225" t="str">
        <f ca="1">IF(AA45=0,"o", IF(AD45=0, "e", "a"))</f>
        <v>o</v>
      </c>
      <c r="AF45" s="276">
        <f>$F$45</f>
        <v>8</v>
      </c>
      <c r="AG45" s="223">
        <f ca="1">AA45+SUM(AH45:AI45)</f>
        <v>0</v>
      </c>
      <c r="AH45" s="289">
        <f t="shared" ref="AH45:AH46" ca="1" si="195">SUMPRODUCT((INDIRECT("'"&amp;AB$6&amp;"'!I17:I199")=$A45)*(INDIRECT("'"&amp;AB$6&amp;"'!B17:B199")&gt;Z$5)*(INDIRECT("'"&amp;AB$6&amp;"'!B17:B199")&lt;=AF$5)*(INDIRECT("'"&amp;AB$6&amp;"'!E17:E199")&lt;&gt;""),INDIRECT("'"&amp;AB$6&amp;"'!E17:E199"))</f>
        <v>0</v>
      </c>
      <c r="AI45" s="289">
        <f t="shared" ref="AI45:AI46" ca="1" si="196">SUMPRODUCT((INDIRECT("'"&amp;AC$6&amp;"'!I17:I199")=$A45)*(INDIRECT("'"&amp;AC$6&amp;"'!B17:B199")&gt;Z$5)*(INDIRECT("'"&amp;AC$6&amp;"'!B17:B199")&lt;=AF$5)*(INDIRECT("'"&amp;AC$6&amp;"'!E17:E199")&lt;&gt;""),INDIRECT("'"&amp;AC$6&amp;"'!E17:E199"))</f>
        <v>0</v>
      </c>
      <c r="AJ45" s="224">
        <f ca="1">AF45-AG45</f>
        <v>8</v>
      </c>
      <c r="AK45" s="225" t="str">
        <f ca="1">IF(AG45=0,"o", IF(AJ45=0, "e", "a"))</f>
        <v>o</v>
      </c>
      <c r="AL45" s="276">
        <f>$F$45</f>
        <v>8</v>
      </c>
      <c r="AM45" s="223">
        <f ca="1">AG45+SUM(AN45:AO45)</f>
        <v>0</v>
      </c>
      <c r="AN45" s="289">
        <f t="shared" ref="AN45:AN46" ca="1" si="197">SUMPRODUCT((INDIRECT("'"&amp;AH$6&amp;"'!I17:I199")=$A45)*(INDIRECT("'"&amp;AH$6&amp;"'!B17:B199")&gt;AF$5)*(INDIRECT("'"&amp;AH$6&amp;"'!B17:B199")&lt;=AL$5)*(INDIRECT("'"&amp;AH$6&amp;"'!E17:E199")&lt;&gt;""),INDIRECT("'"&amp;AH$6&amp;"'!E17:E199"))</f>
        <v>0</v>
      </c>
      <c r="AO45" s="289">
        <f t="shared" ref="AO45:AO46" ca="1" si="198">SUMPRODUCT((INDIRECT("'"&amp;AI$6&amp;"'!I17:I199")=$A45)*(INDIRECT("'"&amp;AI$6&amp;"'!B17:B199")&gt;AF$5)*(INDIRECT("'"&amp;AI$6&amp;"'!B17:B199")&lt;=AL$5)*(INDIRECT("'"&amp;AI$6&amp;"'!E17:E199")&lt;&gt;""),INDIRECT("'"&amp;AI$6&amp;"'!E17:E199"))</f>
        <v>0</v>
      </c>
      <c r="AP45" s="224">
        <f ca="1">AL45-AM45</f>
        <v>8</v>
      </c>
      <c r="AQ45" s="225" t="str">
        <f ca="1">IF(AM45=0,"o", IF(AP45=0, "e", "a"))</f>
        <v>o</v>
      </c>
      <c r="AR45" s="276">
        <f>$F$45</f>
        <v>8</v>
      </c>
      <c r="AS45" s="223">
        <f ca="1">AM45+SUM(AT45:AU45)</f>
        <v>0</v>
      </c>
      <c r="AT45" s="289">
        <f t="shared" ref="AT45:AT46" ca="1" si="199">SUMPRODUCT((INDIRECT("'"&amp;AN$6&amp;"'!I17:I199")=$A45)*(INDIRECT("'"&amp;AN$6&amp;"'!B17:B199")&gt;AL$5)*(INDIRECT("'"&amp;AN$6&amp;"'!B17:B199")&lt;=AR$5)*(INDIRECT("'"&amp;AN$6&amp;"'!E17:E199")&lt;&gt;""),INDIRECT("'"&amp;AN$6&amp;"'!E17:E199"))</f>
        <v>0</v>
      </c>
      <c r="AU45" s="289">
        <f t="shared" ref="AU45:AU46" ca="1" si="200">SUMPRODUCT((INDIRECT("'"&amp;AO$6&amp;"'!I17:I199")=$A45)*(INDIRECT("'"&amp;AO$6&amp;"'!B17:B199")&gt;AL$5)*(INDIRECT("'"&amp;AO$6&amp;"'!B17:B199")&lt;=AR$5)*(INDIRECT("'"&amp;AO$6&amp;"'!E17:E199")&lt;&gt;""),INDIRECT("'"&amp;AO$6&amp;"'!E17:E199"))</f>
        <v>0</v>
      </c>
      <c r="AV45" s="224">
        <f ca="1">AR45-AS45</f>
        <v>8</v>
      </c>
      <c r="AW45" s="225" t="str">
        <f ca="1">IF(AS45=0,"o", IF(AV45=0, "e", "a"))</f>
        <v>o</v>
      </c>
      <c r="AX45" s="276">
        <f>$F$45</f>
        <v>8</v>
      </c>
      <c r="AY45" s="223">
        <f ca="1">AS45+SUM(AZ45:BA45)</f>
        <v>0</v>
      </c>
      <c r="AZ45" s="289">
        <f t="shared" ref="AZ45:AZ46" ca="1" si="201">SUMPRODUCT((INDIRECT("'"&amp;AT$6&amp;"'!I17:I199")=$A45)*(INDIRECT("'"&amp;AT$6&amp;"'!B17:B199")&gt;AR$5)*(INDIRECT("'"&amp;AT$6&amp;"'!B17:B199")&lt;=AX$5)*(INDIRECT("'"&amp;AT$6&amp;"'!E17:E199")&lt;&gt;""),INDIRECT("'"&amp;AT$6&amp;"'!E17:E199"))</f>
        <v>0</v>
      </c>
      <c r="BA45" s="289">
        <f t="shared" ref="BA45:BA46" ca="1" si="202">SUMPRODUCT((INDIRECT("'"&amp;AU$6&amp;"'!I17:I199")=$A45)*(INDIRECT("'"&amp;AU$6&amp;"'!B17:B199")&gt;AR$5)*(INDIRECT("'"&amp;AU$6&amp;"'!B17:B199")&lt;=AX$5)*(INDIRECT("'"&amp;AU$6&amp;"'!E17:E199")&lt;&gt;""),INDIRECT("'"&amp;AU$6&amp;"'!E17:E199"))</f>
        <v>0</v>
      </c>
      <c r="BB45" s="224">
        <f ca="1">AX45-AY45</f>
        <v>8</v>
      </c>
      <c r="BC45" s="225" t="str">
        <f ca="1">IF(AY45=0,"o", IF(BB45=0, "e", "a"))</f>
        <v>o</v>
      </c>
      <c r="BD45" s="276">
        <f>$F$45</f>
        <v>8</v>
      </c>
      <c r="BE45" s="223">
        <f ca="1">AY45+SUM(BF45:BG45)</f>
        <v>0</v>
      </c>
      <c r="BF45" s="289">
        <f t="shared" ref="BF45:BF46" ca="1" si="203">SUMPRODUCT((INDIRECT("'"&amp;AZ$6&amp;"'!I17:I199")=$A45)*(INDIRECT("'"&amp;AZ$6&amp;"'!B17:B199")&gt;AX$5)*(INDIRECT("'"&amp;AZ$6&amp;"'!B17:B199")&lt;=BD$5)*(INDIRECT("'"&amp;AZ$6&amp;"'!E17:E199")&lt;&gt;""),INDIRECT("'"&amp;AZ$6&amp;"'!E17:E199"))</f>
        <v>0</v>
      </c>
      <c r="BG45" s="289">
        <f t="shared" ref="BG45:BG46" ca="1" si="204">SUMPRODUCT((INDIRECT("'"&amp;BA$6&amp;"'!I17:I199")=$A45)*(INDIRECT("'"&amp;BA$6&amp;"'!B17:B199")&gt;AX$5)*(INDIRECT("'"&amp;BA$6&amp;"'!B17:B199")&lt;=BD$5)*(INDIRECT("'"&amp;BA$6&amp;"'!E17:E199")&lt;&gt;""),INDIRECT("'"&amp;BA$6&amp;"'!E17:E199"))</f>
        <v>0</v>
      </c>
      <c r="BH45" s="224">
        <f ca="1">BD45-BE45</f>
        <v>8</v>
      </c>
      <c r="BI45" s="225" t="str">
        <f ca="1">IF(BE45=0,"o", IF(BH45=0, "e", "a"))</f>
        <v>o</v>
      </c>
      <c r="BJ45" s="276">
        <f>$F$45</f>
        <v>8</v>
      </c>
      <c r="BK45" s="223">
        <f ca="1">BE45+SUM(BL45:BM45)</f>
        <v>0</v>
      </c>
      <c r="BL45" s="289">
        <f t="shared" ref="BL45:BL46" ca="1" si="205">SUMPRODUCT((INDIRECT("'"&amp;BF$6&amp;"'!I17:I199")=$A45)*(INDIRECT("'"&amp;BF$6&amp;"'!B17:B199")&gt;BD$5)*(INDIRECT("'"&amp;BF$6&amp;"'!B17:B199")&lt;=BJ$5)*(INDIRECT("'"&amp;BF$6&amp;"'!E17:E199")&lt;&gt;""),INDIRECT("'"&amp;BF$6&amp;"'!E17:E199"))</f>
        <v>0</v>
      </c>
      <c r="BM45" s="289">
        <f t="shared" ref="BM45:BM46" ca="1" si="206">SUMPRODUCT((INDIRECT("'"&amp;BG$6&amp;"'!I17:I199")=$A45)*(INDIRECT("'"&amp;BG$6&amp;"'!B17:B199")&gt;BD$5)*(INDIRECT("'"&amp;BG$6&amp;"'!B17:B199")&lt;=BJ$5)*(INDIRECT("'"&amp;BG$6&amp;"'!E17:E199")&lt;&gt;""),INDIRECT("'"&amp;BG$6&amp;"'!E17:E199"))</f>
        <v>0</v>
      </c>
      <c r="BN45" s="224">
        <f ca="1">BJ45-BK45</f>
        <v>8</v>
      </c>
      <c r="BO45" s="225" t="str">
        <f ca="1">IF(BK45=0,"o", IF(BN45=0, "e", "a"))</f>
        <v>o</v>
      </c>
      <c r="BP45" s="276">
        <f>$F$45</f>
        <v>8</v>
      </c>
      <c r="BQ45" s="223">
        <f ca="1">BK45+SUM(BR45:BS45)</f>
        <v>0</v>
      </c>
      <c r="BR45" s="289">
        <f t="shared" ref="BR45:BR46" ca="1" si="207">SUMPRODUCT((INDIRECT("'"&amp;BL$6&amp;"'!I17:I199")=$A45)*(INDIRECT("'"&amp;BL$6&amp;"'!B17:B199")&gt;BJ$5)*(INDIRECT("'"&amp;BL$6&amp;"'!B17:B199")&lt;=BP$5)*(INDIRECT("'"&amp;BL$6&amp;"'!E17:E199")&lt;&gt;""),INDIRECT("'"&amp;BL$6&amp;"'!E17:E199"))</f>
        <v>0</v>
      </c>
      <c r="BS45" s="289">
        <f t="shared" ref="BS45:BS46" ca="1" si="208">SUMPRODUCT((INDIRECT("'"&amp;BM$6&amp;"'!I17:I199")=$A45)*(INDIRECT("'"&amp;BM$6&amp;"'!B17:B199")&gt;BJ$5)*(INDIRECT("'"&amp;BM$6&amp;"'!B17:B199")&lt;=BP$5)*(INDIRECT("'"&amp;BM$6&amp;"'!E17:E199")&lt;&gt;""),INDIRECT("'"&amp;BM$6&amp;"'!E17:E199"))</f>
        <v>0</v>
      </c>
      <c r="BT45" s="224">
        <f ca="1">BP45-BQ45</f>
        <v>8</v>
      </c>
      <c r="BU45" s="225" t="str">
        <f ca="1">IF(BQ45=0,"o", IF(BT45=0, "e", "a"))</f>
        <v>o</v>
      </c>
      <c r="BV45" s="276">
        <f>$F$45</f>
        <v>8</v>
      </c>
      <c r="BW45" s="223">
        <f ca="1">BQ45+SUM(BX45:BY45)</f>
        <v>0</v>
      </c>
      <c r="BX45" s="289">
        <f t="shared" ref="BX45:BX46" ca="1" si="209">SUMPRODUCT((INDIRECT("'"&amp;BR$6&amp;"'!I17:I199")=$A45)*(INDIRECT("'"&amp;BR$6&amp;"'!B17:B199")&gt;BP$5)*(INDIRECT("'"&amp;BR$6&amp;"'!B17:B199")&lt;=BV$5)*(INDIRECT("'"&amp;BR$6&amp;"'!E17:E199")&lt;&gt;""),INDIRECT("'"&amp;BR$6&amp;"'!E17:E199"))</f>
        <v>0</v>
      </c>
      <c r="BY45" s="289">
        <f t="shared" ref="BY45:BY46" ca="1" si="210">SUMPRODUCT((INDIRECT("'"&amp;BS$6&amp;"'!I17:I199")=$A45)*(INDIRECT("'"&amp;BS$6&amp;"'!B17:B199")&gt;BP$5)*(INDIRECT("'"&amp;BS$6&amp;"'!B17:B199")&lt;=BV$5)*(INDIRECT("'"&amp;BS$6&amp;"'!E17:E199")&lt;&gt;""),INDIRECT("'"&amp;BS$6&amp;"'!E17:E199"))</f>
        <v>0</v>
      </c>
      <c r="BZ45" s="224">
        <f ca="1">BV45-BW45</f>
        <v>8</v>
      </c>
      <c r="CA45" s="225" t="str">
        <f ca="1">IF(BW45=0,"o", IF(BZ45=0, "e", "a"))</f>
        <v>o</v>
      </c>
      <c r="CB45" s="276">
        <f>$F$45</f>
        <v>8</v>
      </c>
      <c r="CC45" s="223">
        <f ca="1">BW45+SUM(CD45:CE45)</f>
        <v>0</v>
      </c>
      <c r="CD45" s="289">
        <f t="shared" ref="CD45:CD46" ca="1" si="211">SUMPRODUCT((INDIRECT("'"&amp;BX$6&amp;"'!I17:I199")=$A45)*(INDIRECT("'"&amp;BX$6&amp;"'!B17:B199")&gt;BV$5)*(INDIRECT("'"&amp;BX$6&amp;"'!B17:B199")&lt;=CB$5)*(INDIRECT("'"&amp;BX$6&amp;"'!E17:E199")&lt;&gt;""),INDIRECT("'"&amp;BX$6&amp;"'!E17:E199"))</f>
        <v>0</v>
      </c>
      <c r="CE45" s="289">
        <f t="shared" ref="CE45:CE46" ca="1" si="212">SUMPRODUCT((INDIRECT("'"&amp;BY$6&amp;"'!I17:I199")=$A45)*(INDIRECT("'"&amp;BY$6&amp;"'!B17:B199")&gt;BV$5)*(INDIRECT("'"&amp;BY$6&amp;"'!B17:B199")&lt;=CB$5)*(INDIRECT("'"&amp;BY$6&amp;"'!E17:E199")&lt;&gt;""),INDIRECT("'"&amp;BY$6&amp;"'!E17:E199"))</f>
        <v>0</v>
      </c>
      <c r="CF45" s="224">
        <f ca="1">CB45-CC45</f>
        <v>8</v>
      </c>
      <c r="CG45" s="225" t="str">
        <f ca="1">IF(CC45=0,"o", IF(CF45=0, "e", "a"))</f>
        <v>o</v>
      </c>
    </row>
    <row r="46" spans="1:85" s="215" customFormat="1">
      <c r="A46" s="262" t="s">
        <v>59</v>
      </c>
      <c r="B46" s="216" t="s">
        <v>118</v>
      </c>
      <c r="C46" s="217">
        <v>42948</v>
      </c>
      <c r="D46" s="218">
        <v>43010</v>
      </c>
      <c r="E46" s="190" t="s">
        <v>56</v>
      </c>
      <c r="F46" s="272">
        <f>SUM(J46,L46)</f>
        <v>2</v>
      </c>
      <c r="G46" s="220">
        <f ca="1">SUM(K46,M46)</f>
        <v>0</v>
      </c>
      <c r="H46" s="221">
        <f ca="1">F46-G46</f>
        <v>2</v>
      </c>
      <c r="I46" s="196">
        <f ca="1">G46/F46</f>
        <v>0</v>
      </c>
      <c r="J46" s="275">
        <v>1</v>
      </c>
      <c r="K46" s="222">
        <f ca="1">SUMPRODUCT((INDIRECT("'"&amp;J$5&amp;"'!I18:I199")=$A46)*(INDIRECT("'"&amp;J$5&amp;"'!E18:E199")&lt;&gt;""),INDIRECT("'"&amp;J$5&amp;"'!E18:E199"))</f>
        <v>0</v>
      </c>
      <c r="L46" s="275">
        <v>1</v>
      </c>
      <c r="M46" s="222">
        <f ca="1">SUMPRODUCT((INDIRECT("'"&amp;L$5&amp;"'!I18:I199")=$A46)*(INDIRECT("'"&amp;L$5&amp;"'!E18:E199")&lt;&gt;""),INDIRECT("'"&amp;L$5&amp;"'!E18:E199"))</f>
        <v>0</v>
      </c>
      <c r="N46" s="276">
        <f>$F$46</f>
        <v>2</v>
      </c>
      <c r="O46" s="223">
        <f>SUM(P46:Q46)</f>
        <v>0</v>
      </c>
      <c r="P46" s="232"/>
      <c r="Q46" s="232"/>
      <c r="R46" s="224">
        <f>N46-O46</f>
        <v>2</v>
      </c>
      <c r="S46" s="225" t="str">
        <f>IF(O46=0,"o", IF(R46=0, "e", "a"))</f>
        <v>o</v>
      </c>
      <c r="T46" s="276">
        <f>$F$46</f>
        <v>2</v>
      </c>
      <c r="U46" s="223">
        <f ca="1">O46+SUM(V46:W46)</f>
        <v>0</v>
      </c>
      <c r="V46" s="289">
        <f t="shared" ca="1" si="191"/>
        <v>0</v>
      </c>
      <c r="W46" s="289">
        <f t="shared" ca="1" si="192"/>
        <v>0</v>
      </c>
      <c r="X46" s="224">
        <f ca="1">T46-U46</f>
        <v>2</v>
      </c>
      <c r="Y46" s="225" t="str">
        <f ca="1">IF(U46=0,"o", IF(X46=0, "e", "a"))</f>
        <v>o</v>
      </c>
      <c r="Z46" s="276">
        <f>$F$46</f>
        <v>2</v>
      </c>
      <c r="AA46" s="223">
        <f ca="1">U46+SUM(AB46:AC46)</f>
        <v>0</v>
      </c>
      <c r="AB46" s="289">
        <f t="shared" ca="1" si="193"/>
        <v>0</v>
      </c>
      <c r="AC46" s="289">
        <f t="shared" ca="1" si="194"/>
        <v>0</v>
      </c>
      <c r="AD46" s="224">
        <f ca="1">Z46-AA46</f>
        <v>2</v>
      </c>
      <c r="AE46" s="225" t="str">
        <f ca="1">IF(AA46=0,"o", IF(AD46=0, "e", "a"))</f>
        <v>o</v>
      </c>
      <c r="AF46" s="276">
        <f>$F$46</f>
        <v>2</v>
      </c>
      <c r="AG46" s="223">
        <f ca="1">AA46+SUM(AH46:AI46)</f>
        <v>0</v>
      </c>
      <c r="AH46" s="289">
        <f t="shared" ca="1" si="195"/>
        <v>0</v>
      </c>
      <c r="AI46" s="289">
        <f t="shared" ca="1" si="196"/>
        <v>0</v>
      </c>
      <c r="AJ46" s="224">
        <f ca="1">AF46-AG46</f>
        <v>2</v>
      </c>
      <c r="AK46" s="225" t="str">
        <f ca="1">IF(AG46=0,"o", IF(AJ46=0, "e", "a"))</f>
        <v>o</v>
      </c>
      <c r="AL46" s="276">
        <f>$F$46</f>
        <v>2</v>
      </c>
      <c r="AM46" s="223">
        <f ca="1">AG46+SUM(AN46:AO46)</f>
        <v>0</v>
      </c>
      <c r="AN46" s="289">
        <f t="shared" ca="1" si="197"/>
        <v>0</v>
      </c>
      <c r="AO46" s="289">
        <f t="shared" ca="1" si="198"/>
        <v>0</v>
      </c>
      <c r="AP46" s="224">
        <f ca="1">AL46-AM46</f>
        <v>2</v>
      </c>
      <c r="AQ46" s="225" t="str">
        <f ca="1">IF(AM46=0,"o", IF(AP46=0, "e", "a"))</f>
        <v>o</v>
      </c>
      <c r="AR46" s="276">
        <f>$F$46</f>
        <v>2</v>
      </c>
      <c r="AS46" s="223">
        <f ca="1">AM46+SUM(AT46:AU46)</f>
        <v>0</v>
      </c>
      <c r="AT46" s="289">
        <f t="shared" ca="1" si="199"/>
        <v>0</v>
      </c>
      <c r="AU46" s="289">
        <f t="shared" ca="1" si="200"/>
        <v>0</v>
      </c>
      <c r="AV46" s="224">
        <f ca="1">AR46-AS46</f>
        <v>2</v>
      </c>
      <c r="AW46" s="225" t="str">
        <f ca="1">IF(AS46=0,"o", IF(AV46=0, "e", "a"))</f>
        <v>o</v>
      </c>
      <c r="AX46" s="276">
        <f>$F$46</f>
        <v>2</v>
      </c>
      <c r="AY46" s="223">
        <f ca="1">AS46+SUM(AZ46:BA46)</f>
        <v>0</v>
      </c>
      <c r="AZ46" s="289">
        <f t="shared" ca="1" si="201"/>
        <v>0</v>
      </c>
      <c r="BA46" s="289">
        <f t="shared" ca="1" si="202"/>
        <v>0</v>
      </c>
      <c r="BB46" s="224">
        <f ca="1">AX46-AY46</f>
        <v>2</v>
      </c>
      <c r="BC46" s="225" t="str">
        <f ca="1">IF(AY46=0,"o", IF(BB46=0, "e", "a"))</f>
        <v>o</v>
      </c>
      <c r="BD46" s="276">
        <f>$F$46</f>
        <v>2</v>
      </c>
      <c r="BE46" s="223">
        <f ca="1">AY46+SUM(BF46:BG46)</f>
        <v>0</v>
      </c>
      <c r="BF46" s="289">
        <f t="shared" ca="1" si="203"/>
        <v>0</v>
      </c>
      <c r="BG46" s="289">
        <f t="shared" ca="1" si="204"/>
        <v>0</v>
      </c>
      <c r="BH46" s="224">
        <f ca="1">BD46-BE46</f>
        <v>2</v>
      </c>
      <c r="BI46" s="225" t="str">
        <f ca="1">IF(BE46=0,"o", IF(BH46=0, "e", "a"))</f>
        <v>o</v>
      </c>
      <c r="BJ46" s="276">
        <f>$F$46</f>
        <v>2</v>
      </c>
      <c r="BK46" s="223">
        <f ca="1">BE46+SUM(BL46:BM46)</f>
        <v>0</v>
      </c>
      <c r="BL46" s="289">
        <f t="shared" ca="1" si="205"/>
        <v>0</v>
      </c>
      <c r="BM46" s="289">
        <f t="shared" ca="1" si="206"/>
        <v>0</v>
      </c>
      <c r="BN46" s="224">
        <f ca="1">BJ46-BK46</f>
        <v>2</v>
      </c>
      <c r="BO46" s="225" t="str">
        <f ca="1">IF(BK46=0,"o", IF(BN46=0, "e", "a"))</f>
        <v>o</v>
      </c>
      <c r="BP46" s="276">
        <f>$F$46</f>
        <v>2</v>
      </c>
      <c r="BQ46" s="223">
        <f ca="1">BK46+SUM(BR46:BS46)</f>
        <v>0</v>
      </c>
      <c r="BR46" s="289">
        <f t="shared" ca="1" si="207"/>
        <v>0</v>
      </c>
      <c r="BS46" s="289">
        <f t="shared" ca="1" si="208"/>
        <v>0</v>
      </c>
      <c r="BT46" s="224">
        <f ca="1">BP46-BQ46</f>
        <v>2</v>
      </c>
      <c r="BU46" s="225" t="str">
        <f ca="1">IF(BQ46=0,"o", IF(BT46=0, "e", "a"))</f>
        <v>o</v>
      </c>
      <c r="BV46" s="276">
        <f>$F$46</f>
        <v>2</v>
      </c>
      <c r="BW46" s="223">
        <f ca="1">BQ46+SUM(BX46:BY46)</f>
        <v>0</v>
      </c>
      <c r="BX46" s="289">
        <f t="shared" ca="1" si="209"/>
        <v>0</v>
      </c>
      <c r="BY46" s="289">
        <f t="shared" ca="1" si="210"/>
        <v>0</v>
      </c>
      <c r="BZ46" s="224">
        <f ca="1">BV46-BW46</f>
        <v>2</v>
      </c>
      <c r="CA46" s="225" t="str">
        <f ca="1">IF(BW46=0,"o", IF(BZ46=0, "e", "a"))</f>
        <v>o</v>
      </c>
      <c r="CB46" s="276">
        <f>$F$46</f>
        <v>2</v>
      </c>
      <c r="CC46" s="223">
        <f ca="1">BW46+SUM(CD46:CE46)</f>
        <v>0</v>
      </c>
      <c r="CD46" s="289">
        <f t="shared" ca="1" si="211"/>
        <v>0</v>
      </c>
      <c r="CE46" s="289">
        <f t="shared" ca="1" si="212"/>
        <v>0</v>
      </c>
      <c r="CF46" s="224">
        <f ca="1">CB46-CC46</f>
        <v>2</v>
      </c>
      <c r="CG46" s="225" t="str">
        <f ca="1">IF(CC46=0,"o", IF(CF46=0, "e", "a"))</f>
        <v>o</v>
      </c>
    </row>
    <row r="47" spans="1:85" s="215" customFormat="1">
      <c r="A47" s="262"/>
      <c r="B47" s="263"/>
      <c r="C47" s="226"/>
      <c r="D47" s="227"/>
      <c r="E47" s="190"/>
      <c r="F47" s="219"/>
      <c r="G47" s="220"/>
      <c r="H47" s="221"/>
      <c r="I47" s="196"/>
      <c r="J47" s="275"/>
      <c r="K47" s="222"/>
      <c r="L47" s="275"/>
      <c r="M47" s="222"/>
      <c r="N47" s="230"/>
      <c r="O47" s="231"/>
      <c r="P47" s="232"/>
      <c r="Q47" s="232"/>
      <c r="R47" s="249"/>
      <c r="S47" s="225"/>
      <c r="T47" s="230"/>
      <c r="U47" s="231"/>
      <c r="V47" s="232"/>
      <c r="W47" s="232"/>
      <c r="X47" s="249"/>
      <c r="Y47" s="225"/>
      <c r="Z47" s="230"/>
      <c r="AA47" s="231"/>
      <c r="AB47" s="232"/>
      <c r="AC47" s="232"/>
      <c r="AD47" s="249"/>
      <c r="AE47" s="225"/>
      <c r="AF47" s="230"/>
      <c r="AG47" s="231"/>
      <c r="AH47" s="232"/>
      <c r="AI47" s="232"/>
      <c r="AJ47" s="249"/>
      <c r="AK47" s="225"/>
      <c r="AL47" s="230"/>
      <c r="AM47" s="231"/>
      <c r="AN47" s="232"/>
      <c r="AO47" s="232"/>
      <c r="AP47" s="249"/>
      <c r="AQ47" s="225"/>
      <c r="AR47" s="230"/>
      <c r="AS47" s="231"/>
      <c r="AT47" s="232"/>
      <c r="AU47" s="232"/>
      <c r="AV47" s="249"/>
      <c r="AW47" s="225"/>
      <c r="AX47" s="230"/>
      <c r="AY47" s="231"/>
      <c r="AZ47" s="232"/>
      <c r="BA47" s="232"/>
      <c r="BB47" s="249"/>
      <c r="BC47" s="225"/>
      <c r="BD47" s="230"/>
      <c r="BE47" s="231"/>
      <c r="BF47" s="232"/>
      <c r="BG47" s="232"/>
      <c r="BH47" s="249"/>
      <c r="BI47" s="225"/>
      <c r="BJ47" s="230"/>
      <c r="BK47" s="231"/>
      <c r="BL47" s="232"/>
      <c r="BM47" s="232"/>
      <c r="BN47" s="249"/>
      <c r="BO47" s="225"/>
      <c r="BP47" s="230"/>
      <c r="BQ47" s="231"/>
      <c r="BR47" s="232"/>
      <c r="BS47" s="232"/>
      <c r="BT47" s="249"/>
      <c r="BU47" s="225"/>
      <c r="BV47" s="230"/>
      <c r="BW47" s="231"/>
      <c r="BX47" s="232"/>
      <c r="BY47" s="232"/>
      <c r="BZ47" s="249"/>
      <c r="CA47" s="225"/>
      <c r="CB47" s="230"/>
      <c r="CC47" s="231"/>
      <c r="CD47" s="232"/>
      <c r="CE47" s="232"/>
      <c r="CF47" s="249"/>
      <c r="CG47" s="225"/>
    </row>
    <row r="48" spans="1:85" s="259" customFormat="1">
      <c r="A48" s="250"/>
      <c r="B48" s="251" t="s">
        <v>60</v>
      </c>
      <c r="C48" s="290">
        <f>MIN(C7:C47)</f>
        <v>42940</v>
      </c>
      <c r="D48" s="291">
        <f>MAX(D7:D47)</f>
        <v>43010</v>
      </c>
      <c r="E48" s="252"/>
      <c r="F48" s="253">
        <f>SUM(J48,L48)</f>
        <v>60</v>
      </c>
      <c r="G48" s="254">
        <f ca="1">SUM(K48,M48)</f>
        <v>2</v>
      </c>
      <c r="H48" s="255">
        <f ca="1">F48-G48</f>
        <v>58</v>
      </c>
      <c r="I48" s="256">
        <f ca="1">G48/F48</f>
        <v>3.3333333333333333E-2</v>
      </c>
      <c r="J48" s="257">
        <f>SUM(J7,J11,J16,J41,J44)</f>
        <v>50</v>
      </c>
      <c r="K48" s="258">
        <f ca="1">SUM(K44,K41,K16,K11,K7)</f>
        <v>2</v>
      </c>
      <c r="L48" s="257">
        <f>SUM(L44,L41,L16,L11,L7)</f>
        <v>10</v>
      </c>
      <c r="M48" s="258">
        <f ca="1">SUM(M44,M41,M16,M11,M7)</f>
        <v>0</v>
      </c>
      <c r="N48" s="258">
        <f>N7+N11+N16+N41+N44</f>
        <v>60</v>
      </c>
      <c r="O48" s="258">
        <f>SUM(O44,O41,O16,O11,O7)</f>
        <v>0</v>
      </c>
      <c r="P48" s="258">
        <f>SUM(P44+P41+P32+P27+P21+P17+P16+P11+P7)</f>
        <v>0</v>
      </c>
      <c r="Q48" s="258">
        <f>SUM(Q44,Q41,Q16,Q11,Q7)</f>
        <v>0</v>
      </c>
      <c r="R48" s="258">
        <f>SUM(R44,R41,R16,R11,R7)</f>
        <v>58</v>
      </c>
      <c r="S48" s="258">
        <f>SUM(S44,S41,S16,S11,S7)</f>
        <v>0</v>
      </c>
      <c r="T48" s="258">
        <f>SUM(T44,,T41,T16,T11,T7)</f>
        <v>60</v>
      </c>
      <c r="U48" s="258">
        <f ca="1">SUM(U44,U41,U16,U11,U7)</f>
        <v>3</v>
      </c>
      <c r="V48" s="258">
        <f>SUM(V44+V41+V32+V27+V21+V17+V16+V11+V7)</f>
        <v>0</v>
      </c>
      <c r="W48" s="258">
        <f>SUM(W44,W41,W16,W11,W7)</f>
        <v>0</v>
      </c>
      <c r="X48" s="258">
        <f ca="1">SUM(X44,X41,X16,X11,X7)</f>
        <v>55</v>
      </c>
      <c r="Y48" s="258">
        <f>SUM(Y44,Y41,Y16,Y11,Y7)</f>
        <v>0</v>
      </c>
      <c r="Z48" s="258">
        <f>SUM(Z44,,Z41,Z16,Z11,Z7)</f>
        <v>60</v>
      </c>
      <c r="AA48" s="258">
        <f ca="1">SUM(AA44,AA41,AA16,AA11,AA7)</f>
        <v>3</v>
      </c>
      <c r="AB48" s="258">
        <f>SUM(AB44+AB41+AB32+AB27+AB21+AB17+AB16+AB11+AB7)</f>
        <v>0</v>
      </c>
      <c r="AC48" s="258">
        <f>SUM(AC44,AC41,AC16,AC11,AC7)</f>
        <v>0</v>
      </c>
      <c r="AD48" s="258">
        <f ca="1">SUM(AD44,AD41,AD16,AD11,AD7)</f>
        <v>55</v>
      </c>
      <c r="AE48" s="258">
        <f>SUM(AE44,AE41,AE16,AE11,AE7)</f>
        <v>0</v>
      </c>
      <c r="AF48" s="258">
        <f>SUM(AF44,,AF41,AF16,AF11,AF7)</f>
        <v>60</v>
      </c>
      <c r="AG48" s="258">
        <f ca="1">SUM(AG44,AG41,AG16,AG11,AG7)</f>
        <v>4</v>
      </c>
      <c r="AH48" s="258">
        <f>SUM(AH44+AH41+AH32+AH27+AH21+AH17+AH16+AH11+AH7)</f>
        <v>0</v>
      </c>
      <c r="AI48" s="258">
        <f>SUM(AI44,AI41,AI16,AI11,AI7)</f>
        <v>0</v>
      </c>
      <c r="AJ48" s="258">
        <f ca="1">SUM(AJ44,AJ41,AJ16,AJ11,AJ7)</f>
        <v>54</v>
      </c>
      <c r="AK48" s="258">
        <f>SUM(AK44,AK41,AK16,AK11,AK7)</f>
        <v>0</v>
      </c>
      <c r="AL48" s="258">
        <f>SUM(AL44,,AL41,AL16,AL11,AL7)</f>
        <v>60</v>
      </c>
      <c r="AM48" s="258">
        <f ca="1">SUM(AM44,AM41,AM16,AM11,AM7)</f>
        <v>4</v>
      </c>
      <c r="AN48" s="258">
        <f>SUM(AN44+AN41+AN32+AN27+AN21+AN17+AN16+AN11+AN7)</f>
        <v>0</v>
      </c>
      <c r="AO48" s="258">
        <f>SUM(AO44,AO41,AO16,AO11,AO7)</f>
        <v>0</v>
      </c>
      <c r="AP48" s="258">
        <f ca="1">SUM(AP44,AP41,AP16,AP11,AP7)</f>
        <v>54</v>
      </c>
      <c r="AQ48" s="258">
        <f>SUM(AQ44,AQ41,AQ16,AQ11,AQ7)</f>
        <v>0</v>
      </c>
      <c r="AR48" s="258">
        <f>SUM(AR44,,AR41,AR16,AR11,AR7)</f>
        <v>60</v>
      </c>
      <c r="AS48" s="258">
        <f ca="1">SUM(AS44,AS41,AS16,AS11,AS7)</f>
        <v>4</v>
      </c>
      <c r="AT48" s="258">
        <f>SUM(AT44+AT41+AT32+AT27+AT21+AT17+AT16+AT11+AT7)</f>
        <v>0</v>
      </c>
      <c r="AU48" s="258">
        <f>SUM(AU44,AU41,AU16,AU11,AU7)</f>
        <v>0</v>
      </c>
      <c r="AV48" s="258">
        <f ca="1">SUM(AV44,AV41,AV16,AV11,AV7)</f>
        <v>54</v>
      </c>
      <c r="AW48" s="258">
        <f>SUM(AW44,AW41,AW16,AW11,AW7)</f>
        <v>0</v>
      </c>
      <c r="AX48" s="258">
        <f>SUM(AX44,,AX41,AX16,AX11,AX7)</f>
        <v>60</v>
      </c>
      <c r="AY48" s="258">
        <f ca="1">SUM(AY44,AY41,AY16,AY11,AY7)</f>
        <v>4</v>
      </c>
      <c r="AZ48" s="258">
        <f>SUM(AZ44+AZ41+AZ32+AZ27+AZ21+AZ17+AZ16+AZ11+AZ7)</f>
        <v>0</v>
      </c>
      <c r="BA48" s="258">
        <f>SUM(BA44,BA41,BA16,BA11,BA7)</f>
        <v>0</v>
      </c>
      <c r="BB48" s="258">
        <f ca="1">SUM(BB44,BB41,BB16,BB11,BB7)</f>
        <v>54</v>
      </c>
      <c r="BC48" s="258">
        <f>SUM(BC44,BC41,BC16,BC11,BC7)</f>
        <v>0</v>
      </c>
      <c r="BD48" s="258">
        <f>SUM(BD44,,BD41,BD16,BD11,BD7)</f>
        <v>60</v>
      </c>
      <c r="BE48" s="258">
        <f ca="1">SUM(BE44,BE41,BE16,BE11,BE7)</f>
        <v>4</v>
      </c>
      <c r="BF48" s="258">
        <f>SUM(BF44+BF41+BF32+BF27+BF21+BF17+BF16+BF11+BF7)</f>
        <v>0</v>
      </c>
      <c r="BG48" s="258">
        <f>SUM(BG44,BG41,BG16,BG11,BG7)</f>
        <v>0</v>
      </c>
      <c r="BH48" s="258">
        <f ca="1">SUM(BH44,BH41,BH16,BH11,BH7)</f>
        <v>54</v>
      </c>
      <c r="BI48" s="258">
        <f>SUM(BI44,BI41,BI16,BI11,BI7)</f>
        <v>0</v>
      </c>
      <c r="BJ48" s="258">
        <f>SUM(BJ44,,BJ41,BJ16,BJ11,BJ7)</f>
        <v>60</v>
      </c>
      <c r="BK48" s="258">
        <f ca="1">SUM(BK44,BK41,BK16,BK11,BK7)</f>
        <v>4</v>
      </c>
      <c r="BL48" s="258">
        <f>SUM(BL44+BL41+BL32+BL27+BL21+BL17+BL16+BL11+BL7)</f>
        <v>0</v>
      </c>
      <c r="BM48" s="258">
        <f>SUM(BM44,BM41,BM16,BM11,BM7)</f>
        <v>0</v>
      </c>
      <c r="BN48" s="258">
        <f ca="1">SUM(BN44,BN41,BN16,BN11,BN7)</f>
        <v>54</v>
      </c>
      <c r="BO48" s="258">
        <f>SUM(BO44,BO41,BO16,BO11,BO7)</f>
        <v>0</v>
      </c>
      <c r="BP48" s="258">
        <f>SUM(BP44,,BP41,BP16,BP11,BP7)</f>
        <v>60</v>
      </c>
      <c r="BQ48" s="258">
        <f ca="1">SUM(BQ44,BQ41,BQ16,BQ11,BQ7)</f>
        <v>4</v>
      </c>
      <c r="BR48" s="258">
        <f>SUM(BR44+BR41+BR32+BR27+BR21+BR17+BR16+BR11+BR7)</f>
        <v>0</v>
      </c>
      <c r="BS48" s="258">
        <f>SUM(BS44,BS41,BS16,BS11,BS7)</f>
        <v>0</v>
      </c>
      <c r="BT48" s="258">
        <f ca="1">SUM(BT44,BT41,BT16,BT11,BT7)</f>
        <v>54</v>
      </c>
      <c r="BU48" s="258">
        <f>SUM(BU44,BU41,BU16,BU11,BU7)</f>
        <v>0</v>
      </c>
      <c r="BV48" s="258">
        <f>SUM(BV44,,BV41,BV16,BV11,BV7)</f>
        <v>60</v>
      </c>
      <c r="BW48" s="258">
        <f ca="1">SUM(BW44,BW41,BW16,BW11,BW7)</f>
        <v>4</v>
      </c>
      <c r="BX48" s="258">
        <f>SUM(BX44+BX41+BX32+BX27+BX21+BX17+BX16+BX11+BX7)</f>
        <v>0</v>
      </c>
      <c r="BY48" s="258">
        <f>SUM(BY44,BY41,BY16,BY11,BY7)</f>
        <v>0</v>
      </c>
      <c r="BZ48" s="258">
        <f ca="1">SUM(BZ44,BZ41,BZ16,BZ11,BZ7)</f>
        <v>54</v>
      </c>
      <c r="CA48" s="258">
        <f>SUM(CA44,CA41,CA16,CA11,CA7)</f>
        <v>0</v>
      </c>
      <c r="CB48" s="258">
        <f>SUM(CB44,,CB41,CB16,CB11,CB7)</f>
        <v>60</v>
      </c>
      <c r="CC48" s="258">
        <f ca="1">SUM(CC44,CC41,CC16,CC11,CC7)</f>
        <v>4</v>
      </c>
      <c r="CD48" s="258">
        <f>SUM(CD44+CD41+CD32+CD27+CD21+CD17+CD16+CD11+CD7)</f>
        <v>0</v>
      </c>
      <c r="CE48" s="258">
        <f>SUM(CE44,CE41,CE16,CE11,CE7)</f>
        <v>0</v>
      </c>
      <c r="CF48" s="258">
        <f ca="1">SUM(CF44,CF41,CF16,CF11,CF7)</f>
        <v>54</v>
      </c>
      <c r="CG48" s="258">
        <f>SUM(CG44,CG41,CG16,CG11,CG7)</f>
        <v>0</v>
      </c>
    </row>
    <row r="49" spans="1:85" s="215" customFormat="1">
      <c r="A49" s="266"/>
      <c r="B49" s="267"/>
      <c r="C49" s="191" t="str">
        <f>C6</f>
        <v>Beginn</v>
      </c>
      <c r="D49" s="227" t="str">
        <f>D6</f>
        <v>Ende</v>
      </c>
      <c r="E49" s="260"/>
      <c r="F49" s="193" t="str">
        <f t="shared" ref="F49:S49" si="213">F6</f>
        <v>Soll</v>
      </c>
      <c r="G49" s="194" t="str">
        <f t="shared" si="213"/>
        <v>Ist</v>
      </c>
      <c r="H49" s="195" t="str">
        <f t="shared" si="213"/>
        <v>Soll - Ist</v>
      </c>
      <c r="I49" s="281" t="str">
        <f t="shared" si="213"/>
        <v>Ist%</v>
      </c>
      <c r="J49" s="197" t="str">
        <f t="shared" si="213"/>
        <v xml:space="preserve">Soll </v>
      </c>
      <c r="K49" s="198" t="str">
        <f t="shared" si="213"/>
        <v>Ist</v>
      </c>
      <c r="L49" s="199" t="str">
        <f t="shared" si="213"/>
        <v xml:space="preserve">Soll </v>
      </c>
      <c r="M49" s="198" t="str">
        <f t="shared" si="213"/>
        <v>Ist</v>
      </c>
      <c r="N49" s="197" t="str">
        <f t="shared" si="213"/>
        <v xml:space="preserve">Soll </v>
      </c>
      <c r="O49" s="200" t="str">
        <f t="shared" si="213"/>
        <v>Ist</v>
      </c>
      <c r="P49" s="194" t="str">
        <f t="shared" si="213"/>
        <v>HW</v>
      </c>
      <c r="Q49" s="194" t="str">
        <f t="shared" si="213"/>
        <v>AF</v>
      </c>
      <c r="R49" s="201" t="str">
        <f t="shared" si="213"/>
        <v>Rest</v>
      </c>
      <c r="S49" s="261" t="str">
        <f t="shared" si="213"/>
        <v>Status</v>
      </c>
      <c r="T49" s="197" t="str">
        <f t="shared" ref="T49:Y49" si="214">T6</f>
        <v xml:space="preserve">Soll </v>
      </c>
      <c r="U49" s="200" t="str">
        <f t="shared" si="214"/>
        <v>Ist</v>
      </c>
      <c r="V49" s="194" t="str">
        <f t="shared" si="214"/>
        <v>HW</v>
      </c>
      <c r="W49" s="194" t="str">
        <f t="shared" si="214"/>
        <v>AF</v>
      </c>
      <c r="X49" s="201" t="str">
        <f t="shared" si="214"/>
        <v>Rest</v>
      </c>
      <c r="Y49" s="261" t="str">
        <f t="shared" si="214"/>
        <v>Status</v>
      </c>
      <c r="Z49" s="197" t="str">
        <f t="shared" ref="Z49:CG49" si="215">Z6</f>
        <v xml:space="preserve">Soll </v>
      </c>
      <c r="AA49" s="200" t="str">
        <f t="shared" si="215"/>
        <v>Ist</v>
      </c>
      <c r="AB49" s="194" t="str">
        <f t="shared" si="215"/>
        <v>HW</v>
      </c>
      <c r="AC49" s="194" t="str">
        <f t="shared" si="215"/>
        <v>AF</v>
      </c>
      <c r="AD49" s="201" t="str">
        <f t="shared" si="215"/>
        <v>Rest</v>
      </c>
      <c r="AE49" s="261" t="str">
        <f t="shared" si="215"/>
        <v>Status</v>
      </c>
      <c r="AF49" s="197" t="str">
        <f t="shared" si="215"/>
        <v xml:space="preserve">Soll </v>
      </c>
      <c r="AG49" s="200" t="str">
        <f t="shared" si="215"/>
        <v>Ist</v>
      </c>
      <c r="AH49" s="194" t="str">
        <f t="shared" si="215"/>
        <v>HW</v>
      </c>
      <c r="AI49" s="194" t="str">
        <f t="shared" si="215"/>
        <v>AF</v>
      </c>
      <c r="AJ49" s="201" t="str">
        <f t="shared" si="215"/>
        <v>Rest</v>
      </c>
      <c r="AK49" s="261" t="str">
        <f t="shared" si="215"/>
        <v>Status</v>
      </c>
      <c r="AL49" s="197" t="str">
        <f t="shared" si="215"/>
        <v xml:space="preserve">Soll </v>
      </c>
      <c r="AM49" s="200" t="str">
        <f t="shared" si="215"/>
        <v>Ist</v>
      </c>
      <c r="AN49" s="194" t="str">
        <f t="shared" si="215"/>
        <v>HW</v>
      </c>
      <c r="AO49" s="194" t="str">
        <f t="shared" si="215"/>
        <v>AF</v>
      </c>
      <c r="AP49" s="201" t="str">
        <f t="shared" si="215"/>
        <v>Rest</v>
      </c>
      <c r="AQ49" s="261" t="str">
        <f t="shared" si="215"/>
        <v>Status</v>
      </c>
      <c r="AR49" s="197" t="str">
        <f t="shared" si="215"/>
        <v xml:space="preserve">Soll </v>
      </c>
      <c r="AS49" s="200" t="str">
        <f t="shared" si="215"/>
        <v>Ist</v>
      </c>
      <c r="AT49" s="194" t="str">
        <f t="shared" si="215"/>
        <v>HW</v>
      </c>
      <c r="AU49" s="194" t="str">
        <f t="shared" si="215"/>
        <v>AF</v>
      </c>
      <c r="AV49" s="201" t="str">
        <f t="shared" si="215"/>
        <v>Rest</v>
      </c>
      <c r="AW49" s="261" t="str">
        <f t="shared" si="215"/>
        <v>Status</v>
      </c>
      <c r="AX49" s="197" t="str">
        <f t="shared" si="215"/>
        <v xml:space="preserve">Soll </v>
      </c>
      <c r="AY49" s="200" t="str">
        <f t="shared" si="215"/>
        <v>Ist</v>
      </c>
      <c r="AZ49" s="194" t="str">
        <f t="shared" si="215"/>
        <v>HW</v>
      </c>
      <c r="BA49" s="194" t="str">
        <f t="shared" si="215"/>
        <v>AF</v>
      </c>
      <c r="BB49" s="201" t="str">
        <f t="shared" si="215"/>
        <v>Rest</v>
      </c>
      <c r="BC49" s="261" t="str">
        <f t="shared" si="215"/>
        <v>Status</v>
      </c>
      <c r="BD49" s="197" t="str">
        <f t="shared" si="215"/>
        <v xml:space="preserve">Soll </v>
      </c>
      <c r="BE49" s="200" t="str">
        <f t="shared" si="215"/>
        <v>Ist</v>
      </c>
      <c r="BF49" s="194" t="str">
        <f t="shared" si="215"/>
        <v>HW</v>
      </c>
      <c r="BG49" s="194" t="str">
        <f t="shared" si="215"/>
        <v>AF</v>
      </c>
      <c r="BH49" s="201" t="str">
        <f t="shared" si="215"/>
        <v>Rest</v>
      </c>
      <c r="BI49" s="261" t="str">
        <f t="shared" si="215"/>
        <v>Status</v>
      </c>
      <c r="BJ49" s="197" t="str">
        <f t="shared" si="215"/>
        <v xml:space="preserve">Soll </v>
      </c>
      <c r="BK49" s="200" t="str">
        <f t="shared" si="215"/>
        <v>Ist</v>
      </c>
      <c r="BL49" s="194" t="str">
        <f t="shared" si="215"/>
        <v>HW</v>
      </c>
      <c r="BM49" s="194" t="str">
        <f t="shared" si="215"/>
        <v>AF</v>
      </c>
      <c r="BN49" s="201" t="str">
        <f t="shared" si="215"/>
        <v>Rest</v>
      </c>
      <c r="BO49" s="261" t="str">
        <f t="shared" si="215"/>
        <v>Status</v>
      </c>
      <c r="BP49" s="197" t="str">
        <f t="shared" si="215"/>
        <v xml:space="preserve">Soll </v>
      </c>
      <c r="BQ49" s="200" t="str">
        <f t="shared" si="215"/>
        <v>Ist</v>
      </c>
      <c r="BR49" s="194" t="str">
        <f t="shared" si="215"/>
        <v>HW</v>
      </c>
      <c r="BS49" s="194" t="str">
        <f t="shared" si="215"/>
        <v>AF</v>
      </c>
      <c r="BT49" s="201" t="str">
        <f t="shared" si="215"/>
        <v>Rest</v>
      </c>
      <c r="BU49" s="261" t="str">
        <f t="shared" si="215"/>
        <v>Status</v>
      </c>
      <c r="BV49" s="197" t="str">
        <f t="shared" si="215"/>
        <v xml:space="preserve">Soll </v>
      </c>
      <c r="BW49" s="200" t="str">
        <f t="shared" si="215"/>
        <v>Ist</v>
      </c>
      <c r="BX49" s="194" t="str">
        <f t="shared" si="215"/>
        <v>HW</v>
      </c>
      <c r="BY49" s="194" t="str">
        <f t="shared" si="215"/>
        <v>AF</v>
      </c>
      <c r="BZ49" s="201" t="str">
        <f t="shared" si="215"/>
        <v>Rest</v>
      </c>
      <c r="CA49" s="261" t="str">
        <f t="shared" si="215"/>
        <v>Status</v>
      </c>
      <c r="CB49" s="197" t="str">
        <f t="shared" si="215"/>
        <v xml:space="preserve">Soll </v>
      </c>
      <c r="CC49" s="200" t="str">
        <f t="shared" si="215"/>
        <v>Ist</v>
      </c>
      <c r="CD49" s="194" t="str">
        <f t="shared" si="215"/>
        <v>HW</v>
      </c>
      <c r="CE49" s="194" t="str">
        <f t="shared" si="215"/>
        <v>AF</v>
      </c>
      <c r="CF49" s="201" t="str">
        <f t="shared" si="215"/>
        <v>Rest</v>
      </c>
      <c r="CG49" s="261" t="str">
        <f t="shared" si="215"/>
        <v>Status</v>
      </c>
    </row>
    <row r="50" spans="1:85" s="215" customFormat="1" ht="13.5" thickBot="1">
      <c r="A50" s="262"/>
      <c r="B50" s="263"/>
      <c r="C50" s="302" t="str">
        <f>C5</f>
        <v>Zeitraum</v>
      </c>
      <c r="D50" s="303"/>
      <c r="E50" s="190"/>
      <c r="F50" s="315" t="str">
        <f>F5</f>
        <v>Gesamtaufwand</v>
      </c>
      <c r="G50" s="316"/>
      <c r="H50" s="316"/>
      <c r="I50" s="317"/>
      <c r="J50" s="306" t="str">
        <f>J5</f>
        <v>HW</v>
      </c>
      <c r="K50" s="307"/>
      <c r="L50" s="308" t="str">
        <f>L5</f>
        <v>AF</v>
      </c>
      <c r="M50" s="307"/>
      <c r="N50" s="299">
        <f>N5</f>
        <v>42940</v>
      </c>
      <c r="O50" s="300"/>
      <c r="P50" s="300"/>
      <c r="Q50" s="300"/>
      <c r="R50" s="300"/>
      <c r="S50" s="301"/>
      <c r="T50" s="299">
        <f>T5</f>
        <v>42947</v>
      </c>
      <c r="U50" s="300"/>
      <c r="V50" s="300"/>
      <c r="W50" s="300"/>
      <c r="X50" s="300"/>
      <c r="Y50" s="301"/>
      <c r="Z50" s="299">
        <f>Z5</f>
        <v>42954</v>
      </c>
      <c r="AA50" s="300"/>
      <c r="AB50" s="300"/>
      <c r="AC50" s="300"/>
      <c r="AD50" s="300"/>
      <c r="AE50" s="301"/>
      <c r="AF50" s="299">
        <f>AF5</f>
        <v>42961</v>
      </c>
      <c r="AG50" s="300"/>
      <c r="AH50" s="300"/>
      <c r="AI50" s="300"/>
      <c r="AJ50" s="300"/>
      <c r="AK50" s="301"/>
      <c r="AL50" s="299">
        <f>AL5</f>
        <v>42968</v>
      </c>
      <c r="AM50" s="300"/>
      <c r="AN50" s="300"/>
      <c r="AO50" s="300"/>
      <c r="AP50" s="300"/>
      <c r="AQ50" s="301"/>
      <c r="AR50" s="299">
        <f>AR5</f>
        <v>42975</v>
      </c>
      <c r="AS50" s="300"/>
      <c r="AT50" s="300"/>
      <c r="AU50" s="300"/>
      <c r="AV50" s="300"/>
      <c r="AW50" s="301"/>
      <c r="AX50" s="299">
        <f>AX5</f>
        <v>42982</v>
      </c>
      <c r="AY50" s="300"/>
      <c r="AZ50" s="300"/>
      <c r="BA50" s="300"/>
      <c r="BB50" s="300"/>
      <c r="BC50" s="301"/>
      <c r="BD50" s="299">
        <f>BD5</f>
        <v>42989</v>
      </c>
      <c r="BE50" s="300"/>
      <c r="BF50" s="300"/>
      <c r="BG50" s="300"/>
      <c r="BH50" s="300"/>
      <c r="BI50" s="301"/>
      <c r="BJ50" s="299">
        <f>BJ5</f>
        <v>42996</v>
      </c>
      <c r="BK50" s="300"/>
      <c r="BL50" s="300"/>
      <c r="BM50" s="300"/>
      <c r="BN50" s="300"/>
      <c r="BO50" s="301"/>
      <c r="BP50" s="299">
        <f>BP5</f>
        <v>43003</v>
      </c>
      <c r="BQ50" s="300"/>
      <c r="BR50" s="300"/>
      <c r="BS50" s="300"/>
      <c r="BT50" s="300"/>
      <c r="BU50" s="301"/>
      <c r="BV50" s="299">
        <f>BV5</f>
        <v>43010</v>
      </c>
      <c r="BW50" s="300"/>
      <c r="BX50" s="300"/>
      <c r="BY50" s="300"/>
      <c r="BZ50" s="300"/>
      <c r="CA50" s="301"/>
      <c r="CB50" s="299">
        <f>CB5</f>
        <v>43017</v>
      </c>
      <c r="CC50" s="300"/>
      <c r="CD50" s="300"/>
      <c r="CE50" s="300"/>
      <c r="CF50" s="300"/>
      <c r="CG50" s="301"/>
    </row>
    <row r="51" spans="1:85" s="270" customFormat="1">
      <c r="A51" s="268"/>
      <c r="B51" s="269"/>
      <c r="C51" s="2"/>
      <c r="D51" s="2"/>
      <c r="E51" s="84"/>
      <c r="F51" s="2"/>
      <c r="G51" s="2"/>
      <c r="H51" s="2"/>
      <c r="I51" s="2"/>
      <c r="J51" s="84"/>
      <c r="K51" s="84"/>
      <c r="L51" s="84"/>
      <c r="M51" s="84"/>
      <c r="N51" s="84"/>
      <c r="O51" s="48"/>
      <c r="P51" s="48"/>
      <c r="Q51" s="4"/>
      <c r="R51" s="2"/>
      <c r="S51" s="7"/>
      <c r="T51" s="7"/>
      <c r="U51" s="7"/>
      <c r="V51" s="7"/>
      <c r="W51" s="7"/>
      <c r="X51" s="7"/>
      <c r="Y51" s="7"/>
      <c r="Z51" s="7"/>
      <c r="AA51" s="79"/>
      <c r="AB51" s="79"/>
      <c r="AC51" s="79"/>
      <c r="AD51" s="79"/>
      <c r="AE51" s="79"/>
      <c r="AH51" s="79"/>
      <c r="AI51" s="79"/>
      <c r="AJ51" s="79"/>
      <c r="AK51" s="79"/>
      <c r="AN51" s="79"/>
      <c r="AO51" s="79"/>
      <c r="AP51" s="79"/>
      <c r="AQ51" s="79"/>
      <c r="AT51" s="79"/>
      <c r="AU51" s="79"/>
      <c r="AV51" s="79"/>
      <c r="AW51" s="79"/>
      <c r="AZ51" s="79"/>
      <c r="BA51" s="79"/>
      <c r="BB51" s="79"/>
      <c r="BC51" s="79"/>
      <c r="BF51" s="79"/>
      <c r="BG51" s="79"/>
      <c r="BH51" s="79"/>
      <c r="BI51" s="79"/>
      <c r="BL51" s="79"/>
      <c r="BM51" s="79"/>
      <c r="BN51" s="79"/>
      <c r="BO51" s="79"/>
      <c r="BR51" s="79"/>
      <c r="BS51" s="79"/>
      <c r="BT51" s="79"/>
      <c r="BU51" s="79"/>
      <c r="BX51" s="79"/>
      <c r="BY51" s="79"/>
      <c r="BZ51" s="79"/>
      <c r="CA51" s="79"/>
      <c r="CD51" s="79"/>
      <c r="CE51" s="79"/>
      <c r="CF51" s="79"/>
      <c r="CG51" s="79"/>
    </row>
    <row r="52" spans="1:85" s="270" customFormat="1">
      <c r="A52" s="268"/>
      <c r="B52" s="269"/>
      <c r="C52" s="2"/>
      <c r="D52" s="2"/>
      <c r="E52" s="84"/>
      <c r="F52" s="2"/>
      <c r="G52" s="2"/>
      <c r="H52" s="2"/>
      <c r="I52" s="2"/>
      <c r="J52" s="84"/>
      <c r="K52" s="84"/>
      <c r="L52" s="84"/>
      <c r="M52" s="84"/>
      <c r="N52" s="84"/>
      <c r="O52" s="48"/>
      <c r="P52" s="48"/>
      <c r="Q52" s="4"/>
      <c r="R52" s="2"/>
      <c r="S52" s="7"/>
      <c r="T52" s="7"/>
      <c r="U52" s="7"/>
      <c r="V52" s="7"/>
      <c r="W52" s="7"/>
      <c r="X52" s="7"/>
      <c r="Y52" s="7"/>
      <c r="Z52" s="7"/>
      <c r="AA52" s="79"/>
      <c r="AB52" s="79"/>
      <c r="AC52" s="79"/>
      <c r="AD52" s="79"/>
      <c r="AE52" s="79"/>
      <c r="AH52" s="79"/>
      <c r="AI52" s="79"/>
      <c r="AJ52" s="79"/>
      <c r="AK52" s="79"/>
      <c r="AN52" s="79"/>
      <c r="AO52" s="79"/>
      <c r="AP52" s="79"/>
      <c r="AQ52" s="79"/>
      <c r="AT52" s="79"/>
      <c r="AU52" s="79"/>
      <c r="AV52" s="79"/>
      <c r="AW52" s="79"/>
      <c r="AZ52" s="79"/>
      <c r="BA52" s="79"/>
      <c r="BB52" s="79"/>
      <c r="BC52" s="79"/>
      <c r="BF52" s="79"/>
      <c r="BG52" s="79"/>
      <c r="BH52" s="79"/>
      <c r="BI52" s="79"/>
      <c r="BL52" s="79"/>
      <c r="BM52" s="79"/>
      <c r="BN52" s="79"/>
      <c r="BO52" s="79"/>
      <c r="BR52" s="79"/>
      <c r="BS52" s="79"/>
      <c r="BT52" s="79"/>
      <c r="BU52" s="79"/>
      <c r="BX52" s="79"/>
      <c r="BY52" s="79"/>
      <c r="BZ52" s="79"/>
      <c r="CA52" s="79"/>
      <c r="CD52" s="79"/>
      <c r="CE52" s="79"/>
      <c r="CF52" s="79"/>
      <c r="CG52" s="79"/>
    </row>
    <row r="53" spans="1:85">
      <c r="S53" s="7"/>
      <c r="T53" s="7"/>
      <c r="U53" s="7"/>
      <c r="V53" s="7"/>
      <c r="W53" s="7"/>
      <c r="X53" s="7"/>
      <c r="Y53" s="7"/>
      <c r="Z53" s="7"/>
      <c r="AA53" s="79"/>
      <c r="AB53" s="79"/>
      <c r="AC53" s="79"/>
      <c r="AD53" s="79"/>
      <c r="AE53" s="79"/>
      <c r="AF53" s="65"/>
      <c r="AG53" s="65"/>
      <c r="AH53" s="79"/>
      <c r="AI53" s="79"/>
      <c r="AJ53" s="79"/>
      <c r="AK53" s="79"/>
      <c r="AL53" s="65"/>
      <c r="AM53" s="65"/>
      <c r="AN53" s="79"/>
      <c r="AO53" s="79"/>
      <c r="AP53" s="79"/>
      <c r="AQ53" s="79"/>
      <c r="AR53" s="65"/>
      <c r="AS53" s="65"/>
      <c r="AT53" s="79"/>
      <c r="AU53" s="79"/>
      <c r="AV53" s="79"/>
      <c r="AW53" s="79"/>
      <c r="AX53" s="65"/>
      <c r="AY53" s="65"/>
      <c r="AZ53" s="79"/>
      <c r="BA53" s="79"/>
      <c r="BB53" s="79"/>
      <c r="BC53" s="79"/>
      <c r="BD53" s="65"/>
      <c r="BE53" s="65"/>
      <c r="BF53" s="79"/>
      <c r="BG53" s="79"/>
      <c r="BH53" s="79"/>
      <c r="BI53" s="79"/>
      <c r="BJ53" s="65"/>
      <c r="BK53" s="65"/>
      <c r="BL53" s="79"/>
      <c r="BM53" s="79"/>
      <c r="BN53" s="79"/>
      <c r="BO53" s="79"/>
      <c r="BP53" s="65"/>
      <c r="BQ53" s="65"/>
      <c r="BR53" s="79"/>
      <c r="BS53" s="79"/>
      <c r="BT53" s="79"/>
      <c r="BU53" s="79"/>
      <c r="BV53" s="65"/>
      <c r="BW53" s="65"/>
      <c r="BX53" s="79"/>
      <c r="BY53" s="79"/>
      <c r="BZ53" s="79"/>
      <c r="CA53" s="79"/>
      <c r="CB53" s="65"/>
      <c r="CC53" s="65"/>
      <c r="CD53" s="79"/>
      <c r="CE53" s="79"/>
      <c r="CF53" s="79"/>
      <c r="CG53" s="79"/>
    </row>
    <row r="54" spans="1:85">
      <c r="S54" s="7"/>
      <c r="T54" s="7"/>
      <c r="U54" s="7"/>
      <c r="V54" s="7"/>
      <c r="W54" s="7"/>
      <c r="X54" s="7"/>
      <c r="Y54" s="7"/>
      <c r="Z54" s="7"/>
      <c r="AA54" s="79"/>
      <c r="AB54" s="79"/>
      <c r="AC54" s="79"/>
      <c r="AD54" s="79"/>
      <c r="AE54" s="79"/>
      <c r="AF54" s="65"/>
      <c r="AG54" s="65"/>
      <c r="AH54" s="79"/>
      <c r="AI54" s="79"/>
      <c r="AJ54" s="79"/>
      <c r="AK54" s="79"/>
      <c r="AL54" s="65"/>
      <c r="AM54" s="65"/>
      <c r="AN54" s="79"/>
      <c r="AO54" s="79"/>
      <c r="AP54" s="79"/>
      <c r="AQ54" s="79"/>
      <c r="AR54" s="65"/>
      <c r="AS54" s="65"/>
      <c r="AT54" s="79"/>
      <c r="AU54" s="79"/>
      <c r="AV54" s="79"/>
      <c r="AW54" s="79"/>
      <c r="AX54" s="65"/>
      <c r="AY54" s="65"/>
      <c r="AZ54" s="79"/>
      <c r="BA54" s="79"/>
      <c r="BB54" s="79"/>
      <c r="BC54" s="79"/>
      <c r="BD54" s="65"/>
      <c r="BE54" s="65"/>
      <c r="BF54" s="79"/>
      <c r="BG54" s="79"/>
      <c r="BH54" s="79"/>
      <c r="BI54" s="79"/>
      <c r="BJ54" s="65"/>
      <c r="BK54" s="65"/>
      <c r="BL54" s="79"/>
      <c r="BM54" s="79"/>
      <c r="BN54" s="79"/>
      <c r="BO54" s="79"/>
      <c r="BP54" s="65"/>
      <c r="BQ54" s="65"/>
      <c r="BR54" s="79"/>
      <c r="BS54" s="79"/>
      <c r="BT54" s="79"/>
      <c r="BU54" s="79"/>
      <c r="BV54" s="65"/>
      <c r="BW54" s="65"/>
      <c r="BX54" s="79"/>
      <c r="BY54" s="79"/>
      <c r="BZ54" s="79"/>
      <c r="CA54" s="79"/>
      <c r="CB54" s="65"/>
      <c r="CC54" s="65"/>
      <c r="CD54" s="79"/>
      <c r="CE54" s="79"/>
      <c r="CF54" s="79"/>
      <c r="CG54" s="79"/>
    </row>
    <row r="55" spans="1:85">
      <c r="S55" s="7"/>
      <c r="T55" s="7"/>
      <c r="U55" s="7"/>
      <c r="V55" s="7"/>
      <c r="W55" s="7"/>
      <c r="X55" s="7"/>
      <c r="Y55" s="7"/>
      <c r="Z55" s="7"/>
      <c r="AA55" s="79"/>
      <c r="AB55" s="79"/>
      <c r="AC55" s="79"/>
      <c r="AD55" s="79"/>
      <c r="AE55" s="79"/>
      <c r="AF55" s="65"/>
      <c r="AG55" s="65"/>
      <c r="AH55" s="79"/>
      <c r="AI55" s="79"/>
      <c r="AJ55" s="79"/>
      <c r="AK55" s="79"/>
      <c r="AL55" s="65"/>
      <c r="AM55" s="65"/>
      <c r="AN55" s="79"/>
      <c r="AO55" s="79"/>
      <c r="AP55" s="79"/>
      <c r="AQ55" s="79"/>
      <c r="AR55" s="65"/>
      <c r="AS55" s="65"/>
      <c r="AT55" s="79"/>
      <c r="AU55" s="79"/>
      <c r="AV55" s="79"/>
      <c r="AW55" s="79"/>
      <c r="AX55" s="65"/>
      <c r="AY55" s="65"/>
      <c r="AZ55" s="79"/>
      <c r="BA55" s="79"/>
      <c r="BB55" s="79"/>
      <c r="BC55" s="79"/>
      <c r="BD55" s="65"/>
      <c r="BE55" s="65"/>
      <c r="BF55" s="79"/>
      <c r="BG55" s="79"/>
      <c r="BH55" s="79"/>
      <c r="BI55" s="79"/>
      <c r="BJ55" s="65"/>
      <c r="BK55" s="65"/>
      <c r="BL55" s="79"/>
      <c r="BM55" s="79"/>
      <c r="BN55" s="79"/>
      <c r="BO55" s="79"/>
      <c r="BP55" s="65"/>
      <c r="BQ55" s="65"/>
      <c r="BR55" s="79"/>
      <c r="BS55" s="79"/>
      <c r="BT55" s="79"/>
      <c r="BU55" s="79"/>
      <c r="BV55" s="65"/>
      <c r="BW55" s="65"/>
      <c r="BX55" s="79"/>
      <c r="BY55" s="79"/>
      <c r="BZ55" s="79"/>
      <c r="CA55" s="79"/>
      <c r="CB55" s="65"/>
      <c r="CC55" s="65"/>
      <c r="CD55" s="79"/>
      <c r="CE55" s="79"/>
      <c r="CF55" s="79"/>
      <c r="CG55" s="79"/>
    </row>
    <row r="56" spans="1:85">
      <c r="S56" s="7"/>
      <c r="T56" s="7"/>
      <c r="U56" s="7"/>
      <c r="V56" s="7"/>
      <c r="W56" s="7"/>
      <c r="X56" s="7"/>
      <c r="Y56" s="7"/>
      <c r="Z56" s="7"/>
      <c r="AA56" s="79"/>
      <c r="AB56" s="79"/>
      <c r="AC56" s="79"/>
      <c r="AD56" s="79"/>
      <c r="AE56" s="79"/>
      <c r="AF56" s="65"/>
      <c r="AG56" s="65"/>
      <c r="AH56" s="79"/>
      <c r="AI56" s="79"/>
      <c r="AJ56" s="79"/>
      <c r="AK56" s="79"/>
      <c r="AL56" s="65"/>
      <c r="AM56" s="65"/>
      <c r="AN56" s="79"/>
      <c r="AO56" s="79"/>
      <c r="AP56" s="79"/>
      <c r="AQ56" s="79"/>
      <c r="AR56" s="65"/>
      <c r="AS56" s="65"/>
      <c r="AT56" s="79"/>
      <c r="AU56" s="79"/>
      <c r="AV56" s="79"/>
      <c r="AW56" s="79"/>
      <c r="AX56" s="65"/>
      <c r="AY56" s="65"/>
      <c r="AZ56" s="79"/>
      <c r="BA56" s="79"/>
      <c r="BB56" s="79"/>
      <c r="BC56" s="79"/>
      <c r="BD56" s="65"/>
      <c r="BE56" s="65"/>
      <c r="BF56" s="79"/>
      <c r="BG56" s="79"/>
      <c r="BH56" s="79"/>
      <c r="BI56" s="79"/>
      <c r="BJ56" s="65"/>
      <c r="BK56" s="65"/>
      <c r="BL56" s="79"/>
      <c r="BM56" s="79"/>
      <c r="BN56" s="79"/>
      <c r="BO56" s="79"/>
      <c r="BP56" s="65"/>
      <c r="BQ56" s="65"/>
      <c r="BR56" s="79"/>
      <c r="BS56" s="79"/>
      <c r="BT56" s="79"/>
      <c r="BU56" s="79"/>
      <c r="BV56" s="65"/>
      <c r="BW56" s="65"/>
      <c r="BX56" s="79"/>
      <c r="BY56" s="79"/>
      <c r="BZ56" s="79"/>
      <c r="CA56" s="79"/>
      <c r="CB56" s="65"/>
      <c r="CC56" s="65"/>
      <c r="CD56" s="79"/>
      <c r="CE56" s="79"/>
      <c r="CF56" s="79"/>
      <c r="CG56" s="79"/>
    </row>
    <row r="57" spans="1:85">
      <c r="S57" s="7"/>
      <c r="T57" s="7"/>
      <c r="U57" s="7"/>
      <c r="V57" s="7"/>
      <c r="W57" s="7"/>
      <c r="X57" s="7"/>
      <c r="Y57" s="7"/>
      <c r="Z57" s="7"/>
      <c r="AA57" s="79"/>
      <c r="AB57" s="79"/>
      <c r="AC57" s="79"/>
      <c r="AD57" s="79"/>
      <c r="AE57" s="79"/>
      <c r="AF57" s="65"/>
      <c r="AG57" s="65"/>
      <c r="AH57" s="79"/>
      <c r="AI57" s="79"/>
      <c r="AJ57" s="79"/>
      <c r="AK57" s="79"/>
      <c r="AL57" s="65"/>
      <c r="AM57" s="65"/>
      <c r="AN57" s="79"/>
      <c r="AO57" s="79"/>
      <c r="AP57" s="79"/>
      <c r="AQ57" s="79"/>
      <c r="AR57" s="65"/>
      <c r="AS57" s="65"/>
      <c r="AT57" s="79"/>
      <c r="AU57" s="79"/>
      <c r="AV57" s="79"/>
      <c r="AW57" s="79"/>
      <c r="AX57" s="65"/>
      <c r="AY57" s="65"/>
      <c r="AZ57" s="79"/>
      <c r="BA57" s="79"/>
      <c r="BB57" s="79"/>
      <c r="BC57" s="79"/>
      <c r="BD57" s="65"/>
      <c r="BE57" s="65"/>
      <c r="BF57" s="79"/>
      <c r="BG57" s="79"/>
      <c r="BH57" s="79"/>
      <c r="BI57" s="79"/>
      <c r="BJ57" s="65"/>
      <c r="BK57" s="65"/>
      <c r="BL57" s="79"/>
      <c r="BM57" s="79"/>
      <c r="BN57" s="79"/>
      <c r="BO57" s="79"/>
      <c r="BP57" s="65"/>
      <c r="BQ57" s="65"/>
      <c r="BR57" s="79"/>
      <c r="BS57" s="79"/>
      <c r="BT57" s="79"/>
      <c r="BU57" s="79"/>
      <c r="BV57" s="65"/>
      <c r="BW57" s="65"/>
      <c r="BX57" s="79"/>
      <c r="BY57" s="79"/>
      <c r="BZ57" s="79"/>
      <c r="CA57" s="79"/>
      <c r="CB57" s="65"/>
      <c r="CC57" s="65"/>
      <c r="CD57" s="79"/>
      <c r="CE57" s="79"/>
      <c r="CF57" s="79"/>
      <c r="CG57" s="79"/>
    </row>
    <row r="58" spans="1:85">
      <c r="S58" s="7"/>
      <c r="T58" s="7"/>
      <c r="U58" s="7"/>
      <c r="V58" s="7"/>
      <c r="W58" s="7"/>
      <c r="X58" s="7"/>
      <c r="Y58" s="7"/>
      <c r="Z58" s="7"/>
      <c r="AA58" s="79"/>
      <c r="AB58" s="79"/>
      <c r="AC58" s="79"/>
      <c r="AD58" s="79"/>
      <c r="AE58" s="79"/>
      <c r="AF58" s="65"/>
      <c r="AG58" s="65"/>
      <c r="AH58" s="79"/>
      <c r="AI58" s="79"/>
      <c r="AJ58" s="79"/>
      <c r="AK58" s="79"/>
      <c r="AL58" s="65"/>
      <c r="AM58" s="65"/>
      <c r="AN58" s="79"/>
      <c r="AO58" s="79"/>
      <c r="AP58" s="79"/>
      <c r="AQ58" s="79"/>
      <c r="AR58" s="65"/>
      <c r="AS58" s="65"/>
      <c r="AT58" s="79"/>
      <c r="AU58" s="79"/>
      <c r="AV58" s="79"/>
      <c r="AW58" s="79"/>
      <c r="AX58" s="65"/>
      <c r="AY58" s="65"/>
      <c r="AZ58" s="79"/>
      <c r="BA58" s="79"/>
      <c r="BB58" s="79"/>
      <c r="BC58" s="79"/>
      <c r="BD58" s="65"/>
      <c r="BE58" s="65"/>
      <c r="BF58" s="79"/>
      <c r="BG58" s="79"/>
      <c r="BH58" s="79"/>
      <c r="BI58" s="79"/>
      <c r="BJ58" s="65"/>
      <c r="BK58" s="65"/>
      <c r="BL58" s="79"/>
      <c r="BM58" s="79"/>
      <c r="BN58" s="79"/>
      <c r="BO58" s="79"/>
      <c r="BP58" s="65"/>
      <c r="BQ58" s="65"/>
      <c r="BR58" s="79"/>
      <c r="BS58" s="79"/>
      <c r="BT58" s="79"/>
      <c r="BU58" s="79"/>
      <c r="BV58" s="65"/>
      <c r="BW58" s="65"/>
      <c r="BX58" s="79"/>
      <c r="BY58" s="79"/>
      <c r="BZ58" s="79"/>
      <c r="CA58" s="79"/>
      <c r="CB58" s="65"/>
      <c r="CC58" s="65"/>
      <c r="CD58" s="79"/>
      <c r="CE58" s="79"/>
      <c r="CF58" s="79"/>
      <c r="CG58" s="79"/>
    </row>
    <row r="59" spans="1:85">
      <c r="S59" s="7"/>
      <c r="T59" s="7"/>
      <c r="U59" s="7"/>
      <c r="V59" s="7"/>
      <c r="W59" s="7"/>
      <c r="X59" s="7"/>
      <c r="Y59" s="7"/>
      <c r="Z59" s="7"/>
      <c r="AA59" s="79"/>
      <c r="AB59" s="79"/>
      <c r="AC59" s="79"/>
      <c r="AD59" s="79"/>
      <c r="AE59" s="79"/>
      <c r="AF59" s="65"/>
      <c r="AG59" s="65"/>
      <c r="AH59" s="79"/>
      <c r="AI59" s="79"/>
      <c r="AJ59" s="79"/>
      <c r="AK59" s="79"/>
      <c r="AL59" s="65"/>
      <c r="AM59" s="65"/>
      <c r="AN59" s="79"/>
      <c r="AO59" s="79"/>
      <c r="AP59" s="79"/>
      <c r="AQ59" s="79"/>
      <c r="AR59" s="65"/>
      <c r="AS59" s="65"/>
      <c r="AT59" s="79"/>
      <c r="AU59" s="79"/>
      <c r="AV59" s="79"/>
      <c r="AW59" s="79"/>
      <c r="AX59" s="65"/>
      <c r="AY59" s="65"/>
      <c r="AZ59" s="79"/>
      <c r="BA59" s="79"/>
      <c r="BB59" s="79"/>
      <c r="BC59" s="79"/>
      <c r="BD59" s="65"/>
      <c r="BE59" s="65"/>
      <c r="BF59" s="79"/>
      <c r="BG59" s="79"/>
      <c r="BH59" s="79"/>
      <c r="BI59" s="79"/>
      <c r="BJ59" s="65"/>
      <c r="BK59" s="65"/>
      <c r="BL59" s="79"/>
      <c r="BM59" s="79"/>
      <c r="BN59" s="79"/>
      <c r="BO59" s="79"/>
      <c r="BP59" s="65"/>
      <c r="BQ59" s="65"/>
      <c r="BR59" s="79"/>
      <c r="BS59" s="79"/>
      <c r="BT59" s="79"/>
      <c r="BU59" s="79"/>
      <c r="BV59" s="65"/>
      <c r="BW59" s="65"/>
      <c r="BX59" s="79"/>
      <c r="BY59" s="79"/>
      <c r="BZ59" s="79"/>
      <c r="CA59" s="79"/>
      <c r="CB59" s="65"/>
      <c r="CC59" s="65"/>
      <c r="CD59" s="79"/>
      <c r="CE59" s="79"/>
      <c r="CF59" s="79"/>
      <c r="CG59" s="79"/>
    </row>
    <row r="60" spans="1:85">
      <c r="S60" s="7"/>
      <c r="T60" s="7"/>
      <c r="U60" s="7"/>
      <c r="V60" s="7"/>
      <c r="W60" s="7"/>
      <c r="X60" s="7"/>
      <c r="Y60" s="7"/>
      <c r="Z60" s="7"/>
      <c r="AA60" s="79"/>
      <c r="AB60" s="79"/>
      <c r="AC60" s="79"/>
      <c r="AD60" s="79"/>
      <c r="AE60" s="79"/>
      <c r="AF60" s="65"/>
      <c r="AG60" s="65"/>
      <c r="AH60" s="79"/>
      <c r="AI60" s="79"/>
      <c r="AJ60" s="79"/>
      <c r="AK60" s="79"/>
      <c r="AL60" s="65"/>
      <c r="AM60" s="65"/>
      <c r="AN60" s="79"/>
      <c r="AO60" s="79"/>
      <c r="AP60" s="79"/>
      <c r="AQ60" s="79"/>
      <c r="AR60" s="65"/>
      <c r="AS60" s="65"/>
      <c r="AT60" s="79"/>
      <c r="AU60" s="79"/>
      <c r="AV60" s="79"/>
      <c r="AW60" s="79"/>
      <c r="AX60" s="65"/>
      <c r="AY60" s="65"/>
      <c r="AZ60" s="79"/>
      <c r="BA60" s="79"/>
      <c r="BB60" s="79"/>
      <c r="BC60" s="79"/>
      <c r="BD60" s="65"/>
      <c r="BE60" s="65"/>
      <c r="BF60" s="79"/>
      <c r="BG60" s="79"/>
      <c r="BH60" s="79"/>
      <c r="BI60" s="79"/>
      <c r="BJ60" s="65"/>
      <c r="BK60" s="65"/>
      <c r="BL60" s="79"/>
      <c r="BM60" s="79"/>
      <c r="BN60" s="79"/>
      <c r="BO60" s="79"/>
      <c r="BP60" s="65"/>
      <c r="BQ60" s="65"/>
      <c r="BR60" s="79"/>
      <c r="BS60" s="79"/>
      <c r="BT60" s="79"/>
      <c r="BU60" s="79"/>
      <c r="BV60" s="65"/>
      <c r="BW60" s="65"/>
      <c r="BX60" s="79"/>
      <c r="BY60" s="79"/>
      <c r="BZ60" s="79"/>
      <c r="CA60" s="79"/>
      <c r="CB60" s="65"/>
      <c r="CC60" s="65"/>
      <c r="CD60" s="79"/>
      <c r="CE60" s="79"/>
      <c r="CF60" s="79"/>
      <c r="CG60" s="79"/>
    </row>
    <row r="61" spans="1:85">
      <c r="S61" s="7"/>
      <c r="T61" s="7"/>
      <c r="U61" s="7"/>
      <c r="V61" s="7"/>
      <c r="W61" s="7"/>
      <c r="X61" s="7"/>
      <c r="Y61" s="7"/>
      <c r="Z61" s="7"/>
      <c r="AA61" s="79"/>
      <c r="AB61" s="79"/>
      <c r="AC61" s="79"/>
      <c r="AD61" s="79"/>
      <c r="AE61" s="79"/>
      <c r="AF61" s="65"/>
      <c r="AG61" s="65"/>
      <c r="AH61" s="79"/>
      <c r="AI61" s="79"/>
      <c r="AJ61" s="79"/>
      <c r="AK61" s="79"/>
      <c r="AL61" s="65"/>
      <c r="AM61" s="65"/>
      <c r="AN61" s="79"/>
      <c r="AO61" s="79"/>
      <c r="AP61" s="79"/>
      <c r="AQ61" s="79"/>
      <c r="AR61" s="65"/>
      <c r="AS61" s="65"/>
      <c r="AT61" s="79"/>
      <c r="AU61" s="79"/>
      <c r="AV61" s="79"/>
      <c r="AW61" s="79"/>
      <c r="AX61" s="65"/>
      <c r="AY61" s="65"/>
      <c r="AZ61" s="79"/>
      <c r="BA61" s="79"/>
      <c r="BB61" s="79"/>
      <c r="BC61" s="79"/>
      <c r="BD61" s="65"/>
      <c r="BE61" s="65"/>
      <c r="BF61" s="79"/>
      <c r="BG61" s="79"/>
      <c r="BH61" s="79"/>
      <c r="BI61" s="79"/>
      <c r="BJ61" s="65"/>
      <c r="BK61" s="65"/>
      <c r="BL61" s="79"/>
      <c r="BM61" s="79"/>
      <c r="BN61" s="79"/>
      <c r="BO61" s="79"/>
      <c r="BP61" s="65"/>
      <c r="BQ61" s="65"/>
      <c r="BR61" s="79"/>
      <c r="BS61" s="79"/>
      <c r="BT61" s="79"/>
      <c r="BU61" s="79"/>
      <c r="BV61" s="65"/>
      <c r="BW61" s="65"/>
      <c r="BX61" s="79"/>
      <c r="BY61" s="79"/>
      <c r="BZ61" s="79"/>
      <c r="CA61" s="79"/>
      <c r="CB61" s="65"/>
      <c r="CC61" s="65"/>
      <c r="CD61" s="79"/>
      <c r="CE61" s="79"/>
      <c r="CF61" s="79"/>
      <c r="CG61" s="79"/>
    </row>
    <row r="62" spans="1:85">
      <c r="S62" s="7"/>
      <c r="T62" s="7"/>
      <c r="U62" s="7"/>
      <c r="V62" s="7"/>
      <c r="W62" s="7"/>
      <c r="X62" s="7"/>
      <c r="Y62" s="7"/>
      <c r="Z62" s="7"/>
      <c r="AA62" s="79"/>
      <c r="AB62" s="79"/>
      <c r="AC62" s="79"/>
      <c r="AD62" s="79"/>
      <c r="AE62" s="79"/>
      <c r="AF62" s="65"/>
      <c r="AG62" s="65"/>
      <c r="AH62" s="79"/>
      <c r="AI62" s="79"/>
      <c r="AJ62" s="79"/>
      <c r="AK62" s="79"/>
      <c r="AL62" s="65"/>
      <c r="AM62" s="65"/>
      <c r="AN62" s="79"/>
      <c r="AO62" s="79"/>
      <c r="AP62" s="79"/>
      <c r="AQ62" s="79"/>
      <c r="AR62" s="65"/>
      <c r="AS62" s="65"/>
      <c r="AT62" s="79"/>
      <c r="AU62" s="79"/>
      <c r="AV62" s="79"/>
      <c r="AW62" s="79"/>
      <c r="AX62" s="65"/>
      <c r="AY62" s="65"/>
      <c r="AZ62" s="79"/>
      <c r="BA62" s="79"/>
      <c r="BB62" s="79"/>
      <c r="BC62" s="79"/>
      <c r="BD62" s="65"/>
      <c r="BE62" s="65"/>
      <c r="BF62" s="79"/>
      <c r="BG62" s="79"/>
      <c r="BH62" s="79"/>
      <c r="BI62" s="79"/>
      <c r="BJ62" s="65"/>
      <c r="BK62" s="65"/>
      <c r="BL62" s="79"/>
      <c r="BM62" s="79"/>
      <c r="BN62" s="79"/>
      <c r="BO62" s="79"/>
      <c r="BP62" s="65"/>
      <c r="BQ62" s="65"/>
      <c r="BR62" s="79"/>
      <c r="BS62" s="79"/>
      <c r="BT62" s="79"/>
      <c r="BU62" s="79"/>
      <c r="BV62" s="65"/>
      <c r="BW62" s="65"/>
      <c r="BX62" s="79"/>
      <c r="BY62" s="79"/>
      <c r="BZ62" s="79"/>
      <c r="CA62" s="79"/>
      <c r="CB62" s="65"/>
      <c r="CC62" s="65"/>
      <c r="CD62" s="79"/>
      <c r="CE62" s="79"/>
      <c r="CF62" s="79"/>
      <c r="CG62" s="79"/>
    </row>
    <row r="63" spans="1:85">
      <c r="S63" s="7"/>
      <c r="T63" s="7"/>
      <c r="U63" s="7"/>
      <c r="V63" s="7"/>
      <c r="W63" s="7"/>
      <c r="X63" s="7"/>
      <c r="Y63" s="7"/>
      <c r="Z63" s="7"/>
      <c r="AA63" s="79"/>
      <c r="AB63" s="79"/>
      <c r="AC63" s="79"/>
      <c r="AD63" s="79"/>
      <c r="AE63" s="79"/>
      <c r="AF63" s="65"/>
      <c r="AG63" s="65"/>
      <c r="AH63" s="79"/>
      <c r="AI63" s="79"/>
      <c r="AJ63" s="79"/>
      <c r="AK63" s="79"/>
      <c r="AL63" s="65"/>
      <c r="AM63" s="65"/>
      <c r="AN63" s="79"/>
      <c r="AO63" s="79"/>
      <c r="AP63" s="79"/>
      <c r="AQ63" s="79"/>
      <c r="AR63" s="65"/>
      <c r="AS63" s="65"/>
      <c r="AT63" s="79"/>
      <c r="AU63" s="79"/>
      <c r="AV63" s="79"/>
      <c r="AW63" s="79"/>
      <c r="AX63" s="65"/>
      <c r="AY63" s="65"/>
      <c r="AZ63" s="79"/>
      <c r="BA63" s="79"/>
      <c r="BB63" s="79"/>
      <c r="BC63" s="79"/>
      <c r="BD63" s="65"/>
      <c r="BE63" s="65"/>
      <c r="BF63" s="79"/>
      <c r="BG63" s="79"/>
      <c r="BH63" s="79"/>
      <c r="BI63" s="79"/>
      <c r="BJ63" s="65"/>
      <c r="BK63" s="65"/>
      <c r="BL63" s="79"/>
      <c r="BM63" s="79"/>
      <c r="BN63" s="79"/>
      <c r="BO63" s="79"/>
      <c r="BP63" s="65"/>
      <c r="BQ63" s="65"/>
      <c r="BR63" s="79"/>
      <c r="BS63" s="79"/>
      <c r="BT63" s="79"/>
      <c r="BU63" s="79"/>
      <c r="BV63" s="65"/>
      <c r="BW63" s="65"/>
      <c r="BX63" s="79"/>
      <c r="BY63" s="79"/>
      <c r="BZ63" s="79"/>
      <c r="CA63" s="79"/>
      <c r="CB63" s="65"/>
      <c r="CC63" s="65"/>
      <c r="CD63" s="79"/>
      <c r="CE63" s="79"/>
      <c r="CF63" s="79"/>
      <c r="CG63" s="79"/>
    </row>
    <row r="64" spans="1:85">
      <c r="S64" s="7"/>
      <c r="T64" s="7"/>
      <c r="U64" s="7"/>
      <c r="V64" s="7"/>
      <c r="W64" s="7"/>
      <c r="X64" s="7"/>
      <c r="Y64" s="7"/>
      <c r="Z64" s="7"/>
      <c r="AA64" s="79"/>
      <c r="AB64" s="79"/>
      <c r="AC64" s="79"/>
      <c r="AD64" s="79"/>
      <c r="AE64" s="79"/>
      <c r="AF64" s="65"/>
      <c r="AG64" s="65"/>
      <c r="AH64" s="79"/>
      <c r="AI64" s="79"/>
      <c r="AJ64" s="79"/>
      <c r="AK64" s="79"/>
      <c r="AL64" s="65"/>
      <c r="AM64" s="65"/>
      <c r="AN64" s="79"/>
      <c r="AO64" s="79"/>
      <c r="AP64" s="79"/>
      <c r="AQ64" s="79"/>
      <c r="AR64" s="65"/>
      <c r="AS64" s="65"/>
      <c r="AT64" s="79"/>
      <c r="AU64" s="79"/>
      <c r="AV64" s="79"/>
      <c r="AW64" s="79"/>
      <c r="AX64" s="65"/>
      <c r="AY64" s="65"/>
      <c r="AZ64" s="79"/>
      <c r="BA64" s="79"/>
      <c r="BB64" s="79"/>
      <c r="BC64" s="79"/>
      <c r="BD64" s="65"/>
      <c r="BE64" s="65"/>
      <c r="BF64" s="79"/>
      <c r="BG64" s="79"/>
      <c r="BH64" s="79"/>
      <c r="BI64" s="79"/>
      <c r="BJ64" s="65"/>
      <c r="BK64" s="65"/>
      <c r="BL64" s="79"/>
      <c r="BM64" s="79"/>
      <c r="BN64" s="79"/>
      <c r="BO64" s="79"/>
      <c r="BP64" s="65"/>
      <c r="BQ64" s="65"/>
      <c r="BR64" s="79"/>
      <c r="BS64" s="79"/>
      <c r="BT64" s="79"/>
      <c r="BU64" s="79"/>
      <c r="BV64" s="65"/>
      <c r="BW64" s="65"/>
      <c r="BX64" s="79"/>
      <c r="BY64" s="79"/>
      <c r="BZ64" s="79"/>
      <c r="CA64" s="79"/>
      <c r="CB64" s="65"/>
      <c r="CC64" s="65"/>
      <c r="CD64" s="79"/>
      <c r="CE64" s="79"/>
      <c r="CF64" s="79"/>
      <c r="CG64" s="79"/>
    </row>
    <row r="65" spans="19:85">
      <c r="S65" s="7"/>
      <c r="T65" s="7"/>
      <c r="U65" s="7"/>
      <c r="V65" s="7"/>
      <c r="W65" s="7"/>
      <c r="X65" s="7"/>
      <c r="Y65" s="7"/>
      <c r="Z65" s="7"/>
      <c r="AA65" s="79"/>
      <c r="AB65" s="79"/>
      <c r="AC65" s="79"/>
      <c r="AD65" s="79"/>
      <c r="AE65" s="79"/>
      <c r="AF65" s="65"/>
      <c r="AG65" s="65"/>
      <c r="AH65" s="79"/>
      <c r="AI65" s="79"/>
      <c r="AJ65" s="79"/>
      <c r="AK65" s="79"/>
      <c r="AL65" s="65"/>
      <c r="AM65" s="65"/>
      <c r="AN65" s="79"/>
      <c r="AO65" s="79"/>
      <c r="AP65" s="79"/>
      <c r="AQ65" s="79"/>
      <c r="AR65" s="65"/>
      <c r="AS65" s="65"/>
      <c r="AT65" s="79"/>
      <c r="AU65" s="79"/>
      <c r="AV65" s="79"/>
      <c r="AW65" s="79"/>
      <c r="AX65" s="65"/>
      <c r="AY65" s="65"/>
      <c r="AZ65" s="79"/>
      <c r="BA65" s="79"/>
      <c r="BB65" s="79"/>
      <c r="BC65" s="79"/>
      <c r="BD65" s="65"/>
      <c r="BE65" s="65"/>
      <c r="BF65" s="79"/>
      <c r="BG65" s="79"/>
      <c r="BH65" s="79"/>
      <c r="BI65" s="79"/>
      <c r="BJ65" s="65"/>
      <c r="BK65" s="65"/>
      <c r="BL65" s="79"/>
      <c r="BM65" s="79"/>
      <c r="BN65" s="79"/>
      <c r="BO65" s="79"/>
      <c r="BP65" s="65"/>
      <c r="BQ65" s="65"/>
      <c r="BR65" s="79"/>
      <c r="BS65" s="79"/>
      <c r="BT65" s="79"/>
      <c r="BU65" s="79"/>
      <c r="BV65" s="65"/>
      <c r="BW65" s="65"/>
      <c r="BX65" s="79"/>
      <c r="BY65" s="79"/>
      <c r="BZ65" s="79"/>
      <c r="CA65" s="79"/>
      <c r="CB65" s="65"/>
      <c r="CC65" s="65"/>
      <c r="CD65" s="79"/>
      <c r="CE65" s="79"/>
      <c r="CF65" s="79"/>
      <c r="CG65" s="79"/>
    </row>
    <row r="66" spans="19:85">
      <c r="S66" s="7"/>
      <c r="T66" s="7"/>
      <c r="U66" s="7"/>
      <c r="V66" s="7"/>
      <c r="W66" s="7"/>
      <c r="X66" s="7"/>
      <c r="Y66" s="7"/>
      <c r="Z66" s="7"/>
      <c r="AA66" s="79"/>
      <c r="AB66" s="79"/>
      <c r="AC66" s="79"/>
      <c r="AD66" s="79"/>
      <c r="AE66" s="79"/>
      <c r="AF66" s="65"/>
      <c r="AG66" s="65"/>
      <c r="AH66" s="79"/>
      <c r="AI66" s="79"/>
      <c r="AJ66" s="79"/>
      <c r="AK66" s="79"/>
      <c r="AL66" s="65"/>
      <c r="AM66" s="65"/>
      <c r="AN66" s="79"/>
      <c r="AO66" s="79"/>
      <c r="AP66" s="79"/>
      <c r="AQ66" s="79"/>
      <c r="AR66" s="65"/>
      <c r="AS66" s="65"/>
      <c r="AT66" s="79"/>
      <c r="AU66" s="79"/>
      <c r="AV66" s="79"/>
      <c r="AW66" s="79"/>
      <c r="AX66" s="65"/>
      <c r="AY66" s="65"/>
      <c r="AZ66" s="79"/>
      <c r="BA66" s="79"/>
      <c r="BB66" s="79"/>
      <c r="BC66" s="79"/>
      <c r="BD66" s="65"/>
      <c r="BE66" s="65"/>
      <c r="BF66" s="79"/>
      <c r="BG66" s="79"/>
      <c r="BH66" s="79"/>
      <c r="BI66" s="79"/>
      <c r="BJ66" s="65"/>
      <c r="BK66" s="65"/>
      <c r="BL66" s="79"/>
      <c r="BM66" s="79"/>
      <c r="BN66" s="79"/>
      <c r="BO66" s="79"/>
      <c r="BP66" s="65"/>
      <c r="BQ66" s="65"/>
      <c r="BR66" s="79"/>
      <c r="BS66" s="79"/>
      <c r="BT66" s="79"/>
      <c r="BU66" s="79"/>
      <c r="BV66" s="65"/>
      <c r="BW66" s="65"/>
      <c r="BX66" s="79"/>
      <c r="BY66" s="79"/>
      <c r="BZ66" s="79"/>
      <c r="CA66" s="79"/>
      <c r="CB66" s="65"/>
      <c r="CC66" s="65"/>
      <c r="CD66" s="79"/>
      <c r="CE66" s="79"/>
      <c r="CF66" s="79"/>
      <c r="CG66" s="79"/>
    </row>
    <row r="67" spans="19:85">
      <c r="S67" s="7"/>
      <c r="T67" s="7"/>
      <c r="U67" s="7"/>
      <c r="V67" s="7"/>
      <c r="W67" s="7"/>
      <c r="X67" s="7"/>
      <c r="Y67" s="7"/>
      <c r="Z67" s="7"/>
      <c r="AA67" s="79"/>
      <c r="AB67" s="79"/>
      <c r="AC67" s="79"/>
      <c r="AD67" s="79"/>
      <c r="AE67" s="79"/>
      <c r="AF67" s="65"/>
      <c r="AG67" s="65"/>
      <c r="AH67" s="79"/>
      <c r="AI67" s="79"/>
      <c r="AJ67" s="79"/>
      <c r="AK67" s="79"/>
      <c r="AL67" s="65"/>
      <c r="AM67" s="65"/>
      <c r="AN67" s="79"/>
      <c r="AO67" s="79"/>
      <c r="AP67" s="79"/>
      <c r="AQ67" s="79"/>
      <c r="AR67" s="65"/>
      <c r="AS67" s="65"/>
      <c r="AT67" s="79"/>
      <c r="AU67" s="79"/>
      <c r="AV67" s="79"/>
      <c r="AW67" s="79"/>
      <c r="AX67" s="65"/>
      <c r="AY67" s="65"/>
      <c r="AZ67" s="79"/>
      <c r="BA67" s="79"/>
      <c r="BB67" s="79"/>
      <c r="BC67" s="79"/>
      <c r="BD67" s="65"/>
      <c r="BE67" s="65"/>
      <c r="BF67" s="79"/>
      <c r="BG67" s="79"/>
      <c r="BH67" s="79"/>
      <c r="BI67" s="79"/>
      <c r="BJ67" s="65"/>
      <c r="BK67" s="65"/>
      <c r="BL67" s="79"/>
      <c r="BM67" s="79"/>
      <c r="BN67" s="79"/>
      <c r="BO67" s="79"/>
      <c r="BP67" s="65"/>
      <c r="BQ67" s="65"/>
      <c r="BR67" s="79"/>
      <c r="BS67" s="79"/>
      <c r="BT67" s="79"/>
      <c r="BU67" s="79"/>
      <c r="BV67" s="65"/>
      <c r="BW67" s="65"/>
      <c r="BX67" s="79"/>
      <c r="BY67" s="79"/>
      <c r="BZ67" s="79"/>
      <c r="CA67" s="79"/>
      <c r="CB67" s="65"/>
      <c r="CC67" s="65"/>
      <c r="CD67" s="79"/>
      <c r="CE67" s="79"/>
      <c r="CF67" s="79"/>
      <c r="CG67" s="79"/>
    </row>
    <row r="68" spans="19:85">
      <c r="S68" s="7"/>
      <c r="T68" s="7"/>
      <c r="U68" s="7"/>
      <c r="V68" s="7"/>
      <c r="W68" s="7"/>
      <c r="X68" s="7"/>
      <c r="Y68" s="7"/>
      <c r="Z68" s="7"/>
      <c r="AA68" s="79"/>
      <c r="AB68" s="79"/>
      <c r="AC68" s="79"/>
      <c r="AD68" s="79"/>
      <c r="AE68" s="79"/>
      <c r="AF68" s="65"/>
      <c r="AG68" s="65"/>
      <c r="AH68" s="79"/>
      <c r="AI68" s="79"/>
      <c r="AJ68" s="79"/>
      <c r="AK68" s="79"/>
      <c r="AL68" s="65"/>
      <c r="AM68" s="65"/>
      <c r="AN68" s="79"/>
      <c r="AO68" s="79"/>
      <c r="AP68" s="79"/>
      <c r="AQ68" s="79"/>
      <c r="AR68" s="65"/>
      <c r="AS68" s="65"/>
      <c r="AT68" s="79"/>
      <c r="AU68" s="79"/>
      <c r="AV68" s="79"/>
      <c r="AW68" s="79"/>
      <c r="AX68" s="65"/>
      <c r="AY68" s="65"/>
      <c r="AZ68" s="79"/>
      <c r="BA68" s="79"/>
      <c r="BB68" s="79"/>
      <c r="BC68" s="79"/>
      <c r="BD68" s="65"/>
      <c r="BE68" s="65"/>
      <c r="BF68" s="79"/>
      <c r="BG68" s="79"/>
      <c r="BH68" s="79"/>
      <c r="BI68" s="79"/>
      <c r="BJ68" s="65"/>
      <c r="BK68" s="65"/>
      <c r="BL68" s="79"/>
      <c r="BM68" s="79"/>
      <c r="BN68" s="79"/>
      <c r="BO68" s="79"/>
      <c r="BP68" s="65"/>
      <c r="BQ68" s="65"/>
      <c r="BR68" s="79"/>
      <c r="BS68" s="79"/>
      <c r="BT68" s="79"/>
      <c r="BU68" s="79"/>
      <c r="BV68" s="65"/>
      <c r="BW68" s="65"/>
      <c r="BX68" s="79"/>
      <c r="BY68" s="79"/>
      <c r="BZ68" s="79"/>
      <c r="CA68" s="79"/>
      <c r="CB68" s="65"/>
      <c r="CC68" s="65"/>
      <c r="CD68" s="79"/>
      <c r="CE68" s="79"/>
      <c r="CF68" s="79"/>
      <c r="CG68" s="79"/>
    </row>
    <row r="69" spans="19:85">
      <c r="S69" s="7"/>
      <c r="T69" s="7"/>
      <c r="U69" s="7"/>
      <c r="V69" s="7"/>
      <c r="W69" s="7"/>
      <c r="X69" s="7"/>
      <c r="Y69" s="7"/>
      <c r="Z69" s="7"/>
      <c r="AA69" s="79"/>
      <c r="AB69" s="79"/>
      <c r="AC69" s="79"/>
      <c r="AD69" s="79"/>
      <c r="AE69" s="79"/>
      <c r="AF69" s="65"/>
      <c r="AG69" s="65"/>
      <c r="AH69" s="79"/>
      <c r="AI69" s="79"/>
      <c r="AJ69" s="79"/>
      <c r="AK69" s="79"/>
      <c r="AL69" s="65"/>
      <c r="AM69" s="65"/>
      <c r="AN69" s="79"/>
      <c r="AO69" s="79"/>
      <c r="AP69" s="79"/>
      <c r="AQ69" s="79"/>
      <c r="AR69" s="65"/>
      <c r="AS69" s="65"/>
      <c r="AT69" s="79"/>
      <c r="AU69" s="79"/>
      <c r="AV69" s="79"/>
      <c r="AW69" s="79"/>
      <c r="AX69" s="65"/>
      <c r="AY69" s="65"/>
      <c r="AZ69" s="79"/>
      <c r="BA69" s="79"/>
      <c r="BB69" s="79"/>
      <c r="BC69" s="79"/>
      <c r="BD69" s="65"/>
      <c r="BE69" s="65"/>
      <c r="BF69" s="79"/>
      <c r="BG69" s="79"/>
      <c r="BH69" s="79"/>
      <c r="BI69" s="79"/>
      <c r="BJ69" s="65"/>
      <c r="BK69" s="65"/>
      <c r="BL69" s="79"/>
      <c r="BM69" s="79"/>
      <c r="BN69" s="79"/>
      <c r="BO69" s="79"/>
      <c r="BP69" s="65"/>
      <c r="BQ69" s="65"/>
      <c r="BR69" s="79"/>
      <c r="BS69" s="79"/>
      <c r="BT69" s="79"/>
      <c r="BU69" s="79"/>
      <c r="BV69" s="65"/>
      <c r="BW69" s="65"/>
      <c r="BX69" s="79"/>
      <c r="BY69" s="79"/>
      <c r="BZ69" s="79"/>
      <c r="CA69" s="79"/>
      <c r="CB69" s="65"/>
      <c r="CC69" s="65"/>
      <c r="CD69" s="79"/>
      <c r="CE69" s="79"/>
      <c r="CF69" s="79"/>
      <c r="CG69" s="79"/>
    </row>
    <row r="70" spans="19:85">
      <c r="S70" s="7"/>
      <c r="T70" s="7"/>
      <c r="U70" s="7"/>
      <c r="V70" s="7"/>
      <c r="W70" s="7"/>
      <c r="X70" s="7"/>
      <c r="Y70" s="7"/>
      <c r="Z70" s="7"/>
      <c r="AA70" s="79"/>
      <c r="AB70" s="79"/>
      <c r="AC70" s="79"/>
      <c r="AD70" s="79"/>
      <c r="AE70" s="79"/>
      <c r="AF70" s="65"/>
      <c r="AG70" s="65"/>
      <c r="AH70" s="79"/>
      <c r="AI70" s="79"/>
      <c r="AJ70" s="79"/>
      <c r="AK70" s="79"/>
      <c r="AL70" s="65"/>
      <c r="AM70" s="65"/>
      <c r="AN70" s="79"/>
      <c r="AO70" s="79"/>
      <c r="AP70" s="79"/>
      <c r="AQ70" s="79"/>
      <c r="AR70" s="65"/>
      <c r="AS70" s="65"/>
      <c r="AT70" s="79"/>
      <c r="AU70" s="79"/>
      <c r="AV70" s="79"/>
      <c r="AW70" s="79"/>
      <c r="AX70" s="65"/>
      <c r="AY70" s="65"/>
      <c r="AZ70" s="79"/>
      <c r="BA70" s="79"/>
      <c r="BB70" s="79"/>
      <c r="BC70" s="79"/>
      <c r="BD70" s="65"/>
      <c r="BE70" s="65"/>
      <c r="BF70" s="79"/>
      <c r="BG70" s="79"/>
      <c r="BH70" s="79"/>
      <c r="BI70" s="79"/>
      <c r="BJ70" s="65"/>
      <c r="BK70" s="65"/>
      <c r="BL70" s="79"/>
      <c r="BM70" s="79"/>
      <c r="BN70" s="79"/>
      <c r="BO70" s="79"/>
      <c r="BP70" s="65"/>
      <c r="BQ70" s="65"/>
      <c r="BR70" s="79"/>
      <c r="BS70" s="79"/>
      <c r="BT70" s="79"/>
      <c r="BU70" s="79"/>
      <c r="BV70" s="65"/>
      <c r="BW70" s="65"/>
      <c r="BX70" s="79"/>
      <c r="BY70" s="79"/>
      <c r="BZ70" s="79"/>
      <c r="CA70" s="79"/>
      <c r="CB70" s="65"/>
      <c r="CC70" s="65"/>
      <c r="CD70" s="79"/>
      <c r="CE70" s="79"/>
      <c r="CF70" s="79"/>
      <c r="CG70" s="79"/>
    </row>
    <row r="71" spans="19:85">
      <c r="S71" s="7"/>
      <c r="T71" s="7"/>
      <c r="U71" s="7"/>
      <c r="V71" s="7"/>
      <c r="W71" s="7"/>
      <c r="X71" s="7"/>
      <c r="Y71" s="7"/>
      <c r="Z71" s="7"/>
      <c r="AA71" s="79"/>
      <c r="AB71" s="79"/>
      <c r="AC71" s="79"/>
      <c r="AD71" s="79"/>
      <c r="AE71" s="79"/>
      <c r="AF71" s="65"/>
      <c r="AG71" s="65"/>
      <c r="AH71" s="79"/>
      <c r="AI71" s="79"/>
      <c r="AJ71" s="79"/>
      <c r="AK71" s="79"/>
      <c r="AL71" s="65"/>
      <c r="AM71" s="65"/>
      <c r="AN71" s="79"/>
      <c r="AO71" s="79"/>
      <c r="AP71" s="79"/>
      <c r="AQ71" s="79"/>
      <c r="AR71" s="65"/>
      <c r="AS71" s="65"/>
      <c r="AT71" s="79"/>
      <c r="AU71" s="79"/>
      <c r="AV71" s="79"/>
      <c r="AW71" s="79"/>
      <c r="AX71" s="65"/>
      <c r="AY71" s="65"/>
      <c r="AZ71" s="79"/>
      <c r="BA71" s="79"/>
      <c r="BB71" s="79"/>
      <c r="BC71" s="79"/>
      <c r="BD71" s="65"/>
      <c r="BE71" s="65"/>
      <c r="BF71" s="79"/>
      <c r="BG71" s="79"/>
      <c r="BH71" s="79"/>
      <c r="BI71" s="79"/>
      <c r="BJ71" s="65"/>
      <c r="BK71" s="65"/>
      <c r="BL71" s="79"/>
      <c r="BM71" s="79"/>
      <c r="BN71" s="79"/>
      <c r="BO71" s="79"/>
      <c r="BP71" s="65"/>
      <c r="BQ71" s="65"/>
      <c r="BR71" s="79"/>
      <c r="BS71" s="79"/>
      <c r="BT71" s="79"/>
      <c r="BU71" s="79"/>
      <c r="BV71" s="65"/>
      <c r="BW71" s="65"/>
      <c r="BX71" s="79"/>
      <c r="BY71" s="79"/>
      <c r="BZ71" s="79"/>
      <c r="CA71" s="79"/>
      <c r="CB71" s="65"/>
      <c r="CC71" s="65"/>
      <c r="CD71" s="79"/>
      <c r="CE71" s="79"/>
      <c r="CF71" s="79"/>
      <c r="CG71" s="79"/>
    </row>
    <row r="72" spans="19:85">
      <c r="S72" s="7"/>
      <c r="T72" s="7"/>
      <c r="U72" s="7"/>
      <c r="V72" s="7"/>
      <c r="W72" s="7"/>
      <c r="X72" s="7"/>
      <c r="Y72" s="7"/>
      <c r="Z72" s="7"/>
      <c r="AA72" s="79"/>
      <c r="AB72" s="79"/>
      <c r="AC72" s="79"/>
      <c r="AD72" s="79"/>
      <c r="AE72" s="79"/>
      <c r="AF72" s="65"/>
      <c r="AG72" s="65"/>
      <c r="AH72" s="79"/>
      <c r="AI72" s="79"/>
      <c r="AJ72" s="79"/>
      <c r="AK72" s="79"/>
      <c r="AL72" s="65"/>
      <c r="AM72" s="65"/>
      <c r="AN72" s="79"/>
      <c r="AO72" s="79"/>
      <c r="AP72" s="79"/>
      <c r="AQ72" s="79"/>
      <c r="AR72" s="65"/>
      <c r="AS72" s="65"/>
      <c r="AT72" s="79"/>
      <c r="AU72" s="79"/>
      <c r="AV72" s="79"/>
      <c r="AW72" s="79"/>
      <c r="AX72" s="65"/>
      <c r="AY72" s="65"/>
      <c r="AZ72" s="79"/>
      <c r="BA72" s="79"/>
      <c r="BB72" s="79"/>
      <c r="BC72" s="79"/>
      <c r="BD72" s="65"/>
      <c r="BE72" s="65"/>
      <c r="BF72" s="79"/>
      <c r="BG72" s="79"/>
      <c r="BH72" s="79"/>
      <c r="BI72" s="79"/>
      <c r="BJ72" s="65"/>
      <c r="BK72" s="65"/>
      <c r="BL72" s="79"/>
      <c r="BM72" s="79"/>
      <c r="BN72" s="79"/>
      <c r="BO72" s="79"/>
      <c r="BP72" s="65"/>
      <c r="BQ72" s="65"/>
      <c r="BR72" s="79"/>
      <c r="BS72" s="79"/>
      <c r="BT72" s="79"/>
      <c r="BU72" s="79"/>
      <c r="BV72" s="65"/>
      <c r="BW72" s="65"/>
      <c r="BX72" s="79"/>
      <c r="BY72" s="79"/>
      <c r="BZ72" s="79"/>
      <c r="CA72" s="79"/>
      <c r="CB72" s="65"/>
      <c r="CC72" s="65"/>
      <c r="CD72" s="79"/>
      <c r="CE72" s="79"/>
      <c r="CF72" s="79"/>
      <c r="CG72" s="79"/>
    </row>
    <row r="73" spans="19:85">
      <c r="S73" s="7"/>
      <c r="T73" s="7"/>
      <c r="U73" s="7"/>
      <c r="V73" s="7"/>
      <c r="W73" s="7"/>
      <c r="X73" s="7"/>
      <c r="Y73" s="7"/>
      <c r="Z73" s="7"/>
      <c r="AA73" s="79"/>
      <c r="AB73" s="79"/>
      <c r="AC73" s="79"/>
      <c r="AD73" s="79"/>
      <c r="AE73" s="79"/>
      <c r="AF73" s="65"/>
      <c r="AG73" s="65"/>
      <c r="AH73" s="79"/>
      <c r="AI73" s="79"/>
      <c r="AJ73" s="79"/>
      <c r="AK73" s="79"/>
      <c r="AL73" s="65"/>
      <c r="AM73" s="65"/>
      <c r="AN73" s="79"/>
      <c r="AO73" s="79"/>
      <c r="AP73" s="79"/>
      <c r="AQ73" s="79"/>
      <c r="AR73" s="65"/>
      <c r="AS73" s="65"/>
      <c r="AT73" s="79"/>
      <c r="AU73" s="79"/>
      <c r="AV73" s="79"/>
      <c r="AW73" s="79"/>
      <c r="AX73" s="65"/>
      <c r="AY73" s="65"/>
      <c r="AZ73" s="79"/>
      <c r="BA73" s="79"/>
      <c r="BB73" s="79"/>
      <c r="BC73" s="79"/>
      <c r="BD73" s="65"/>
      <c r="BE73" s="65"/>
      <c r="BF73" s="79"/>
      <c r="BG73" s="79"/>
      <c r="BH73" s="79"/>
      <c r="BI73" s="79"/>
      <c r="BJ73" s="65"/>
      <c r="BK73" s="65"/>
      <c r="BL73" s="79"/>
      <c r="BM73" s="79"/>
      <c r="BN73" s="79"/>
      <c r="BO73" s="79"/>
      <c r="BP73" s="65"/>
      <c r="BQ73" s="65"/>
      <c r="BR73" s="79"/>
      <c r="BS73" s="79"/>
      <c r="BT73" s="79"/>
      <c r="BU73" s="79"/>
      <c r="BV73" s="65"/>
      <c r="BW73" s="65"/>
      <c r="BX73" s="79"/>
      <c r="BY73" s="79"/>
      <c r="BZ73" s="79"/>
      <c r="CA73" s="79"/>
      <c r="CB73" s="65"/>
      <c r="CC73" s="65"/>
      <c r="CD73" s="79"/>
      <c r="CE73" s="79"/>
      <c r="CF73" s="79"/>
      <c r="CG73" s="79"/>
    </row>
    <row r="74" spans="19:85">
      <c r="S74" s="7"/>
      <c r="T74" s="7"/>
      <c r="U74" s="7"/>
      <c r="V74" s="7"/>
      <c r="W74" s="7"/>
      <c r="X74" s="7"/>
      <c r="Y74" s="7"/>
      <c r="Z74" s="7"/>
      <c r="AA74" s="79"/>
      <c r="AB74" s="79"/>
      <c r="AC74" s="79"/>
      <c r="AD74" s="79"/>
      <c r="AE74" s="79"/>
      <c r="AF74" s="65"/>
      <c r="AG74" s="65"/>
      <c r="AH74" s="79"/>
      <c r="AI74" s="79"/>
      <c r="AJ74" s="79"/>
      <c r="AK74" s="79"/>
      <c r="AL74" s="65"/>
      <c r="AM74" s="65"/>
      <c r="AN74" s="79"/>
      <c r="AO74" s="79"/>
      <c r="AP74" s="79"/>
      <c r="AQ74" s="79"/>
      <c r="AR74" s="65"/>
      <c r="AS74" s="65"/>
      <c r="AT74" s="79"/>
      <c r="AU74" s="79"/>
      <c r="AV74" s="79"/>
      <c r="AW74" s="79"/>
      <c r="AX74" s="65"/>
      <c r="AY74" s="65"/>
      <c r="AZ74" s="79"/>
      <c r="BA74" s="79"/>
      <c r="BB74" s="79"/>
      <c r="BC74" s="79"/>
      <c r="BD74" s="65"/>
      <c r="BE74" s="65"/>
      <c r="BF74" s="79"/>
      <c r="BG74" s="79"/>
      <c r="BH74" s="79"/>
      <c r="BI74" s="79"/>
      <c r="BJ74" s="65"/>
      <c r="BK74" s="65"/>
      <c r="BL74" s="79"/>
      <c r="BM74" s="79"/>
      <c r="BN74" s="79"/>
      <c r="BO74" s="79"/>
      <c r="BP74" s="65"/>
      <c r="BQ74" s="65"/>
      <c r="BR74" s="79"/>
      <c r="BS74" s="79"/>
      <c r="BT74" s="79"/>
      <c r="BU74" s="79"/>
      <c r="BV74" s="65"/>
      <c r="BW74" s="65"/>
      <c r="BX74" s="79"/>
      <c r="BY74" s="79"/>
      <c r="BZ74" s="79"/>
      <c r="CA74" s="79"/>
      <c r="CB74" s="65"/>
      <c r="CC74" s="65"/>
      <c r="CD74" s="79"/>
      <c r="CE74" s="79"/>
      <c r="CF74" s="79"/>
      <c r="CG74" s="79"/>
    </row>
    <row r="75" spans="19:85">
      <c r="S75" s="7"/>
      <c r="T75" s="7"/>
      <c r="U75" s="7"/>
      <c r="V75" s="7"/>
      <c r="W75" s="7"/>
      <c r="X75" s="7"/>
      <c r="Y75" s="7"/>
      <c r="Z75" s="7"/>
      <c r="AA75" s="79"/>
      <c r="AB75" s="79"/>
      <c r="AC75" s="79"/>
      <c r="AD75" s="79"/>
      <c r="AE75" s="79"/>
      <c r="AF75" s="65"/>
      <c r="AG75" s="65"/>
      <c r="AH75" s="79"/>
      <c r="AI75" s="79"/>
      <c r="AJ75" s="79"/>
      <c r="AK75" s="79"/>
      <c r="AL75" s="65"/>
      <c r="AM75" s="65"/>
      <c r="AN75" s="79"/>
      <c r="AO75" s="79"/>
      <c r="AP75" s="79"/>
      <c r="AQ75" s="79"/>
      <c r="AR75" s="65"/>
      <c r="AS75" s="65"/>
      <c r="AT75" s="79"/>
      <c r="AU75" s="79"/>
      <c r="AV75" s="79"/>
      <c r="AW75" s="79"/>
      <c r="AX75" s="65"/>
      <c r="AY75" s="65"/>
      <c r="AZ75" s="79"/>
      <c r="BA75" s="79"/>
      <c r="BB75" s="79"/>
      <c r="BC75" s="79"/>
      <c r="BD75" s="65"/>
      <c r="BE75" s="65"/>
      <c r="BF75" s="79"/>
      <c r="BG75" s="79"/>
      <c r="BH75" s="79"/>
      <c r="BI75" s="79"/>
      <c r="BJ75" s="65"/>
      <c r="BK75" s="65"/>
      <c r="BL75" s="79"/>
      <c r="BM75" s="79"/>
      <c r="BN75" s="79"/>
      <c r="BO75" s="79"/>
      <c r="BP75" s="65"/>
      <c r="BQ75" s="65"/>
      <c r="BR75" s="79"/>
      <c r="BS75" s="79"/>
      <c r="BT75" s="79"/>
      <c r="BU75" s="79"/>
      <c r="BV75" s="65"/>
      <c r="BW75" s="65"/>
      <c r="BX75" s="79"/>
      <c r="BY75" s="79"/>
      <c r="BZ75" s="79"/>
      <c r="CA75" s="79"/>
      <c r="CB75" s="65"/>
      <c r="CC75" s="65"/>
      <c r="CD75" s="79"/>
      <c r="CE75" s="79"/>
      <c r="CF75" s="79"/>
      <c r="CG75" s="79"/>
    </row>
    <row r="76" spans="19:85">
      <c r="S76" s="7"/>
      <c r="T76" s="7"/>
      <c r="U76" s="7"/>
      <c r="V76" s="7"/>
      <c r="W76" s="7"/>
      <c r="X76" s="7"/>
      <c r="Y76" s="7"/>
      <c r="Z76" s="7"/>
      <c r="AA76" s="79"/>
      <c r="AB76" s="79"/>
      <c r="AC76" s="79"/>
      <c r="AD76" s="79"/>
      <c r="AE76" s="79"/>
      <c r="AF76" s="65"/>
      <c r="AG76" s="65"/>
      <c r="AH76" s="79"/>
      <c r="AI76" s="79"/>
      <c r="AJ76" s="79"/>
      <c r="AK76" s="79"/>
      <c r="AL76" s="65"/>
      <c r="AM76" s="65"/>
      <c r="AN76" s="79"/>
      <c r="AO76" s="79"/>
      <c r="AP76" s="79"/>
      <c r="AQ76" s="79"/>
      <c r="AR76" s="65"/>
      <c r="AS76" s="65"/>
      <c r="AT76" s="79"/>
      <c r="AU76" s="79"/>
      <c r="AV76" s="79"/>
      <c r="AW76" s="79"/>
      <c r="AX76" s="65"/>
      <c r="AY76" s="65"/>
      <c r="AZ76" s="79"/>
      <c r="BA76" s="79"/>
      <c r="BB76" s="79"/>
      <c r="BC76" s="79"/>
      <c r="BD76" s="65"/>
      <c r="BE76" s="65"/>
      <c r="BF76" s="79"/>
      <c r="BG76" s="79"/>
      <c r="BH76" s="79"/>
      <c r="BI76" s="79"/>
      <c r="BJ76" s="65"/>
      <c r="BK76" s="65"/>
      <c r="BL76" s="79"/>
      <c r="BM76" s="79"/>
      <c r="BN76" s="79"/>
      <c r="BO76" s="79"/>
      <c r="BP76" s="65"/>
      <c r="BQ76" s="65"/>
      <c r="BR76" s="79"/>
      <c r="BS76" s="79"/>
      <c r="BT76" s="79"/>
      <c r="BU76" s="79"/>
      <c r="BV76" s="65"/>
      <c r="BW76" s="65"/>
      <c r="BX76" s="79"/>
      <c r="BY76" s="79"/>
      <c r="BZ76" s="79"/>
      <c r="CA76" s="79"/>
      <c r="CB76" s="65"/>
      <c r="CC76" s="65"/>
      <c r="CD76" s="79"/>
      <c r="CE76" s="79"/>
      <c r="CF76" s="79"/>
      <c r="CG76" s="79"/>
    </row>
    <row r="77" spans="19:85">
      <c r="S77" s="7"/>
      <c r="T77" s="7"/>
      <c r="U77" s="7"/>
      <c r="V77" s="7"/>
      <c r="W77" s="7"/>
      <c r="X77" s="7"/>
      <c r="Y77" s="7"/>
      <c r="Z77" s="7"/>
      <c r="AA77" s="79"/>
      <c r="AB77" s="79"/>
      <c r="AC77" s="79"/>
      <c r="AD77" s="79"/>
      <c r="AE77" s="79"/>
      <c r="AF77" s="65"/>
      <c r="AG77" s="65"/>
      <c r="AH77" s="79"/>
      <c r="AI77" s="79"/>
      <c r="AJ77" s="79"/>
      <c r="AK77" s="79"/>
      <c r="AL77" s="65"/>
      <c r="AM77" s="65"/>
      <c r="AN77" s="79"/>
      <c r="AO77" s="79"/>
      <c r="AP77" s="79"/>
      <c r="AQ77" s="79"/>
      <c r="AR77" s="65"/>
      <c r="AS77" s="65"/>
      <c r="AT77" s="79"/>
      <c r="AU77" s="79"/>
      <c r="AV77" s="79"/>
      <c r="AW77" s="79"/>
      <c r="AX77" s="65"/>
      <c r="AY77" s="65"/>
      <c r="AZ77" s="79"/>
      <c r="BA77" s="79"/>
      <c r="BB77" s="79"/>
      <c r="BC77" s="79"/>
      <c r="BD77" s="65"/>
      <c r="BE77" s="65"/>
      <c r="BF77" s="79"/>
      <c r="BG77" s="79"/>
      <c r="BH77" s="79"/>
      <c r="BI77" s="79"/>
      <c r="BJ77" s="65"/>
      <c r="BK77" s="65"/>
      <c r="BL77" s="79"/>
      <c r="BM77" s="79"/>
      <c r="BN77" s="79"/>
      <c r="BO77" s="79"/>
      <c r="BP77" s="65"/>
      <c r="BQ77" s="65"/>
      <c r="BR77" s="79"/>
      <c r="BS77" s="79"/>
      <c r="BT77" s="79"/>
      <c r="BU77" s="79"/>
      <c r="BV77" s="65"/>
      <c r="BW77" s="65"/>
      <c r="BX77" s="79"/>
      <c r="BY77" s="79"/>
      <c r="BZ77" s="79"/>
      <c r="CA77" s="79"/>
      <c r="CB77" s="65"/>
      <c r="CC77" s="65"/>
      <c r="CD77" s="79"/>
      <c r="CE77" s="79"/>
      <c r="CF77" s="79"/>
      <c r="CG77" s="79"/>
    </row>
    <row r="78" spans="19:85">
      <c r="S78" s="7"/>
      <c r="T78" s="7"/>
      <c r="U78" s="7"/>
      <c r="V78" s="7"/>
      <c r="W78" s="7"/>
      <c r="X78" s="7"/>
      <c r="Y78" s="7"/>
      <c r="Z78" s="7"/>
      <c r="AA78" s="79"/>
      <c r="AB78" s="79"/>
      <c r="AC78" s="79"/>
      <c r="AD78" s="79"/>
      <c r="AE78" s="79"/>
      <c r="AF78" s="65"/>
      <c r="AG78" s="65"/>
      <c r="AH78" s="79"/>
      <c r="AI78" s="79"/>
      <c r="AJ78" s="79"/>
      <c r="AK78" s="79"/>
      <c r="AL78" s="65"/>
      <c r="AM78" s="65"/>
      <c r="AN78" s="79"/>
      <c r="AO78" s="79"/>
      <c r="AP78" s="79"/>
      <c r="AQ78" s="79"/>
      <c r="AR78" s="65"/>
      <c r="AS78" s="65"/>
      <c r="AT78" s="79"/>
      <c r="AU78" s="79"/>
      <c r="AV78" s="79"/>
      <c r="AW78" s="79"/>
      <c r="AX78" s="65"/>
      <c r="AY78" s="65"/>
      <c r="AZ78" s="79"/>
      <c r="BA78" s="79"/>
      <c r="BB78" s="79"/>
      <c r="BC78" s="79"/>
      <c r="BD78" s="65"/>
      <c r="BE78" s="65"/>
      <c r="BF78" s="79"/>
      <c r="BG78" s="79"/>
      <c r="BH78" s="79"/>
      <c r="BI78" s="79"/>
      <c r="BJ78" s="65"/>
      <c r="BK78" s="65"/>
      <c r="BL78" s="79"/>
      <c r="BM78" s="79"/>
      <c r="BN78" s="79"/>
      <c r="BO78" s="79"/>
      <c r="BP78" s="65"/>
      <c r="BQ78" s="65"/>
      <c r="BR78" s="79"/>
      <c r="BS78" s="79"/>
      <c r="BT78" s="79"/>
      <c r="BU78" s="79"/>
      <c r="BV78" s="65"/>
      <c r="BW78" s="65"/>
      <c r="BX78" s="79"/>
      <c r="BY78" s="79"/>
      <c r="BZ78" s="79"/>
      <c r="CA78" s="79"/>
      <c r="CB78" s="65"/>
      <c r="CC78" s="65"/>
      <c r="CD78" s="79"/>
      <c r="CE78" s="79"/>
      <c r="CF78" s="79"/>
      <c r="CG78" s="79"/>
    </row>
    <row r="79" spans="19:85">
      <c r="S79" s="7"/>
      <c r="T79" s="7"/>
      <c r="U79" s="7"/>
      <c r="V79" s="7"/>
      <c r="W79" s="7"/>
      <c r="X79" s="7"/>
      <c r="Y79" s="7"/>
      <c r="Z79" s="7"/>
      <c r="AA79" s="79"/>
      <c r="AB79" s="79"/>
      <c r="AC79" s="79"/>
      <c r="AD79" s="79"/>
      <c r="AE79" s="79"/>
      <c r="AF79" s="65"/>
      <c r="AG79" s="65"/>
      <c r="AH79" s="79"/>
      <c r="AI79" s="79"/>
      <c r="AJ79" s="79"/>
      <c r="AK79" s="79"/>
      <c r="AL79" s="65"/>
      <c r="AM79" s="65"/>
      <c r="AN79" s="79"/>
      <c r="AO79" s="79"/>
      <c r="AP79" s="79"/>
      <c r="AQ79" s="79"/>
      <c r="AR79" s="65"/>
      <c r="AS79" s="65"/>
      <c r="AT79" s="79"/>
      <c r="AU79" s="79"/>
      <c r="AV79" s="79"/>
      <c r="AW79" s="79"/>
      <c r="AX79" s="65"/>
      <c r="AY79" s="65"/>
      <c r="AZ79" s="79"/>
      <c r="BA79" s="79"/>
      <c r="BB79" s="79"/>
      <c r="BC79" s="79"/>
      <c r="BD79" s="65"/>
      <c r="BE79" s="65"/>
      <c r="BF79" s="79"/>
      <c r="BG79" s="79"/>
      <c r="BH79" s="79"/>
      <c r="BI79" s="79"/>
      <c r="BJ79" s="65"/>
      <c r="BK79" s="65"/>
      <c r="BL79" s="79"/>
      <c r="BM79" s="79"/>
      <c r="BN79" s="79"/>
      <c r="BO79" s="79"/>
      <c r="BP79" s="65"/>
      <c r="BQ79" s="65"/>
      <c r="BR79" s="79"/>
      <c r="BS79" s="79"/>
      <c r="BT79" s="79"/>
      <c r="BU79" s="79"/>
      <c r="BV79" s="65"/>
      <c r="BW79" s="65"/>
      <c r="BX79" s="79"/>
      <c r="BY79" s="79"/>
      <c r="BZ79" s="79"/>
      <c r="CA79" s="79"/>
      <c r="CB79" s="65"/>
      <c r="CC79" s="65"/>
      <c r="CD79" s="79"/>
      <c r="CE79" s="79"/>
      <c r="CF79" s="79"/>
      <c r="CG79" s="79"/>
    </row>
    <row r="80" spans="19:85">
      <c r="S80" s="7"/>
      <c r="T80" s="7"/>
      <c r="U80" s="7"/>
      <c r="V80" s="7"/>
      <c r="W80" s="7"/>
      <c r="X80" s="7"/>
      <c r="Y80" s="7"/>
      <c r="Z80" s="7"/>
      <c r="AA80" s="79"/>
      <c r="AB80" s="79"/>
      <c r="AC80" s="79"/>
      <c r="AD80" s="79"/>
      <c r="AE80" s="79"/>
      <c r="AF80" s="65"/>
      <c r="AG80" s="65"/>
      <c r="AH80" s="79"/>
      <c r="AI80" s="79"/>
      <c r="AJ80" s="79"/>
      <c r="AK80" s="79"/>
      <c r="AL80" s="65"/>
      <c r="AM80" s="65"/>
      <c r="AN80" s="79"/>
      <c r="AO80" s="79"/>
      <c r="AP80" s="79"/>
      <c r="AQ80" s="79"/>
      <c r="AR80" s="65"/>
      <c r="AS80" s="65"/>
      <c r="AT80" s="79"/>
      <c r="AU80" s="79"/>
      <c r="AV80" s="79"/>
      <c r="AW80" s="79"/>
      <c r="AX80" s="65"/>
      <c r="AY80" s="65"/>
      <c r="AZ80" s="79"/>
      <c r="BA80" s="79"/>
      <c r="BB80" s="79"/>
      <c r="BC80" s="79"/>
      <c r="BD80" s="65"/>
      <c r="BE80" s="65"/>
      <c r="BF80" s="79"/>
      <c r="BG80" s="79"/>
      <c r="BH80" s="79"/>
      <c r="BI80" s="79"/>
      <c r="BJ80" s="65"/>
      <c r="BK80" s="65"/>
      <c r="BL80" s="79"/>
      <c r="BM80" s="79"/>
      <c r="BN80" s="79"/>
      <c r="BO80" s="79"/>
      <c r="BP80" s="65"/>
      <c r="BQ80" s="65"/>
      <c r="BR80" s="79"/>
      <c r="BS80" s="79"/>
      <c r="BT80" s="79"/>
      <c r="BU80" s="79"/>
      <c r="BV80" s="65"/>
      <c r="BW80" s="65"/>
      <c r="BX80" s="79"/>
      <c r="BY80" s="79"/>
      <c r="BZ80" s="79"/>
      <c r="CA80" s="79"/>
      <c r="CB80" s="65"/>
      <c r="CC80" s="65"/>
      <c r="CD80" s="79"/>
      <c r="CE80" s="79"/>
      <c r="CF80" s="79"/>
      <c r="CG80" s="79"/>
    </row>
    <row r="81" spans="2:85">
      <c r="S81" s="7"/>
      <c r="T81" s="7"/>
      <c r="U81" s="7"/>
      <c r="V81" s="7"/>
      <c r="W81" s="7"/>
      <c r="X81" s="7"/>
      <c r="Y81" s="7"/>
      <c r="Z81" s="7"/>
      <c r="AA81" s="79"/>
      <c r="AB81" s="79"/>
      <c r="AC81" s="79"/>
      <c r="AD81" s="79"/>
      <c r="AE81" s="79"/>
      <c r="AF81" s="65"/>
      <c r="AG81" s="65"/>
      <c r="AH81" s="79"/>
      <c r="AI81" s="79"/>
      <c r="AJ81" s="79"/>
      <c r="AK81" s="79"/>
      <c r="AL81" s="65"/>
      <c r="AM81" s="65"/>
      <c r="AN81" s="79"/>
      <c r="AO81" s="79"/>
      <c r="AP81" s="79"/>
      <c r="AQ81" s="79"/>
      <c r="AR81" s="65"/>
      <c r="AS81" s="65"/>
      <c r="AT81" s="79"/>
      <c r="AU81" s="79"/>
      <c r="AV81" s="79"/>
      <c r="AW81" s="79"/>
      <c r="AX81" s="65"/>
      <c r="AY81" s="65"/>
      <c r="AZ81" s="79"/>
      <c r="BA81" s="79"/>
      <c r="BB81" s="79"/>
      <c r="BC81" s="79"/>
      <c r="BD81" s="65"/>
      <c r="BE81" s="65"/>
      <c r="BF81" s="79"/>
      <c r="BG81" s="79"/>
      <c r="BH81" s="79"/>
      <c r="BI81" s="79"/>
      <c r="BJ81" s="65"/>
      <c r="BK81" s="65"/>
      <c r="BL81" s="79"/>
      <c r="BM81" s="79"/>
      <c r="BN81" s="79"/>
      <c r="BO81" s="79"/>
      <c r="BP81" s="65"/>
      <c r="BQ81" s="65"/>
      <c r="BR81" s="79"/>
      <c r="BS81" s="79"/>
      <c r="BT81" s="79"/>
      <c r="BU81" s="79"/>
      <c r="BV81" s="65"/>
      <c r="BW81" s="65"/>
      <c r="BX81" s="79"/>
      <c r="BY81" s="79"/>
      <c r="BZ81" s="79"/>
      <c r="CA81" s="79"/>
      <c r="CB81" s="65"/>
      <c r="CC81" s="65"/>
      <c r="CD81" s="79"/>
      <c r="CE81" s="79"/>
      <c r="CF81" s="79"/>
      <c r="CG81" s="79"/>
    </row>
    <row r="82" spans="2:85">
      <c r="S82" s="7"/>
      <c r="T82" s="7"/>
      <c r="U82" s="7"/>
      <c r="V82" s="7"/>
      <c r="W82" s="7"/>
      <c r="X82" s="7"/>
      <c r="Y82" s="7"/>
      <c r="Z82" s="7"/>
      <c r="AA82" s="79"/>
      <c r="AB82" s="79"/>
      <c r="AC82" s="79"/>
      <c r="AD82" s="79"/>
      <c r="AE82" s="79"/>
      <c r="AF82" s="65"/>
      <c r="AG82" s="65"/>
      <c r="AH82" s="79"/>
      <c r="AI82" s="79"/>
      <c r="AJ82" s="79"/>
      <c r="AK82" s="79"/>
      <c r="AL82" s="65"/>
      <c r="AM82" s="65"/>
      <c r="AN82" s="79"/>
      <c r="AO82" s="79"/>
      <c r="AP82" s="79"/>
      <c r="AQ82" s="79"/>
      <c r="AR82" s="65"/>
      <c r="AS82" s="65"/>
      <c r="AT82" s="79"/>
      <c r="AU82" s="79"/>
      <c r="AV82" s="79"/>
      <c r="AW82" s="79"/>
      <c r="AX82" s="65"/>
      <c r="AY82" s="65"/>
      <c r="AZ82" s="79"/>
      <c r="BA82" s="79"/>
      <c r="BB82" s="79"/>
      <c r="BC82" s="79"/>
      <c r="BD82" s="65"/>
      <c r="BE82" s="65"/>
      <c r="BF82" s="79"/>
      <c r="BG82" s="79"/>
      <c r="BH82" s="79"/>
      <c r="BI82" s="79"/>
      <c r="BJ82" s="65"/>
      <c r="BK82" s="65"/>
      <c r="BL82" s="79"/>
      <c r="BM82" s="79"/>
      <c r="BN82" s="79"/>
      <c r="BO82" s="79"/>
      <c r="BP82" s="65"/>
      <c r="BQ82" s="65"/>
      <c r="BR82" s="79"/>
      <c r="BS82" s="79"/>
      <c r="BT82" s="79"/>
      <c r="BU82" s="79"/>
      <c r="BV82" s="65"/>
      <c r="BW82" s="65"/>
      <c r="BX82" s="79"/>
      <c r="BY82" s="79"/>
      <c r="BZ82" s="79"/>
      <c r="CA82" s="79"/>
      <c r="CB82" s="65"/>
      <c r="CC82" s="65"/>
      <c r="CD82" s="79"/>
      <c r="CE82" s="79"/>
      <c r="CF82" s="79"/>
      <c r="CG82" s="79"/>
    </row>
    <row r="83" spans="2:85">
      <c r="S83" s="7"/>
      <c r="T83" s="7"/>
      <c r="U83" s="7"/>
      <c r="V83" s="7"/>
      <c r="W83" s="7"/>
      <c r="X83" s="7"/>
      <c r="Y83" s="7"/>
      <c r="Z83" s="7"/>
      <c r="AA83" s="79"/>
      <c r="AB83" s="79"/>
      <c r="AC83" s="79"/>
      <c r="AD83" s="79"/>
      <c r="AE83" s="79"/>
      <c r="AF83" s="65"/>
      <c r="AG83" s="65"/>
      <c r="AH83" s="79"/>
      <c r="AI83" s="79"/>
      <c r="AJ83" s="79"/>
      <c r="AK83" s="79"/>
      <c r="AL83" s="65"/>
      <c r="AM83" s="65"/>
      <c r="AN83" s="79"/>
      <c r="AO83" s="79"/>
      <c r="AP83" s="79"/>
      <c r="AQ83" s="79"/>
      <c r="AR83" s="65"/>
      <c r="AS83" s="65"/>
      <c r="AT83" s="79"/>
      <c r="AU83" s="79"/>
      <c r="AV83" s="79"/>
      <c r="AW83" s="79"/>
      <c r="AX83" s="65"/>
      <c r="AY83" s="65"/>
      <c r="AZ83" s="79"/>
      <c r="BA83" s="79"/>
      <c r="BB83" s="79"/>
      <c r="BC83" s="79"/>
      <c r="BD83" s="65"/>
      <c r="BE83" s="65"/>
      <c r="BF83" s="79"/>
      <c r="BG83" s="79"/>
      <c r="BH83" s="79"/>
      <c r="BI83" s="79"/>
      <c r="BJ83" s="65"/>
      <c r="BK83" s="65"/>
      <c r="BL83" s="79"/>
      <c r="BM83" s="79"/>
      <c r="BN83" s="79"/>
      <c r="BO83" s="79"/>
      <c r="BP83" s="65"/>
      <c r="BQ83" s="65"/>
      <c r="BR83" s="79"/>
      <c r="BS83" s="79"/>
      <c r="BT83" s="79"/>
      <c r="BU83" s="79"/>
      <c r="BV83" s="65"/>
      <c r="BW83" s="65"/>
      <c r="BX83" s="79"/>
      <c r="BY83" s="79"/>
      <c r="BZ83" s="79"/>
      <c r="CA83" s="79"/>
      <c r="CB83" s="65"/>
      <c r="CC83" s="65"/>
      <c r="CD83" s="79"/>
      <c r="CE83" s="79"/>
      <c r="CF83" s="79"/>
      <c r="CG83" s="79"/>
    </row>
    <row r="84" spans="2:85">
      <c r="S84" s="7"/>
      <c r="T84" s="7"/>
      <c r="U84" s="7"/>
      <c r="V84" s="7"/>
      <c r="W84" s="7"/>
      <c r="X84" s="7"/>
      <c r="Y84" s="7"/>
      <c r="Z84" s="7"/>
      <c r="AA84" s="79"/>
      <c r="AB84" s="79"/>
      <c r="AC84" s="79"/>
      <c r="AD84" s="79"/>
      <c r="AE84" s="79"/>
      <c r="AF84" s="65"/>
      <c r="AG84" s="65"/>
      <c r="AH84" s="79"/>
      <c r="AI84" s="79"/>
      <c r="AJ84" s="79"/>
      <c r="AK84" s="79"/>
      <c r="AL84" s="65"/>
      <c r="AM84" s="65"/>
      <c r="AN84" s="79"/>
      <c r="AO84" s="79"/>
      <c r="AP84" s="79"/>
      <c r="AQ84" s="79"/>
      <c r="AR84" s="65"/>
      <c r="AS84" s="65"/>
      <c r="AT84" s="79"/>
      <c r="AU84" s="79"/>
      <c r="AV84" s="79"/>
      <c r="AW84" s="79"/>
      <c r="AX84" s="65"/>
      <c r="AY84" s="65"/>
      <c r="AZ84" s="79"/>
      <c r="BA84" s="79"/>
      <c r="BB84" s="79"/>
      <c r="BC84" s="79"/>
      <c r="BD84" s="65"/>
      <c r="BE84" s="65"/>
      <c r="BF84" s="79"/>
      <c r="BG84" s="79"/>
      <c r="BH84" s="79"/>
      <c r="BI84" s="79"/>
      <c r="BJ84" s="65"/>
      <c r="BK84" s="65"/>
      <c r="BL84" s="79"/>
      <c r="BM84" s="79"/>
      <c r="BN84" s="79"/>
      <c r="BO84" s="79"/>
      <c r="BP84" s="65"/>
      <c r="BQ84" s="65"/>
      <c r="BR84" s="79"/>
      <c r="BS84" s="79"/>
      <c r="BT84" s="79"/>
      <c r="BU84" s="79"/>
      <c r="BV84" s="65"/>
      <c r="BW84" s="65"/>
      <c r="BX84" s="79"/>
      <c r="BY84" s="79"/>
      <c r="BZ84" s="79"/>
      <c r="CA84" s="79"/>
      <c r="CB84" s="65"/>
      <c r="CC84" s="65"/>
      <c r="CD84" s="79"/>
      <c r="CE84" s="79"/>
      <c r="CF84" s="79"/>
      <c r="CG84" s="79"/>
    </row>
    <row r="85" spans="2:85">
      <c r="S85" s="7"/>
      <c r="T85" s="7"/>
      <c r="U85" s="7"/>
      <c r="V85" s="7"/>
      <c r="W85" s="7"/>
      <c r="X85" s="7"/>
      <c r="Y85" s="7"/>
      <c r="Z85" s="7"/>
      <c r="AA85" s="79"/>
      <c r="AB85" s="79"/>
      <c r="AC85" s="79"/>
      <c r="AD85" s="79"/>
      <c r="AE85" s="79"/>
      <c r="AF85" s="65"/>
      <c r="AG85" s="65"/>
      <c r="AH85" s="79"/>
      <c r="AI85" s="79"/>
      <c r="AJ85" s="79"/>
      <c r="AK85" s="79"/>
      <c r="AL85" s="65"/>
      <c r="AM85" s="65"/>
      <c r="AN85" s="79"/>
      <c r="AO85" s="79"/>
      <c r="AP85" s="79"/>
      <c r="AQ85" s="79"/>
      <c r="AR85" s="65"/>
      <c r="AS85" s="65"/>
      <c r="AT85" s="79"/>
      <c r="AU85" s="79"/>
      <c r="AV85" s="79"/>
      <c r="AW85" s="79"/>
      <c r="AX85" s="65"/>
      <c r="AY85" s="65"/>
      <c r="AZ85" s="79"/>
      <c r="BA85" s="79"/>
      <c r="BB85" s="79"/>
      <c r="BC85" s="79"/>
      <c r="BD85" s="65"/>
      <c r="BE85" s="65"/>
      <c r="BF85" s="79"/>
      <c r="BG85" s="79"/>
      <c r="BH85" s="79"/>
      <c r="BI85" s="79"/>
      <c r="BJ85" s="65"/>
      <c r="BK85" s="65"/>
      <c r="BL85" s="79"/>
      <c r="BM85" s="79"/>
      <c r="BN85" s="79"/>
      <c r="BO85" s="79"/>
      <c r="BP85" s="65"/>
      <c r="BQ85" s="65"/>
      <c r="BR85" s="79"/>
      <c r="BS85" s="79"/>
      <c r="BT85" s="79"/>
      <c r="BU85" s="79"/>
      <c r="BV85" s="65"/>
      <c r="BW85" s="65"/>
      <c r="BX85" s="79"/>
      <c r="BY85" s="79"/>
      <c r="BZ85" s="79"/>
      <c r="CA85" s="79"/>
      <c r="CB85" s="65"/>
      <c r="CC85" s="65"/>
      <c r="CD85" s="79"/>
      <c r="CE85" s="79"/>
      <c r="CF85" s="79"/>
      <c r="CG85" s="79"/>
    </row>
    <row r="86" spans="2:85">
      <c r="S86" s="7"/>
      <c r="T86" s="7"/>
      <c r="U86" s="7"/>
      <c r="V86" s="7"/>
      <c r="W86" s="7"/>
      <c r="X86" s="7"/>
      <c r="Y86" s="7"/>
      <c r="Z86" s="7"/>
      <c r="AA86" s="79"/>
      <c r="AB86" s="79"/>
      <c r="AC86" s="79"/>
      <c r="AD86" s="79"/>
      <c r="AE86" s="79"/>
      <c r="AF86" s="65"/>
      <c r="AG86" s="65"/>
      <c r="AH86" s="79"/>
      <c r="AI86" s="79"/>
      <c r="AJ86" s="79"/>
      <c r="AK86" s="79"/>
      <c r="AL86" s="65"/>
      <c r="AM86" s="65"/>
      <c r="AN86" s="79"/>
      <c r="AO86" s="79"/>
      <c r="AP86" s="79"/>
      <c r="AQ86" s="79"/>
      <c r="AR86" s="65"/>
      <c r="AS86" s="65"/>
      <c r="AT86" s="79"/>
      <c r="AU86" s="79"/>
      <c r="AV86" s="79"/>
      <c r="AW86" s="79"/>
      <c r="AX86" s="65"/>
      <c r="AY86" s="65"/>
      <c r="AZ86" s="79"/>
      <c r="BA86" s="79"/>
      <c r="BB86" s="79"/>
      <c r="BC86" s="79"/>
      <c r="BD86" s="65"/>
      <c r="BE86" s="65"/>
      <c r="BF86" s="79"/>
      <c r="BG86" s="79"/>
      <c r="BH86" s="79"/>
      <c r="BI86" s="79"/>
      <c r="BJ86" s="65"/>
      <c r="BK86" s="65"/>
      <c r="BL86" s="79"/>
      <c r="BM86" s="79"/>
      <c r="BN86" s="79"/>
      <c r="BO86" s="79"/>
      <c r="BP86" s="65"/>
      <c r="BQ86" s="65"/>
      <c r="BR86" s="79"/>
      <c r="BS86" s="79"/>
      <c r="BT86" s="79"/>
      <c r="BU86" s="79"/>
      <c r="BV86" s="65"/>
      <c r="BW86" s="65"/>
      <c r="BX86" s="79"/>
      <c r="BY86" s="79"/>
      <c r="BZ86" s="79"/>
      <c r="CA86" s="79"/>
      <c r="CB86" s="65"/>
      <c r="CC86" s="65"/>
      <c r="CD86" s="79"/>
      <c r="CE86" s="79"/>
      <c r="CF86" s="79"/>
      <c r="CG86" s="79"/>
    </row>
    <row r="87" spans="2:85">
      <c r="S87" s="7"/>
      <c r="T87" s="7"/>
      <c r="U87" s="7"/>
      <c r="V87" s="7"/>
      <c r="W87" s="7"/>
      <c r="X87" s="7"/>
      <c r="Y87" s="7"/>
      <c r="Z87" s="7"/>
      <c r="AA87" s="79"/>
      <c r="AB87" s="79"/>
      <c r="AC87" s="79"/>
      <c r="AD87" s="79"/>
      <c r="AE87" s="79"/>
      <c r="AF87" s="65"/>
      <c r="AG87" s="65"/>
      <c r="AH87" s="79"/>
      <c r="AI87" s="79"/>
      <c r="AJ87" s="79"/>
      <c r="AK87" s="79"/>
      <c r="AL87" s="65"/>
      <c r="AM87" s="65"/>
      <c r="AN87" s="79"/>
      <c r="AO87" s="79"/>
      <c r="AP87" s="79"/>
      <c r="AQ87" s="79"/>
      <c r="AR87" s="65"/>
      <c r="AS87" s="65"/>
      <c r="AT87" s="79"/>
      <c r="AU87" s="79"/>
      <c r="AV87" s="79"/>
      <c r="AW87" s="79"/>
      <c r="AX87" s="65"/>
      <c r="AY87" s="65"/>
      <c r="AZ87" s="79"/>
      <c r="BA87" s="79"/>
      <c r="BB87" s="79"/>
      <c r="BC87" s="79"/>
      <c r="BD87" s="65"/>
      <c r="BE87" s="65"/>
      <c r="BF87" s="79"/>
      <c r="BG87" s="79"/>
      <c r="BH87" s="79"/>
      <c r="BI87" s="79"/>
      <c r="BJ87" s="65"/>
      <c r="BK87" s="65"/>
      <c r="BL87" s="79"/>
      <c r="BM87" s="79"/>
      <c r="BN87" s="79"/>
      <c r="BO87" s="79"/>
      <c r="BP87" s="65"/>
      <c r="BQ87" s="65"/>
      <c r="BR87" s="79"/>
      <c r="BS87" s="79"/>
      <c r="BT87" s="79"/>
      <c r="BU87" s="79"/>
      <c r="BV87" s="65"/>
      <c r="BW87" s="65"/>
      <c r="BX87" s="79"/>
      <c r="BY87" s="79"/>
      <c r="BZ87" s="79"/>
      <c r="CA87" s="79"/>
      <c r="CB87" s="65"/>
      <c r="CC87" s="65"/>
      <c r="CD87" s="79"/>
      <c r="CE87" s="79"/>
      <c r="CF87" s="79"/>
      <c r="CG87" s="79"/>
    </row>
    <row r="88" spans="2:85">
      <c r="S88" s="7"/>
      <c r="T88" s="7"/>
      <c r="U88" s="7"/>
      <c r="V88" s="7"/>
      <c r="W88" s="7"/>
      <c r="X88" s="7"/>
      <c r="Y88" s="7"/>
      <c r="Z88" s="7"/>
      <c r="AA88" s="79"/>
      <c r="AB88" s="79"/>
      <c r="AC88" s="79"/>
      <c r="AD88" s="79"/>
      <c r="AE88" s="79"/>
      <c r="AF88" s="65"/>
      <c r="AG88" s="65"/>
      <c r="AH88" s="79"/>
      <c r="AI88" s="79"/>
      <c r="AJ88" s="79"/>
      <c r="AK88" s="79"/>
      <c r="AL88" s="65"/>
      <c r="AM88" s="65"/>
      <c r="AN88" s="79"/>
      <c r="AO88" s="79"/>
      <c r="AP88" s="79"/>
      <c r="AQ88" s="79"/>
      <c r="AR88" s="65"/>
      <c r="AS88" s="65"/>
      <c r="AT88" s="79"/>
      <c r="AU88" s="79"/>
      <c r="AV88" s="79"/>
      <c r="AW88" s="79"/>
      <c r="AX88" s="65"/>
      <c r="AY88" s="65"/>
      <c r="AZ88" s="79"/>
      <c r="BA88" s="79"/>
      <c r="BB88" s="79"/>
      <c r="BC88" s="79"/>
      <c r="BD88" s="65"/>
      <c r="BE88" s="65"/>
      <c r="BF88" s="79"/>
      <c r="BG88" s="79"/>
      <c r="BH88" s="79"/>
      <c r="BI88" s="79"/>
      <c r="BJ88" s="65"/>
      <c r="BK88" s="65"/>
      <c r="BL88" s="79"/>
      <c r="BM88" s="79"/>
      <c r="BN88" s="79"/>
      <c r="BO88" s="79"/>
      <c r="BP88" s="65"/>
      <c r="BQ88" s="65"/>
      <c r="BR88" s="79"/>
      <c r="BS88" s="79"/>
      <c r="BT88" s="79"/>
      <c r="BU88" s="79"/>
      <c r="BV88" s="65"/>
      <c r="BW88" s="65"/>
      <c r="BX88" s="79"/>
      <c r="BY88" s="79"/>
      <c r="BZ88" s="79"/>
      <c r="CA88" s="79"/>
      <c r="CB88" s="65"/>
      <c r="CC88" s="65"/>
      <c r="CD88" s="79"/>
      <c r="CE88" s="79"/>
      <c r="CF88" s="79"/>
      <c r="CG88" s="79"/>
    </row>
    <row r="89" spans="2:85">
      <c r="S89" s="7"/>
      <c r="T89" s="7"/>
      <c r="U89" s="7"/>
      <c r="V89" s="7"/>
      <c r="W89" s="7"/>
      <c r="X89" s="7"/>
      <c r="Y89" s="7"/>
      <c r="Z89" s="7"/>
      <c r="AA89" s="79"/>
      <c r="AB89" s="79"/>
      <c r="AC89" s="79"/>
      <c r="AD89" s="79"/>
      <c r="AE89" s="79"/>
      <c r="AF89" s="65"/>
      <c r="AG89" s="65"/>
      <c r="AH89" s="79"/>
      <c r="AI89" s="79"/>
      <c r="AJ89" s="79"/>
      <c r="AK89" s="79"/>
      <c r="AL89" s="65"/>
      <c r="AM89" s="65"/>
      <c r="AN89" s="79"/>
      <c r="AO89" s="79"/>
      <c r="AP89" s="79"/>
      <c r="AQ89" s="79"/>
      <c r="AR89" s="65"/>
      <c r="AS89" s="65"/>
      <c r="AT89" s="79"/>
      <c r="AU89" s="79"/>
      <c r="AV89" s="79"/>
      <c r="AW89" s="79"/>
      <c r="AX89" s="65"/>
      <c r="AY89" s="65"/>
      <c r="AZ89" s="79"/>
      <c r="BA89" s="79"/>
      <c r="BB89" s="79"/>
      <c r="BC89" s="79"/>
      <c r="BD89" s="65"/>
      <c r="BE89" s="65"/>
      <c r="BF89" s="79"/>
      <c r="BG89" s="79"/>
      <c r="BH89" s="79"/>
      <c r="BI89" s="79"/>
      <c r="BJ89" s="65"/>
      <c r="BK89" s="65"/>
      <c r="BL89" s="79"/>
      <c r="BM89" s="79"/>
      <c r="BN89" s="79"/>
      <c r="BO89" s="79"/>
      <c r="BP89" s="65"/>
      <c r="BQ89" s="65"/>
      <c r="BR89" s="79"/>
      <c r="BS89" s="79"/>
      <c r="BT89" s="79"/>
      <c r="BU89" s="79"/>
      <c r="BV89" s="65"/>
      <c r="BW89" s="65"/>
      <c r="BX89" s="79"/>
      <c r="BY89" s="79"/>
      <c r="BZ89" s="79"/>
      <c r="CA89" s="79"/>
      <c r="CB89" s="65"/>
      <c r="CC89" s="65"/>
      <c r="CD89" s="79"/>
      <c r="CE89" s="79"/>
      <c r="CF89" s="79"/>
      <c r="CG89" s="79"/>
    </row>
    <row r="90" spans="2:85">
      <c r="S90" s="7"/>
      <c r="T90" s="7"/>
      <c r="U90" s="7"/>
      <c r="V90" s="7"/>
      <c r="W90" s="7"/>
      <c r="X90" s="7"/>
      <c r="Y90" s="7"/>
      <c r="Z90" s="7"/>
      <c r="AA90" s="79"/>
      <c r="AB90" s="79"/>
      <c r="AC90" s="79"/>
      <c r="AD90" s="79"/>
      <c r="AE90" s="79"/>
      <c r="AF90" s="65"/>
      <c r="AG90" s="65"/>
      <c r="AH90" s="79"/>
      <c r="AI90" s="79"/>
      <c r="AJ90" s="79"/>
      <c r="AK90" s="79"/>
      <c r="AL90" s="65"/>
      <c r="AM90" s="65"/>
      <c r="AN90" s="79"/>
      <c r="AO90" s="79"/>
      <c r="AP90" s="79"/>
      <c r="AQ90" s="79"/>
      <c r="AR90" s="65"/>
      <c r="AS90" s="65"/>
      <c r="AT90" s="79"/>
      <c r="AU90" s="79"/>
      <c r="AV90" s="79"/>
      <c r="AW90" s="79"/>
      <c r="AX90" s="65"/>
      <c r="AY90" s="65"/>
      <c r="AZ90" s="79"/>
      <c r="BA90" s="79"/>
      <c r="BB90" s="79"/>
      <c r="BC90" s="79"/>
      <c r="BD90" s="65"/>
      <c r="BE90" s="65"/>
      <c r="BF90" s="79"/>
      <c r="BG90" s="79"/>
      <c r="BH90" s="79"/>
      <c r="BI90" s="79"/>
      <c r="BJ90" s="65"/>
      <c r="BK90" s="65"/>
      <c r="BL90" s="79"/>
      <c r="BM90" s="79"/>
      <c r="BN90" s="79"/>
      <c r="BO90" s="79"/>
      <c r="BP90" s="65"/>
      <c r="BQ90" s="65"/>
      <c r="BR90" s="79"/>
      <c r="BS90" s="79"/>
      <c r="BT90" s="79"/>
      <c r="BU90" s="79"/>
      <c r="BV90" s="65"/>
      <c r="BW90" s="65"/>
      <c r="BX90" s="79"/>
      <c r="BY90" s="79"/>
      <c r="BZ90" s="79"/>
      <c r="CA90" s="79"/>
      <c r="CB90" s="65"/>
      <c r="CC90" s="65"/>
      <c r="CD90" s="79"/>
      <c r="CE90" s="79"/>
      <c r="CF90" s="79"/>
      <c r="CG90" s="79"/>
    </row>
    <row r="91" spans="2:85">
      <c r="S91" s="7"/>
      <c r="T91" s="7"/>
      <c r="U91" s="7"/>
      <c r="V91" s="7"/>
      <c r="W91" s="7"/>
      <c r="X91" s="7"/>
      <c r="Y91" s="7"/>
      <c r="Z91" s="7"/>
      <c r="AA91" s="79"/>
      <c r="AB91" s="79"/>
      <c r="AC91" s="79"/>
      <c r="AD91" s="79"/>
      <c r="AE91" s="79"/>
      <c r="AF91" s="65"/>
      <c r="AG91" s="65"/>
      <c r="AH91" s="79"/>
      <c r="AI91" s="79"/>
      <c r="AJ91" s="79"/>
      <c r="AK91" s="79"/>
      <c r="AL91" s="65"/>
      <c r="AM91" s="65"/>
      <c r="AN91" s="79"/>
      <c r="AO91" s="79"/>
      <c r="AP91" s="79"/>
      <c r="AQ91" s="79"/>
      <c r="AR91" s="65"/>
      <c r="AS91" s="65"/>
      <c r="AT91" s="79"/>
      <c r="AU91" s="79"/>
      <c r="AV91" s="79"/>
      <c r="AW91" s="79"/>
      <c r="AX91" s="65"/>
      <c r="AY91" s="65"/>
      <c r="AZ91" s="79"/>
      <c r="BA91" s="79"/>
      <c r="BB91" s="79"/>
      <c r="BC91" s="79"/>
      <c r="BD91" s="65"/>
      <c r="BE91" s="65"/>
      <c r="BF91" s="79"/>
      <c r="BG91" s="79"/>
      <c r="BH91" s="79"/>
      <c r="BI91" s="79"/>
      <c r="BJ91" s="65"/>
      <c r="BK91" s="65"/>
      <c r="BL91" s="79"/>
      <c r="BM91" s="79"/>
      <c r="BN91" s="79"/>
      <c r="BO91" s="79"/>
      <c r="BP91" s="65"/>
      <c r="BQ91" s="65"/>
      <c r="BR91" s="79"/>
      <c r="BS91" s="79"/>
      <c r="BT91" s="79"/>
      <c r="BU91" s="79"/>
      <c r="BV91" s="65"/>
      <c r="BW91" s="65"/>
      <c r="BX91" s="79"/>
      <c r="BY91" s="79"/>
      <c r="BZ91" s="79"/>
      <c r="CA91" s="79"/>
      <c r="CB91" s="65"/>
      <c r="CC91" s="65"/>
      <c r="CD91" s="79"/>
      <c r="CE91" s="79"/>
      <c r="CF91" s="79"/>
      <c r="CG91" s="79"/>
    </row>
    <row r="92" spans="2:85">
      <c r="S92" s="7"/>
      <c r="T92" s="7"/>
      <c r="U92" s="7"/>
      <c r="V92" s="7"/>
      <c r="W92" s="7"/>
      <c r="X92" s="7"/>
      <c r="Y92" s="7"/>
      <c r="Z92" s="7"/>
      <c r="AA92" s="79"/>
      <c r="AB92" s="79"/>
      <c r="AC92" s="79"/>
      <c r="AD92" s="79"/>
      <c r="AE92" s="79"/>
      <c r="AF92" s="65"/>
      <c r="AG92" s="65"/>
      <c r="AH92" s="79"/>
      <c r="AI92" s="79"/>
      <c r="AJ92" s="79"/>
      <c r="AK92" s="79"/>
      <c r="AL92" s="65"/>
      <c r="AM92" s="65"/>
      <c r="AN92" s="79"/>
      <c r="AO92" s="79"/>
      <c r="AP92" s="79"/>
      <c r="AQ92" s="79"/>
      <c r="AR92" s="65"/>
      <c r="AS92" s="65"/>
      <c r="AT92" s="79"/>
      <c r="AU92" s="79"/>
      <c r="AV92" s="79"/>
      <c r="AW92" s="79"/>
      <c r="AX92" s="65"/>
      <c r="AY92" s="65"/>
      <c r="AZ92" s="79"/>
      <c r="BA92" s="79"/>
      <c r="BB92" s="79"/>
      <c r="BC92" s="79"/>
      <c r="BD92" s="65"/>
      <c r="BE92" s="65"/>
      <c r="BF92" s="79"/>
      <c r="BG92" s="79"/>
      <c r="BH92" s="79"/>
      <c r="BI92" s="79"/>
      <c r="BJ92" s="65"/>
      <c r="BK92" s="65"/>
      <c r="BL92" s="79"/>
      <c r="BM92" s="79"/>
      <c r="BN92" s="79"/>
      <c r="BO92" s="79"/>
      <c r="BP92" s="65"/>
      <c r="BQ92" s="65"/>
      <c r="BR92" s="79"/>
      <c r="BS92" s="79"/>
      <c r="BT92" s="79"/>
      <c r="BU92" s="79"/>
      <c r="BV92" s="65"/>
      <c r="BW92" s="65"/>
      <c r="BX92" s="79"/>
      <c r="BY92" s="79"/>
      <c r="BZ92" s="79"/>
      <c r="CA92" s="79"/>
      <c r="CB92" s="65"/>
      <c r="CC92" s="65"/>
      <c r="CD92" s="79"/>
      <c r="CE92" s="79"/>
      <c r="CF92" s="79"/>
      <c r="CG92" s="79"/>
    </row>
    <row r="93" spans="2:85">
      <c r="S93" s="7"/>
      <c r="T93" s="7"/>
      <c r="U93" s="7"/>
      <c r="V93" s="7"/>
      <c r="W93" s="7"/>
      <c r="X93" s="7"/>
      <c r="Y93" s="7"/>
      <c r="Z93" s="7"/>
      <c r="AA93" s="79"/>
      <c r="AB93" s="79"/>
      <c r="AC93" s="79"/>
      <c r="AD93" s="79"/>
      <c r="AE93" s="79"/>
      <c r="AF93" s="65"/>
      <c r="AG93" s="65"/>
      <c r="AH93" s="79"/>
      <c r="AI93" s="79"/>
      <c r="AJ93" s="79"/>
      <c r="AK93" s="79"/>
      <c r="AL93" s="65"/>
      <c r="AM93" s="65"/>
      <c r="AN93" s="79"/>
      <c r="AO93" s="79"/>
      <c r="AP93" s="79"/>
      <c r="AQ93" s="79"/>
      <c r="AR93" s="65"/>
      <c r="AS93" s="65"/>
      <c r="AT93" s="79"/>
      <c r="AU93" s="79"/>
      <c r="AV93" s="79"/>
      <c r="AW93" s="79"/>
      <c r="AX93" s="65"/>
      <c r="AY93" s="65"/>
      <c r="AZ93" s="79"/>
      <c r="BA93" s="79"/>
      <c r="BB93" s="79"/>
      <c r="BC93" s="79"/>
      <c r="BD93" s="65"/>
      <c r="BE93" s="65"/>
      <c r="BF93" s="79"/>
      <c r="BG93" s="79"/>
      <c r="BH93" s="79"/>
      <c r="BI93" s="79"/>
      <c r="BJ93" s="65"/>
      <c r="BK93" s="65"/>
      <c r="BL93" s="79"/>
      <c r="BM93" s="79"/>
      <c r="BN93" s="79"/>
      <c r="BO93" s="79"/>
      <c r="BP93" s="65"/>
      <c r="BQ93" s="65"/>
      <c r="BR93" s="79"/>
      <c r="BS93" s="79"/>
      <c r="BT93" s="79"/>
      <c r="BU93" s="79"/>
      <c r="BV93" s="65"/>
      <c r="BW93" s="65"/>
      <c r="BX93" s="79"/>
      <c r="BY93" s="79"/>
      <c r="BZ93" s="79"/>
      <c r="CA93" s="79"/>
      <c r="CB93" s="65"/>
      <c r="CC93" s="65"/>
      <c r="CD93" s="79"/>
      <c r="CE93" s="79"/>
      <c r="CF93" s="79"/>
      <c r="CG93" s="79"/>
    </row>
    <row r="94" spans="2:85">
      <c r="S94" s="7"/>
      <c r="T94" s="7"/>
      <c r="U94" s="7"/>
      <c r="V94" s="7"/>
      <c r="W94" s="7"/>
      <c r="X94" s="7"/>
      <c r="Y94" s="7"/>
      <c r="Z94" s="7"/>
      <c r="AA94" s="79"/>
      <c r="AB94" s="79"/>
      <c r="AC94" s="79"/>
      <c r="AD94" s="79"/>
      <c r="AE94" s="79"/>
      <c r="AF94" s="65"/>
      <c r="AG94" s="65"/>
      <c r="AH94" s="79"/>
      <c r="AI94" s="79"/>
      <c r="AJ94" s="79"/>
      <c r="AK94" s="79"/>
      <c r="AL94" s="65"/>
      <c r="AM94" s="65"/>
      <c r="AN94" s="79"/>
      <c r="AO94" s="79"/>
      <c r="AP94" s="79"/>
      <c r="AQ94" s="79"/>
      <c r="AR94" s="65"/>
      <c r="AS94" s="65"/>
      <c r="AT94" s="79"/>
      <c r="AU94" s="79"/>
      <c r="AV94" s="79"/>
      <c r="AW94" s="79"/>
      <c r="AX94" s="65"/>
      <c r="AY94" s="65"/>
      <c r="AZ94" s="79"/>
      <c r="BA94" s="79"/>
      <c r="BB94" s="79"/>
      <c r="BC94" s="79"/>
      <c r="BD94" s="65"/>
      <c r="BE94" s="65"/>
      <c r="BF94" s="79"/>
      <c r="BG94" s="79"/>
      <c r="BH94" s="79"/>
      <c r="BI94" s="79"/>
      <c r="BJ94" s="65"/>
      <c r="BK94" s="65"/>
      <c r="BL94" s="79"/>
      <c r="BM94" s="79"/>
      <c r="BN94" s="79"/>
      <c r="BO94" s="79"/>
      <c r="BP94" s="65"/>
      <c r="BQ94" s="65"/>
      <c r="BR94" s="79"/>
      <c r="BS94" s="79"/>
      <c r="BT94" s="79"/>
      <c r="BU94" s="79"/>
      <c r="BV94" s="65"/>
      <c r="BW94" s="65"/>
      <c r="BX94" s="79"/>
      <c r="BY94" s="79"/>
      <c r="BZ94" s="79"/>
      <c r="CA94" s="79"/>
      <c r="CB94" s="65"/>
      <c r="CC94" s="65"/>
      <c r="CD94" s="79"/>
      <c r="CE94" s="79"/>
      <c r="CF94" s="79"/>
      <c r="CG94" s="79"/>
    </row>
    <row r="95" spans="2:85">
      <c r="S95" s="7"/>
      <c r="T95" s="7"/>
      <c r="U95" s="7"/>
      <c r="V95" s="7"/>
      <c r="W95" s="7"/>
      <c r="X95" s="7"/>
      <c r="Y95" s="7"/>
      <c r="Z95" s="7"/>
      <c r="AA95" s="79"/>
      <c r="AB95" s="79"/>
      <c r="AC95" s="79"/>
      <c r="AD95" s="79"/>
      <c r="AE95" s="79"/>
      <c r="AF95" s="65"/>
      <c r="AG95" s="65"/>
      <c r="AH95" s="79"/>
      <c r="AI95" s="79"/>
      <c r="AJ95" s="79"/>
      <c r="AK95" s="79"/>
      <c r="AL95" s="65"/>
      <c r="AM95" s="65"/>
      <c r="AN95" s="79"/>
      <c r="AO95" s="79"/>
      <c r="AP95" s="79"/>
      <c r="AQ95" s="79"/>
      <c r="AR95" s="65"/>
      <c r="AS95" s="65"/>
      <c r="AT95" s="79"/>
      <c r="AU95" s="79"/>
      <c r="AV95" s="79"/>
      <c r="AW95" s="79"/>
      <c r="AX95" s="65"/>
      <c r="AY95" s="65"/>
      <c r="AZ95" s="79"/>
      <c r="BA95" s="79"/>
      <c r="BB95" s="79"/>
      <c r="BC95" s="79"/>
      <c r="BD95" s="65"/>
      <c r="BE95" s="65"/>
      <c r="BF95" s="79"/>
      <c r="BG95" s="79"/>
      <c r="BH95" s="79"/>
      <c r="BI95" s="79"/>
      <c r="BJ95" s="65"/>
      <c r="BK95" s="65"/>
      <c r="BL95" s="79"/>
      <c r="BM95" s="79"/>
      <c r="BN95" s="79"/>
      <c r="BO95" s="79"/>
      <c r="BP95" s="65"/>
      <c r="BQ95" s="65"/>
      <c r="BR95" s="79"/>
      <c r="BS95" s="79"/>
      <c r="BT95" s="79"/>
      <c r="BU95" s="79"/>
      <c r="BV95" s="65"/>
      <c r="BW95" s="65"/>
      <c r="BX95" s="79"/>
      <c r="BY95" s="79"/>
      <c r="BZ95" s="79"/>
      <c r="CA95" s="79"/>
      <c r="CB95" s="65"/>
      <c r="CC95" s="65"/>
      <c r="CD95" s="79"/>
      <c r="CE95" s="79"/>
      <c r="CF95" s="79"/>
      <c r="CG95" s="79"/>
    </row>
    <row r="96" spans="2:85">
      <c r="B96" t="s">
        <v>61</v>
      </c>
      <c r="S96" s="7"/>
      <c r="T96" s="7"/>
      <c r="U96" s="7"/>
      <c r="V96" s="7"/>
      <c r="W96" s="7"/>
      <c r="X96" s="7"/>
      <c r="Y96" s="7"/>
      <c r="Z96" s="7"/>
      <c r="AA96" s="79"/>
      <c r="AB96" s="79"/>
      <c r="AC96" s="79"/>
      <c r="AD96" s="79"/>
      <c r="AE96" s="79"/>
      <c r="AF96" s="65"/>
      <c r="AG96" s="65"/>
      <c r="AH96" s="79"/>
      <c r="AI96" s="79"/>
      <c r="AJ96" s="79"/>
      <c r="AK96" s="79"/>
      <c r="AL96" s="65"/>
      <c r="AM96" s="65"/>
      <c r="AN96" s="79"/>
      <c r="AO96" s="79"/>
      <c r="AP96" s="79"/>
      <c r="AQ96" s="79"/>
      <c r="AR96" s="65"/>
      <c r="AS96" s="65"/>
      <c r="AT96" s="79"/>
      <c r="AU96" s="79"/>
      <c r="AV96" s="79"/>
      <c r="AW96" s="79"/>
      <c r="AX96" s="65"/>
      <c r="AY96" s="65"/>
      <c r="AZ96" s="79"/>
      <c r="BA96" s="79"/>
      <c r="BB96" s="79"/>
      <c r="BC96" s="79"/>
      <c r="BD96" s="65"/>
      <c r="BE96" s="65"/>
      <c r="BF96" s="79"/>
      <c r="BG96" s="79"/>
      <c r="BH96" s="79"/>
      <c r="BI96" s="79"/>
      <c r="BJ96" s="65"/>
      <c r="BK96" s="65"/>
      <c r="BL96" s="79"/>
      <c r="BM96" s="79"/>
      <c r="BN96" s="79"/>
      <c r="BO96" s="79"/>
      <c r="BP96" s="65"/>
      <c r="BQ96" s="65"/>
      <c r="BR96" s="79"/>
      <c r="BS96" s="79"/>
      <c r="BT96" s="79"/>
      <c r="BU96" s="79"/>
      <c r="BV96" s="65"/>
      <c r="BW96" s="65"/>
      <c r="BX96" s="79"/>
      <c r="BY96" s="79"/>
      <c r="BZ96" s="79"/>
      <c r="CA96" s="79"/>
      <c r="CB96" s="65"/>
      <c r="CC96" s="65"/>
      <c r="CD96" s="79"/>
      <c r="CE96" s="79"/>
      <c r="CF96" s="79"/>
      <c r="CG96" s="79"/>
    </row>
    <row r="97" spans="19:85">
      <c r="S97" s="7"/>
      <c r="T97" s="7"/>
      <c r="U97" s="7"/>
      <c r="V97" s="7"/>
      <c r="W97" s="7"/>
      <c r="X97" s="7"/>
      <c r="Y97" s="7"/>
      <c r="Z97" s="7"/>
      <c r="AA97" s="79"/>
      <c r="AB97" s="79"/>
      <c r="AC97" s="79"/>
      <c r="AD97" s="79"/>
      <c r="AE97" s="79"/>
      <c r="AF97" s="65"/>
      <c r="AG97" s="65"/>
      <c r="AH97" s="79"/>
      <c r="AI97" s="79"/>
      <c r="AJ97" s="79"/>
      <c r="AK97" s="79"/>
      <c r="AL97" s="65"/>
      <c r="AM97" s="65"/>
      <c r="AN97" s="79"/>
      <c r="AO97" s="79"/>
      <c r="AP97" s="79"/>
      <c r="AQ97" s="79"/>
      <c r="AR97" s="65"/>
      <c r="AS97" s="65"/>
      <c r="AT97" s="79"/>
      <c r="AU97" s="79"/>
      <c r="AV97" s="79"/>
      <c r="AW97" s="79"/>
      <c r="AX97" s="65"/>
      <c r="AY97" s="65"/>
      <c r="AZ97" s="79"/>
      <c r="BA97" s="79"/>
      <c r="BB97" s="79"/>
      <c r="BC97" s="79"/>
      <c r="BD97" s="65"/>
      <c r="BE97" s="65"/>
      <c r="BF97" s="79"/>
      <c r="BG97" s="79"/>
      <c r="BH97" s="79"/>
      <c r="BI97" s="79"/>
      <c r="BJ97" s="65"/>
      <c r="BK97" s="65"/>
      <c r="BL97" s="79"/>
      <c r="BM97" s="79"/>
      <c r="BN97" s="79"/>
      <c r="BO97" s="79"/>
      <c r="BP97" s="65"/>
      <c r="BQ97" s="65"/>
      <c r="BR97" s="79"/>
      <c r="BS97" s="79"/>
      <c r="BT97" s="79"/>
      <c r="BU97" s="79"/>
      <c r="BV97" s="65"/>
      <c r="BW97" s="65"/>
      <c r="BX97" s="79"/>
      <c r="BY97" s="79"/>
      <c r="BZ97" s="79"/>
      <c r="CA97" s="79"/>
      <c r="CB97" s="65"/>
      <c r="CC97" s="65"/>
      <c r="CD97" s="79"/>
      <c r="CE97" s="79"/>
      <c r="CF97" s="79"/>
      <c r="CG97" s="79"/>
    </row>
    <row r="98" spans="19:85">
      <c r="S98" s="7"/>
      <c r="T98" s="7"/>
      <c r="U98" s="7"/>
      <c r="V98" s="7"/>
      <c r="W98" s="7"/>
      <c r="X98" s="7"/>
      <c r="Y98" s="7"/>
      <c r="Z98" s="7"/>
      <c r="AA98" s="79"/>
      <c r="AB98" s="79"/>
      <c r="AC98" s="79"/>
      <c r="AD98" s="79"/>
      <c r="AE98" s="79"/>
      <c r="AF98" s="65"/>
      <c r="AG98" s="65"/>
      <c r="AH98" s="79"/>
      <c r="AI98" s="79"/>
      <c r="AJ98" s="79"/>
      <c r="AK98" s="79"/>
      <c r="AL98" s="65"/>
      <c r="AM98" s="65"/>
      <c r="AN98" s="79"/>
      <c r="AO98" s="79"/>
      <c r="AP98" s="79"/>
      <c r="AQ98" s="79"/>
      <c r="AR98" s="65"/>
      <c r="AS98" s="65"/>
      <c r="AT98" s="79"/>
      <c r="AU98" s="79"/>
      <c r="AV98" s="79"/>
      <c r="AW98" s="79"/>
      <c r="AX98" s="65"/>
      <c r="AY98" s="65"/>
      <c r="AZ98" s="79"/>
      <c r="BA98" s="79"/>
      <c r="BB98" s="79"/>
      <c r="BC98" s="79"/>
      <c r="BD98" s="65"/>
      <c r="BE98" s="65"/>
      <c r="BF98" s="79"/>
      <c r="BG98" s="79"/>
      <c r="BH98" s="79"/>
      <c r="BI98" s="79"/>
      <c r="BJ98" s="65"/>
      <c r="BK98" s="65"/>
      <c r="BL98" s="79"/>
      <c r="BM98" s="79"/>
      <c r="BN98" s="79"/>
      <c r="BO98" s="79"/>
      <c r="BP98" s="65"/>
      <c r="BQ98" s="65"/>
      <c r="BR98" s="79"/>
      <c r="BS98" s="79"/>
      <c r="BT98" s="79"/>
      <c r="BU98" s="79"/>
      <c r="BV98" s="65"/>
      <c r="BW98" s="65"/>
      <c r="BX98" s="79"/>
      <c r="BY98" s="79"/>
      <c r="BZ98" s="79"/>
      <c r="CA98" s="79"/>
      <c r="CB98" s="65"/>
      <c r="CC98" s="65"/>
      <c r="CD98" s="79"/>
      <c r="CE98" s="79"/>
      <c r="CF98" s="79"/>
      <c r="CG98" s="79"/>
    </row>
    <row r="99" spans="19:85">
      <c r="S99" s="7"/>
      <c r="T99" s="7"/>
      <c r="U99" s="7"/>
      <c r="V99" s="7"/>
      <c r="W99" s="7"/>
      <c r="X99" s="7"/>
      <c r="Y99" s="7"/>
      <c r="Z99" s="7"/>
      <c r="AA99" s="79"/>
      <c r="AB99" s="79"/>
      <c r="AC99" s="79"/>
      <c r="AD99" s="79"/>
      <c r="AE99" s="79"/>
      <c r="AF99" s="65"/>
      <c r="AG99" s="65"/>
      <c r="AH99" s="79"/>
      <c r="AI99" s="79"/>
      <c r="AJ99" s="79"/>
      <c r="AK99" s="79"/>
      <c r="AL99" s="65"/>
      <c r="AM99" s="65"/>
      <c r="AN99" s="79"/>
      <c r="AO99" s="79"/>
      <c r="AP99" s="79"/>
      <c r="AQ99" s="79"/>
      <c r="AR99" s="65"/>
      <c r="AS99" s="65"/>
      <c r="AT99" s="79"/>
      <c r="AU99" s="79"/>
      <c r="AV99" s="79"/>
      <c r="AW99" s="79"/>
      <c r="AX99" s="65"/>
      <c r="AY99" s="65"/>
      <c r="AZ99" s="79"/>
      <c r="BA99" s="79"/>
      <c r="BB99" s="79"/>
      <c r="BC99" s="79"/>
      <c r="BD99" s="65"/>
      <c r="BE99" s="65"/>
      <c r="BF99" s="79"/>
      <c r="BG99" s="79"/>
      <c r="BH99" s="79"/>
      <c r="BI99" s="79"/>
      <c r="BJ99" s="65"/>
      <c r="BK99" s="65"/>
      <c r="BL99" s="79"/>
      <c r="BM99" s="79"/>
      <c r="BN99" s="79"/>
      <c r="BO99" s="79"/>
      <c r="BP99" s="65"/>
      <c r="BQ99" s="65"/>
      <c r="BR99" s="79"/>
      <c r="BS99" s="79"/>
      <c r="BT99" s="79"/>
      <c r="BU99" s="79"/>
      <c r="BV99" s="65"/>
      <c r="BW99" s="65"/>
      <c r="BX99" s="79"/>
      <c r="BY99" s="79"/>
      <c r="BZ99" s="79"/>
      <c r="CA99" s="79"/>
      <c r="CB99" s="65"/>
      <c r="CC99" s="65"/>
      <c r="CD99" s="79"/>
      <c r="CE99" s="79"/>
      <c r="CF99" s="79"/>
      <c r="CG99" s="79"/>
    </row>
    <row r="100" spans="19:85">
      <c r="S100" s="7"/>
      <c r="T100" s="7"/>
      <c r="U100" s="7"/>
      <c r="V100" s="7"/>
      <c r="W100" s="7"/>
      <c r="X100" s="7"/>
      <c r="Y100" s="7"/>
      <c r="Z100" s="7"/>
      <c r="AA100" s="79"/>
      <c r="AB100" s="79"/>
      <c r="AC100" s="79"/>
      <c r="AD100" s="79"/>
      <c r="AE100" s="79"/>
      <c r="AF100" s="65"/>
      <c r="AG100" s="65"/>
      <c r="AH100" s="79"/>
      <c r="AI100" s="79"/>
      <c r="AJ100" s="79"/>
      <c r="AK100" s="79"/>
      <c r="AL100" s="65"/>
      <c r="AM100" s="65"/>
      <c r="AN100" s="79"/>
      <c r="AO100" s="79"/>
      <c r="AP100" s="79"/>
      <c r="AQ100" s="79"/>
      <c r="AR100" s="65"/>
      <c r="AS100" s="65"/>
      <c r="AT100" s="79"/>
      <c r="AU100" s="79"/>
      <c r="AV100" s="79"/>
      <c r="AW100" s="79"/>
      <c r="AX100" s="65"/>
      <c r="AY100" s="65"/>
      <c r="AZ100" s="79"/>
      <c r="BA100" s="79"/>
      <c r="BB100" s="79"/>
      <c r="BC100" s="79"/>
      <c r="BD100" s="65"/>
      <c r="BE100" s="65"/>
      <c r="BF100" s="79"/>
      <c r="BG100" s="79"/>
      <c r="BH100" s="79"/>
      <c r="BI100" s="79"/>
      <c r="BJ100" s="65"/>
      <c r="BK100" s="65"/>
      <c r="BL100" s="79"/>
      <c r="BM100" s="79"/>
      <c r="BN100" s="79"/>
      <c r="BO100" s="79"/>
      <c r="BP100" s="65"/>
      <c r="BQ100" s="65"/>
      <c r="BR100" s="79"/>
      <c r="BS100" s="79"/>
      <c r="BT100" s="79"/>
      <c r="BU100" s="79"/>
      <c r="BV100" s="65"/>
      <c r="BW100" s="65"/>
      <c r="BX100" s="79"/>
      <c r="BY100" s="79"/>
      <c r="BZ100" s="79"/>
      <c r="CA100" s="79"/>
      <c r="CB100" s="65"/>
      <c r="CC100" s="65"/>
      <c r="CD100" s="79"/>
      <c r="CE100" s="79"/>
      <c r="CF100" s="79"/>
      <c r="CG100" s="79"/>
    </row>
    <row r="101" spans="19:85">
      <c r="S101" s="7"/>
      <c r="T101" s="7"/>
      <c r="U101" s="7"/>
      <c r="V101" s="7"/>
      <c r="W101" s="7"/>
      <c r="X101" s="7"/>
      <c r="Y101" s="7"/>
      <c r="Z101" s="7"/>
      <c r="AA101" s="79"/>
      <c r="AB101" s="79"/>
      <c r="AC101" s="79"/>
      <c r="AD101" s="79"/>
      <c r="AE101" s="79"/>
      <c r="AF101" s="65"/>
      <c r="AG101" s="65"/>
      <c r="AH101" s="79"/>
      <c r="AI101" s="79"/>
      <c r="AJ101" s="79"/>
      <c r="AK101" s="79"/>
      <c r="AL101" s="65"/>
      <c r="AM101" s="65"/>
      <c r="AN101" s="79"/>
      <c r="AO101" s="79"/>
      <c r="AP101" s="79"/>
      <c r="AQ101" s="79"/>
      <c r="AR101" s="65"/>
      <c r="AS101" s="65"/>
      <c r="AT101" s="79"/>
      <c r="AU101" s="79"/>
      <c r="AV101" s="79"/>
      <c r="AW101" s="79"/>
      <c r="AX101" s="65"/>
      <c r="AY101" s="65"/>
      <c r="AZ101" s="79"/>
      <c r="BA101" s="79"/>
      <c r="BB101" s="79"/>
      <c r="BC101" s="79"/>
      <c r="BD101" s="65"/>
      <c r="BE101" s="65"/>
      <c r="BF101" s="79"/>
      <c r="BG101" s="79"/>
      <c r="BH101" s="79"/>
      <c r="BI101" s="79"/>
      <c r="BJ101" s="65"/>
      <c r="BK101" s="65"/>
      <c r="BL101" s="79"/>
      <c r="BM101" s="79"/>
      <c r="BN101" s="79"/>
      <c r="BO101" s="79"/>
      <c r="BP101" s="65"/>
      <c r="BQ101" s="65"/>
      <c r="BR101" s="79"/>
      <c r="BS101" s="79"/>
      <c r="BT101" s="79"/>
      <c r="BU101" s="79"/>
      <c r="BV101" s="65"/>
      <c r="BW101" s="65"/>
      <c r="BX101" s="79"/>
      <c r="BY101" s="79"/>
      <c r="BZ101" s="79"/>
      <c r="CA101" s="79"/>
      <c r="CB101" s="65"/>
      <c r="CC101" s="65"/>
      <c r="CD101" s="79"/>
      <c r="CE101" s="79"/>
      <c r="CF101" s="79"/>
      <c r="CG101" s="79"/>
    </row>
    <row r="102" spans="19:85">
      <c r="S102" s="7"/>
      <c r="T102" s="7"/>
      <c r="U102" s="7"/>
      <c r="V102" s="7"/>
      <c r="W102" s="7"/>
      <c r="X102" s="7"/>
      <c r="Y102" s="7"/>
      <c r="Z102" s="7"/>
      <c r="AA102" s="79"/>
      <c r="AB102" s="79"/>
      <c r="AC102" s="79"/>
      <c r="AD102" s="79"/>
      <c r="AE102" s="79"/>
      <c r="AF102" s="65"/>
      <c r="AG102" s="65"/>
      <c r="AH102" s="79"/>
      <c r="AI102" s="79"/>
      <c r="AJ102" s="79"/>
      <c r="AK102" s="79"/>
      <c r="AL102" s="65"/>
      <c r="AM102" s="65"/>
      <c r="AN102" s="79"/>
      <c r="AO102" s="79"/>
      <c r="AP102" s="79"/>
      <c r="AQ102" s="79"/>
      <c r="AR102" s="65"/>
      <c r="AS102" s="65"/>
      <c r="AT102" s="79"/>
      <c r="AU102" s="79"/>
      <c r="AV102" s="79"/>
      <c r="AW102" s="79"/>
      <c r="AX102" s="65"/>
      <c r="AY102" s="65"/>
      <c r="AZ102" s="79"/>
      <c r="BA102" s="79"/>
      <c r="BB102" s="79"/>
      <c r="BC102" s="79"/>
      <c r="BD102" s="65"/>
      <c r="BE102" s="65"/>
      <c r="BF102" s="79"/>
      <c r="BG102" s="79"/>
      <c r="BH102" s="79"/>
      <c r="BI102" s="79"/>
      <c r="BJ102" s="65"/>
      <c r="BK102" s="65"/>
      <c r="BL102" s="79"/>
      <c r="BM102" s="79"/>
      <c r="BN102" s="79"/>
      <c r="BO102" s="79"/>
      <c r="BP102" s="65"/>
      <c r="BQ102" s="65"/>
      <c r="BR102" s="79"/>
      <c r="BS102" s="79"/>
      <c r="BT102" s="79"/>
      <c r="BU102" s="79"/>
      <c r="BV102" s="65"/>
      <c r="BW102" s="65"/>
      <c r="BX102" s="79"/>
      <c r="BY102" s="79"/>
      <c r="BZ102" s="79"/>
      <c r="CA102" s="79"/>
      <c r="CB102" s="65"/>
      <c r="CC102" s="65"/>
      <c r="CD102" s="79"/>
      <c r="CE102" s="79"/>
      <c r="CF102" s="79"/>
      <c r="CG102" s="79"/>
    </row>
    <row r="103" spans="19:85">
      <c r="Z103" s="2"/>
      <c r="AA103" s="80"/>
      <c r="AB103" s="80"/>
      <c r="AC103" s="80"/>
      <c r="AF103" s="65"/>
      <c r="AG103" s="65"/>
      <c r="AH103" s="80"/>
      <c r="AI103" s="80"/>
      <c r="AJ103" s="80"/>
      <c r="AL103" s="65"/>
      <c r="AM103" s="65"/>
      <c r="AN103" s="80"/>
      <c r="AO103" s="80"/>
      <c r="AP103" s="80"/>
      <c r="AR103" s="65"/>
      <c r="AS103" s="65"/>
      <c r="AT103" s="80"/>
      <c r="AU103" s="80"/>
      <c r="AV103" s="80"/>
      <c r="AX103" s="65"/>
      <c r="AY103" s="65"/>
      <c r="AZ103" s="80"/>
      <c r="BA103" s="80"/>
      <c r="BB103" s="80"/>
      <c r="BD103" s="65"/>
      <c r="BE103" s="65"/>
      <c r="BF103" s="80"/>
      <c r="BG103" s="80"/>
      <c r="BH103" s="80"/>
      <c r="BJ103" s="65"/>
      <c r="BK103" s="65"/>
      <c r="BL103" s="80"/>
      <c r="BM103" s="80"/>
      <c r="BN103" s="80"/>
      <c r="BP103" s="65"/>
      <c r="BQ103" s="65"/>
      <c r="BR103" s="80"/>
      <c r="BS103" s="80"/>
      <c r="BT103" s="80"/>
      <c r="BV103" s="65"/>
      <c r="BW103" s="65"/>
      <c r="BX103" s="80"/>
      <c r="BY103" s="80"/>
      <c r="BZ103" s="80"/>
      <c r="CB103" s="65"/>
      <c r="CC103" s="65"/>
      <c r="CD103" s="80"/>
      <c r="CE103" s="80"/>
      <c r="CF103" s="80"/>
    </row>
    <row r="104" spans="19:85">
      <c r="Z104" s="2"/>
      <c r="AA104" s="80"/>
      <c r="AB104" s="80"/>
      <c r="AC104" s="80"/>
      <c r="AF104" s="65"/>
      <c r="AG104" s="65"/>
      <c r="AH104" s="80"/>
      <c r="AI104" s="80"/>
      <c r="AJ104" s="80"/>
      <c r="AL104" s="65"/>
      <c r="AM104" s="65"/>
      <c r="AN104" s="80"/>
      <c r="AO104" s="80"/>
      <c r="AP104" s="80"/>
      <c r="AR104" s="65"/>
      <c r="AS104" s="65"/>
      <c r="AT104" s="80"/>
      <c r="AU104" s="80"/>
      <c r="AV104" s="80"/>
      <c r="AX104" s="65"/>
      <c r="AY104" s="65"/>
      <c r="AZ104" s="80"/>
      <c r="BA104" s="80"/>
      <c r="BB104" s="80"/>
      <c r="BD104" s="65"/>
      <c r="BE104" s="65"/>
      <c r="BF104" s="80"/>
      <c r="BG104" s="80"/>
      <c r="BH104" s="80"/>
      <c r="BJ104" s="65"/>
      <c r="BK104" s="65"/>
      <c r="BL104" s="80"/>
      <c r="BM104" s="80"/>
      <c r="BN104" s="80"/>
      <c r="BP104" s="65"/>
      <c r="BQ104" s="65"/>
      <c r="BR104" s="80"/>
      <c r="BS104" s="80"/>
      <c r="BT104" s="80"/>
      <c r="BV104" s="65"/>
      <c r="BW104" s="65"/>
      <c r="BX104" s="80"/>
      <c r="BY104" s="80"/>
      <c r="BZ104" s="80"/>
      <c r="CB104" s="65"/>
      <c r="CC104" s="65"/>
      <c r="CD104" s="80"/>
      <c r="CE104" s="80"/>
      <c r="CF104" s="80"/>
    </row>
    <row r="105" spans="19:85">
      <c r="Z105" s="2"/>
      <c r="AA105" s="80"/>
      <c r="AB105" s="80"/>
      <c r="AC105" s="80"/>
      <c r="AF105" s="65"/>
      <c r="AG105" s="65"/>
      <c r="AH105" s="80"/>
      <c r="AI105" s="80"/>
      <c r="AJ105" s="80"/>
      <c r="AL105" s="65"/>
      <c r="AM105" s="65"/>
      <c r="AN105" s="80"/>
      <c r="AO105" s="80"/>
      <c r="AP105" s="80"/>
      <c r="AR105" s="65"/>
      <c r="AS105" s="65"/>
      <c r="AT105" s="80"/>
      <c r="AU105" s="80"/>
      <c r="AV105" s="80"/>
      <c r="AX105" s="65"/>
      <c r="AY105" s="65"/>
      <c r="AZ105" s="80"/>
      <c r="BA105" s="80"/>
      <c r="BB105" s="80"/>
      <c r="BD105" s="65"/>
      <c r="BE105" s="65"/>
      <c r="BF105" s="80"/>
      <c r="BG105" s="80"/>
      <c r="BH105" s="80"/>
      <c r="BJ105" s="65"/>
      <c r="BK105" s="65"/>
      <c r="BL105" s="80"/>
      <c r="BM105" s="80"/>
      <c r="BN105" s="80"/>
      <c r="BP105" s="65"/>
      <c r="BQ105" s="65"/>
      <c r="BR105" s="80"/>
      <c r="BS105" s="80"/>
      <c r="BT105" s="80"/>
      <c r="BV105" s="65"/>
      <c r="BW105" s="65"/>
      <c r="BX105" s="80"/>
      <c r="BY105" s="80"/>
      <c r="BZ105" s="80"/>
      <c r="CB105" s="65"/>
      <c r="CC105" s="65"/>
      <c r="CD105" s="80"/>
      <c r="CE105" s="80"/>
      <c r="CF105" s="80"/>
    </row>
    <row r="106" spans="19:85">
      <c r="Z106" s="2"/>
      <c r="AA106" s="80"/>
      <c r="AB106" s="80"/>
      <c r="AC106" s="80"/>
      <c r="AF106" s="65"/>
      <c r="AG106" s="65"/>
      <c r="AH106" s="80"/>
      <c r="AI106" s="80"/>
      <c r="AJ106" s="80"/>
      <c r="AL106" s="65"/>
      <c r="AM106" s="65"/>
      <c r="AN106" s="80"/>
      <c r="AO106" s="80"/>
      <c r="AP106" s="80"/>
      <c r="AR106" s="65"/>
      <c r="AS106" s="65"/>
      <c r="AT106" s="80"/>
      <c r="AU106" s="80"/>
      <c r="AV106" s="80"/>
      <c r="AX106" s="65"/>
      <c r="AY106" s="65"/>
      <c r="AZ106" s="80"/>
      <c r="BA106" s="80"/>
      <c r="BB106" s="80"/>
      <c r="BD106" s="65"/>
      <c r="BE106" s="65"/>
      <c r="BF106" s="80"/>
      <c r="BG106" s="80"/>
      <c r="BH106" s="80"/>
      <c r="BJ106" s="65"/>
      <c r="BK106" s="65"/>
      <c r="BL106" s="80"/>
      <c r="BM106" s="80"/>
      <c r="BN106" s="80"/>
      <c r="BP106" s="65"/>
      <c r="BQ106" s="65"/>
      <c r="BR106" s="80"/>
      <c r="BS106" s="80"/>
      <c r="BT106" s="80"/>
      <c r="BV106" s="65"/>
      <c r="BW106" s="65"/>
      <c r="BX106" s="80"/>
      <c r="BY106" s="80"/>
      <c r="BZ106" s="80"/>
      <c r="CB106" s="65"/>
      <c r="CC106" s="65"/>
      <c r="CD106" s="80"/>
      <c r="CE106" s="80"/>
      <c r="CF106" s="80"/>
    </row>
    <row r="107" spans="19:85">
      <c r="Z107" s="2"/>
      <c r="AA107" s="80"/>
      <c r="AB107" s="80"/>
      <c r="AC107" s="80"/>
      <c r="AF107" s="65"/>
      <c r="AG107" s="65"/>
      <c r="AH107" s="80"/>
      <c r="AI107" s="80"/>
      <c r="AJ107" s="80"/>
      <c r="AL107" s="65"/>
      <c r="AM107" s="65"/>
      <c r="AN107" s="80"/>
      <c r="AO107" s="80"/>
      <c r="AP107" s="80"/>
      <c r="AR107" s="65"/>
      <c r="AS107" s="65"/>
      <c r="AT107" s="80"/>
      <c r="AU107" s="80"/>
      <c r="AV107" s="80"/>
      <c r="AX107" s="65"/>
      <c r="AY107" s="65"/>
      <c r="AZ107" s="80"/>
      <c r="BA107" s="80"/>
      <c r="BB107" s="80"/>
      <c r="BD107" s="65"/>
      <c r="BE107" s="65"/>
      <c r="BF107" s="80"/>
      <c r="BG107" s="80"/>
      <c r="BH107" s="80"/>
      <c r="BJ107" s="65"/>
      <c r="BK107" s="65"/>
      <c r="BL107" s="80"/>
      <c r="BM107" s="80"/>
      <c r="BN107" s="80"/>
      <c r="BP107" s="65"/>
      <c r="BQ107" s="65"/>
      <c r="BR107" s="80"/>
      <c r="BS107" s="80"/>
      <c r="BT107" s="80"/>
      <c r="BV107" s="65"/>
      <c r="BW107" s="65"/>
      <c r="BX107" s="80"/>
      <c r="BY107" s="80"/>
      <c r="BZ107" s="80"/>
      <c r="CB107" s="65"/>
      <c r="CC107" s="65"/>
      <c r="CD107" s="80"/>
      <c r="CE107" s="80"/>
      <c r="CF107" s="80"/>
    </row>
    <row r="108" spans="19:85">
      <c r="Z108" s="2"/>
      <c r="AA108" s="80"/>
      <c r="AB108" s="80"/>
      <c r="AC108" s="80"/>
      <c r="AF108" s="65"/>
      <c r="AG108" s="65"/>
      <c r="AH108" s="80"/>
      <c r="AI108" s="80"/>
      <c r="AJ108" s="80"/>
      <c r="AL108" s="65"/>
      <c r="AM108" s="65"/>
      <c r="AN108" s="80"/>
      <c r="AO108" s="80"/>
      <c r="AP108" s="80"/>
      <c r="AR108" s="65"/>
      <c r="AS108" s="65"/>
      <c r="AT108" s="80"/>
      <c r="AU108" s="80"/>
      <c r="AV108" s="80"/>
      <c r="AX108" s="65"/>
      <c r="AY108" s="65"/>
      <c r="AZ108" s="80"/>
      <c r="BA108" s="80"/>
      <c r="BB108" s="80"/>
      <c r="BD108" s="65"/>
      <c r="BE108" s="65"/>
      <c r="BF108" s="80"/>
      <c r="BG108" s="80"/>
      <c r="BH108" s="80"/>
      <c r="BJ108" s="65"/>
      <c r="BK108" s="65"/>
      <c r="BL108" s="80"/>
      <c r="BM108" s="80"/>
      <c r="BN108" s="80"/>
      <c r="BP108" s="65"/>
      <c r="BQ108" s="65"/>
      <c r="BR108" s="80"/>
      <c r="BS108" s="80"/>
      <c r="BT108" s="80"/>
      <c r="BV108" s="65"/>
      <c r="BW108" s="65"/>
      <c r="BX108" s="80"/>
      <c r="BY108" s="80"/>
      <c r="BZ108" s="80"/>
      <c r="CB108" s="65"/>
      <c r="CC108" s="65"/>
      <c r="CD108" s="80"/>
      <c r="CE108" s="80"/>
      <c r="CF108" s="80"/>
    </row>
    <row r="109" spans="19:85">
      <c r="Z109" s="2"/>
      <c r="AA109" s="80"/>
      <c r="AB109" s="80"/>
      <c r="AC109" s="80"/>
      <c r="AF109" s="65"/>
      <c r="AG109" s="65"/>
      <c r="AH109" s="80"/>
      <c r="AI109" s="80"/>
      <c r="AJ109" s="80"/>
      <c r="AL109" s="65"/>
      <c r="AM109" s="65"/>
      <c r="AN109" s="80"/>
      <c r="AO109" s="80"/>
      <c r="AP109" s="80"/>
      <c r="AR109" s="65"/>
      <c r="AS109" s="65"/>
      <c r="AT109" s="80"/>
      <c r="AU109" s="80"/>
      <c r="AV109" s="80"/>
      <c r="AX109" s="65"/>
      <c r="AY109" s="65"/>
      <c r="AZ109" s="80"/>
      <c r="BA109" s="80"/>
      <c r="BB109" s="80"/>
      <c r="BD109" s="65"/>
      <c r="BE109" s="65"/>
      <c r="BF109" s="80"/>
      <c r="BG109" s="80"/>
      <c r="BH109" s="80"/>
      <c r="BJ109" s="65"/>
      <c r="BK109" s="65"/>
      <c r="BL109" s="80"/>
      <c r="BM109" s="80"/>
      <c r="BN109" s="80"/>
      <c r="BP109" s="65"/>
      <c r="BQ109" s="65"/>
      <c r="BR109" s="80"/>
      <c r="BS109" s="80"/>
      <c r="BT109" s="80"/>
      <c r="BV109" s="65"/>
      <c r="BW109" s="65"/>
      <c r="BX109" s="80"/>
      <c r="BY109" s="80"/>
      <c r="BZ109" s="80"/>
      <c r="CB109" s="65"/>
      <c r="CC109" s="65"/>
      <c r="CD109" s="80"/>
      <c r="CE109" s="80"/>
      <c r="CF109" s="80"/>
    </row>
    <row r="110" spans="19:85">
      <c r="Z110" s="2"/>
      <c r="AA110" s="80"/>
      <c r="AB110" s="80"/>
      <c r="AC110" s="80"/>
      <c r="AF110" s="65"/>
      <c r="AG110" s="65"/>
      <c r="AH110" s="80"/>
      <c r="AI110" s="80"/>
      <c r="AJ110" s="80"/>
      <c r="AL110" s="65"/>
      <c r="AM110" s="65"/>
      <c r="AN110" s="80"/>
      <c r="AO110" s="80"/>
      <c r="AP110" s="80"/>
      <c r="AR110" s="65"/>
      <c r="AS110" s="65"/>
      <c r="AT110" s="80"/>
      <c r="AU110" s="80"/>
      <c r="AV110" s="80"/>
      <c r="AX110" s="65"/>
      <c r="AY110" s="65"/>
      <c r="AZ110" s="80"/>
      <c r="BA110" s="80"/>
      <c r="BB110" s="80"/>
      <c r="BD110" s="65"/>
      <c r="BE110" s="65"/>
      <c r="BF110" s="80"/>
      <c r="BG110" s="80"/>
      <c r="BH110" s="80"/>
      <c r="BJ110" s="65"/>
      <c r="BK110" s="65"/>
      <c r="BL110" s="80"/>
      <c r="BM110" s="80"/>
      <c r="BN110" s="80"/>
      <c r="BP110" s="65"/>
      <c r="BQ110" s="65"/>
      <c r="BR110" s="80"/>
      <c r="BS110" s="80"/>
      <c r="BT110" s="80"/>
      <c r="BV110" s="65"/>
      <c r="BW110" s="65"/>
      <c r="BX110" s="80"/>
      <c r="BY110" s="80"/>
      <c r="BZ110" s="80"/>
      <c r="CB110" s="65"/>
      <c r="CC110" s="65"/>
      <c r="CD110" s="80"/>
      <c r="CE110" s="80"/>
      <c r="CF110" s="80"/>
    </row>
    <row r="111" spans="19:85">
      <c r="Z111" s="2"/>
      <c r="AA111" s="80"/>
      <c r="AB111" s="80"/>
      <c r="AC111" s="80"/>
      <c r="AF111" s="65"/>
      <c r="AG111" s="65"/>
      <c r="AH111" s="80"/>
      <c r="AI111" s="80"/>
      <c r="AJ111" s="80"/>
      <c r="AL111" s="65"/>
      <c r="AM111" s="65"/>
      <c r="AN111" s="80"/>
      <c r="AO111" s="80"/>
      <c r="AP111" s="80"/>
      <c r="AR111" s="65"/>
      <c r="AS111" s="65"/>
      <c r="AT111" s="80"/>
      <c r="AU111" s="80"/>
      <c r="AV111" s="80"/>
      <c r="AX111" s="65"/>
      <c r="AY111" s="65"/>
      <c r="AZ111" s="80"/>
      <c r="BA111" s="80"/>
      <c r="BB111" s="80"/>
      <c r="BD111" s="65"/>
      <c r="BE111" s="65"/>
      <c r="BF111" s="80"/>
      <c r="BG111" s="80"/>
      <c r="BH111" s="80"/>
      <c r="BJ111" s="65"/>
      <c r="BK111" s="65"/>
      <c r="BL111" s="80"/>
      <c r="BM111" s="80"/>
      <c r="BN111" s="80"/>
      <c r="BP111" s="65"/>
      <c r="BQ111" s="65"/>
      <c r="BR111" s="80"/>
      <c r="BS111" s="80"/>
      <c r="BT111" s="80"/>
      <c r="BV111" s="65"/>
      <c r="BW111" s="65"/>
      <c r="BX111" s="80"/>
      <c r="BY111" s="80"/>
      <c r="BZ111" s="80"/>
      <c r="CB111" s="65"/>
      <c r="CC111" s="65"/>
      <c r="CD111" s="80"/>
      <c r="CE111" s="80"/>
      <c r="CF111" s="80"/>
    </row>
    <row r="112" spans="19:85">
      <c r="Z112" s="2"/>
      <c r="AA112" s="80"/>
      <c r="AB112" s="80"/>
      <c r="AC112" s="80"/>
      <c r="AF112" s="65"/>
      <c r="AG112" s="65"/>
      <c r="AH112" s="80"/>
      <c r="AI112" s="80"/>
      <c r="AJ112" s="80"/>
      <c r="AL112" s="65"/>
      <c r="AM112" s="65"/>
      <c r="AN112" s="80"/>
      <c r="AO112" s="80"/>
      <c r="AP112" s="80"/>
      <c r="AR112" s="65"/>
      <c r="AS112" s="65"/>
      <c r="AT112" s="80"/>
      <c r="AU112" s="80"/>
      <c r="AV112" s="80"/>
      <c r="AX112" s="65"/>
      <c r="AY112" s="65"/>
      <c r="AZ112" s="80"/>
      <c r="BA112" s="80"/>
      <c r="BB112" s="80"/>
      <c r="BD112" s="65"/>
      <c r="BE112" s="65"/>
      <c r="BF112" s="80"/>
      <c r="BG112" s="80"/>
      <c r="BH112" s="80"/>
      <c r="BJ112" s="65"/>
      <c r="BK112" s="65"/>
      <c r="BL112" s="80"/>
      <c r="BM112" s="80"/>
      <c r="BN112" s="80"/>
      <c r="BP112" s="65"/>
      <c r="BQ112" s="65"/>
      <c r="BR112" s="80"/>
      <c r="BS112" s="80"/>
      <c r="BT112" s="80"/>
      <c r="BV112" s="65"/>
      <c r="BW112" s="65"/>
      <c r="BX112" s="80"/>
      <c r="BY112" s="80"/>
      <c r="BZ112" s="80"/>
      <c r="CB112" s="65"/>
      <c r="CC112" s="65"/>
      <c r="CD112" s="80"/>
      <c r="CE112" s="80"/>
      <c r="CF112" s="80"/>
    </row>
    <row r="113" spans="26:84">
      <c r="Z113" s="2"/>
      <c r="AA113" s="80"/>
      <c r="AB113" s="80"/>
      <c r="AC113" s="80"/>
      <c r="AF113" s="65"/>
      <c r="AG113" s="65"/>
      <c r="AH113" s="80"/>
      <c r="AI113" s="80"/>
      <c r="AJ113" s="80"/>
      <c r="AL113" s="65"/>
      <c r="AM113" s="65"/>
      <c r="AN113" s="80"/>
      <c r="AO113" s="80"/>
      <c r="AP113" s="80"/>
      <c r="AR113" s="65"/>
      <c r="AS113" s="65"/>
      <c r="AT113" s="80"/>
      <c r="AU113" s="80"/>
      <c r="AV113" s="80"/>
      <c r="AX113" s="65"/>
      <c r="AY113" s="65"/>
      <c r="AZ113" s="80"/>
      <c r="BA113" s="80"/>
      <c r="BB113" s="80"/>
      <c r="BD113" s="65"/>
      <c r="BE113" s="65"/>
      <c r="BF113" s="80"/>
      <c r="BG113" s="80"/>
      <c r="BH113" s="80"/>
      <c r="BJ113" s="65"/>
      <c r="BK113" s="65"/>
      <c r="BL113" s="80"/>
      <c r="BM113" s="80"/>
      <c r="BN113" s="80"/>
      <c r="BP113" s="65"/>
      <c r="BQ113" s="65"/>
      <c r="BR113" s="80"/>
      <c r="BS113" s="80"/>
      <c r="BT113" s="80"/>
      <c r="BV113" s="65"/>
      <c r="BW113" s="65"/>
      <c r="BX113" s="80"/>
      <c r="BY113" s="80"/>
      <c r="BZ113" s="80"/>
      <c r="CB113" s="65"/>
      <c r="CC113" s="65"/>
      <c r="CD113" s="80"/>
      <c r="CE113" s="80"/>
      <c r="CF113" s="80"/>
    </row>
    <row r="114" spans="26:84">
      <c r="Z114" s="2"/>
      <c r="AA114" s="80"/>
      <c r="AB114" s="80"/>
      <c r="AC114" s="80"/>
      <c r="AF114" s="65"/>
      <c r="AG114" s="65"/>
      <c r="AH114" s="80"/>
      <c r="AI114" s="80"/>
      <c r="AJ114" s="80"/>
      <c r="AL114" s="65"/>
      <c r="AM114" s="65"/>
      <c r="AN114" s="80"/>
      <c r="AO114" s="80"/>
      <c r="AP114" s="80"/>
      <c r="AR114" s="65"/>
      <c r="AS114" s="65"/>
      <c r="AT114" s="80"/>
      <c r="AU114" s="80"/>
      <c r="AV114" s="80"/>
      <c r="AX114" s="65"/>
      <c r="AY114" s="65"/>
      <c r="AZ114" s="80"/>
      <c r="BA114" s="80"/>
      <c r="BB114" s="80"/>
      <c r="BD114" s="65"/>
      <c r="BE114" s="65"/>
      <c r="BF114" s="80"/>
      <c r="BG114" s="80"/>
      <c r="BH114" s="80"/>
      <c r="BJ114" s="65"/>
      <c r="BK114" s="65"/>
      <c r="BL114" s="80"/>
      <c r="BM114" s="80"/>
      <c r="BN114" s="80"/>
      <c r="BP114" s="65"/>
      <c r="BQ114" s="65"/>
      <c r="BR114" s="80"/>
      <c r="BS114" s="80"/>
      <c r="BT114" s="80"/>
      <c r="BV114" s="65"/>
      <c r="BW114" s="65"/>
      <c r="BX114" s="80"/>
      <c r="BY114" s="80"/>
      <c r="BZ114" s="80"/>
      <c r="CB114" s="65"/>
      <c r="CC114" s="65"/>
      <c r="CD114" s="80"/>
      <c r="CE114" s="80"/>
      <c r="CF114" s="80"/>
    </row>
    <row r="115" spans="26:84">
      <c r="Z115" s="2"/>
      <c r="AA115" s="80"/>
      <c r="AB115" s="80"/>
      <c r="AC115" s="80"/>
      <c r="AF115" s="65"/>
      <c r="AG115" s="65"/>
      <c r="AH115" s="80"/>
      <c r="AI115" s="80"/>
      <c r="AJ115" s="80"/>
      <c r="AL115" s="65"/>
      <c r="AM115" s="65"/>
      <c r="AN115" s="80"/>
      <c r="AO115" s="80"/>
      <c r="AP115" s="80"/>
      <c r="AR115" s="65"/>
      <c r="AS115" s="65"/>
      <c r="AT115" s="80"/>
      <c r="AU115" s="80"/>
      <c r="AV115" s="80"/>
      <c r="AX115" s="65"/>
      <c r="AY115" s="65"/>
      <c r="AZ115" s="80"/>
      <c r="BA115" s="80"/>
      <c r="BB115" s="80"/>
      <c r="BD115" s="65"/>
      <c r="BE115" s="65"/>
      <c r="BF115" s="80"/>
      <c r="BG115" s="80"/>
      <c r="BH115" s="80"/>
      <c r="BJ115" s="65"/>
      <c r="BK115" s="65"/>
      <c r="BL115" s="80"/>
      <c r="BM115" s="80"/>
      <c r="BN115" s="80"/>
      <c r="BP115" s="65"/>
      <c r="BQ115" s="65"/>
      <c r="BR115" s="80"/>
      <c r="BS115" s="80"/>
      <c r="BT115" s="80"/>
      <c r="BV115" s="65"/>
      <c r="BW115" s="65"/>
      <c r="BX115" s="80"/>
      <c r="BY115" s="80"/>
      <c r="BZ115" s="80"/>
      <c r="CB115" s="65"/>
      <c r="CC115" s="65"/>
      <c r="CD115" s="80"/>
      <c r="CE115" s="80"/>
      <c r="CF115" s="80"/>
    </row>
    <row r="116" spans="26:84">
      <c r="Z116" s="2"/>
      <c r="AA116" s="80"/>
      <c r="AB116" s="80"/>
      <c r="AC116" s="80"/>
      <c r="AF116" s="65"/>
      <c r="AG116" s="65"/>
      <c r="AH116" s="80"/>
      <c r="AI116" s="80"/>
      <c r="AJ116" s="80"/>
      <c r="AL116" s="65"/>
      <c r="AM116" s="65"/>
      <c r="AN116" s="80"/>
      <c r="AO116" s="80"/>
      <c r="AP116" s="80"/>
      <c r="AR116" s="65"/>
      <c r="AS116" s="65"/>
      <c r="AT116" s="80"/>
      <c r="AU116" s="80"/>
      <c r="AV116" s="80"/>
      <c r="AX116" s="65"/>
      <c r="AY116" s="65"/>
      <c r="AZ116" s="80"/>
      <c r="BA116" s="80"/>
      <c r="BB116" s="80"/>
      <c r="BD116" s="65"/>
      <c r="BE116" s="65"/>
      <c r="BF116" s="80"/>
      <c r="BG116" s="80"/>
      <c r="BH116" s="80"/>
      <c r="BJ116" s="65"/>
      <c r="BK116" s="65"/>
      <c r="BL116" s="80"/>
      <c r="BM116" s="80"/>
      <c r="BN116" s="80"/>
      <c r="BP116" s="65"/>
      <c r="BQ116" s="65"/>
      <c r="BR116" s="80"/>
      <c r="BS116" s="80"/>
      <c r="BT116" s="80"/>
      <c r="BV116" s="65"/>
      <c r="BW116" s="65"/>
      <c r="BX116" s="80"/>
      <c r="BY116" s="80"/>
      <c r="BZ116" s="80"/>
      <c r="CB116" s="65"/>
      <c r="CC116" s="65"/>
      <c r="CD116" s="80"/>
      <c r="CE116" s="80"/>
      <c r="CF116" s="80"/>
    </row>
    <row r="117" spans="26:84">
      <c r="Z117" s="2"/>
      <c r="AA117" s="80"/>
      <c r="AB117" s="80"/>
      <c r="AC117" s="80"/>
      <c r="AF117" s="65"/>
      <c r="AG117" s="65"/>
      <c r="AH117" s="80"/>
      <c r="AI117" s="80"/>
      <c r="AJ117" s="80"/>
      <c r="AL117" s="65"/>
      <c r="AM117" s="65"/>
      <c r="AN117" s="80"/>
      <c r="AO117" s="80"/>
      <c r="AP117" s="80"/>
      <c r="AR117" s="65"/>
      <c r="AS117" s="65"/>
      <c r="AT117" s="80"/>
      <c r="AU117" s="80"/>
      <c r="AV117" s="80"/>
      <c r="AX117" s="65"/>
      <c r="AY117" s="65"/>
      <c r="AZ117" s="80"/>
      <c r="BA117" s="80"/>
      <c r="BB117" s="80"/>
      <c r="BD117" s="65"/>
      <c r="BE117" s="65"/>
      <c r="BF117" s="80"/>
      <c r="BG117" s="80"/>
      <c r="BH117" s="80"/>
      <c r="BJ117" s="65"/>
      <c r="BK117" s="65"/>
      <c r="BL117" s="80"/>
      <c r="BM117" s="80"/>
      <c r="BN117" s="80"/>
      <c r="BP117" s="65"/>
      <c r="BQ117" s="65"/>
      <c r="BR117" s="80"/>
      <c r="BS117" s="80"/>
      <c r="BT117" s="80"/>
      <c r="BV117" s="65"/>
      <c r="BW117" s="65"/>
      <c r="BX117" s="80"/>
      <c r="BY117" s="80"/>
      <c r="BZ117" s="80"/>
      <c r="CB117" s="65"/>
      <c r="CC117" s="65"/>
      <c r="CD117" s="80"/>
      <c r="CE117" s="80"/>
      <c r="CF117" s="80"/>
    </row>
    <row r="118" spans="26:84">
      <c r="Z118" s="2"/>
      <c r="AA118" s="80"/>
      <c r="AB118" s="80"/>
      <c r="AC118" s="80"/>
      <c r="AF118" s="65"/>
      <c r="AG118" s="65"/>
      <c r="AH118" s="80"/>
      <c r="AI118" s="80"/>
      <c r="AJ118" s="80"/>
      <c r="AL118" s="65"/>
      <c r="AM118" s="65"/>
      <c r="AN118" s="80"/>
      <c r="AO118" s="80"/>
      <c r="AP118" s="80"/>
      <c r="AR118" s="65"/>
      <c r="AS118" s="65"/>
      <c r="AT118" s="80"/>
      <c r="AU118" s="80"/>
      <c r="AV118" s="80"/>
      <c r="AX118" s="65"/>
      <c r="AY118" s="65"/>
      <c r="AZ118" s="80"/>
      <c r="BA118" s="80"/>
      <c r="BB118" s="80"/>
      <c r="BD118" s="65"/>
      <c r="BE118" s="65"/>
      <c r="BF118" s="80"/>
      <c r="BG118" s="80"/>
      <c r="BH118" s="80"/>
      <c r="BJ118" s="65"/>
      <c r="BK118" s="65"/>
      <c r="BL118" s="80"/>
      <c r="BM118" s="80"/>
      <c r="BN118" s="80"/>
      <c r="BP118" s="65"/>
      <c r="BQ118" s="65"/>
      <c r="BR118" s="80"/>
      <c r="BS118" s="80"/>
      <c r="BT118" s="80"/>
      <c r="BV118" s="65"/>
      <c r="BW118" s="65"/>
      <c r="BX118" s="80"/>
      <c r="BY118" s="80"/>
      <c r="BZ118" s="80"/>
      <c r="CB118" s="65"/>
      <c r="CC118" s="65"/>
      <c r="CD118" s="80"/>
      <c r="CE118" s="80"/>
      <c r="CF118" s="80"/>
    </row>
    <row r="119" spans="26:84">
      <c r="Z119" s="2"/>
      <c r="AA119" s="80"/>
      <c r="AB119" s="80"/>
      <c r="AC119" s="80"/>
      <c r="AF119" s="65"/>
      <c r="AG119" s="65"/>
      <c r="AH119" s="80"/>
      <c r="AI119" s="80"/>
      <c r="AJ119" s="80"/>
      <c r="AL119" s="65"/>
      <c r="AM119" s="65"/>
      <c r="AN119" s="80"/>
      <c r="AO119" s="80"/>
      <c r="AP119" s="80"/>
      <c r="AR119" s="65"/>
      <c r="AS119" s="65"/>
      <c r="AT119" s="80"/>
      <c r="AU119" s="80"/>
      <c r="AV119" s="80"/>
      <c r="AX119" s="65"/>
      <c r="AY119" s="65"/>
      <c r="AZ119" s="80"/>
      <c r="BA119" s="80"/>
      <c r="BB119" s="80"/>
      <c r="BD119" s="65"/>
      <c r="BE119" s="65"/>
      <c r="BF119" s="80"/>
      <c r="BG119" s="80"/>
      <c r="BH119" s="80"/>
      <c r="BJ119" s="65"/>
      <c r="BK119" s="65"/>
      <c r="BL119" s="80"/>
      <c r="BM119" s="80"/>
      <c r="BN119" s="80"/>
      <c r="BP119" s="65"/>
      <c r="BQ119" s="65"/>
      <c r="BR119" s="80"/>
      <c r="BS119" s="80"/>
      <c r="BT119" s="80"/>
      <c r="BV119" s="65"/>
      <c r="BW119" s="65"/>
      <c r="BX119" s="80"/>
      <c r="BY119" s="80"/>
      <c r="BZ119" s="80"/>
      <c r="CB119" s="65"/>
      <c r="CC119" s="65"/>
      <c r="CD119" s="80"/>
      <c r="CE119" s="80"/>
      <c r="CF119" s="80"/>
    </row>
    <row r="120" spans="26:84">
      <c r="Z120" s="2"/>
      <c r="AA120" s="80"/>
      <c r="AB120" s="80"/>
      <c r="AC120" s="80"/>
      <c r="AF120" s="65"/>
      <c r="AG120" s="65"/>
      <c r="AH120" s="80"/>
      <c r="AI120" s="80"/>
      <c r="AJ120" s="80"/>
      <c r="AL120" s="65"/>
      <c r="AM120" s="65"/>
      <c r="AN120" s="80"/>
      <c r="AO120" s="80"/>
      <c r="AP120" s="80"/>
      <c r="AR120" s="65"/>
      <c r="AS120" s="65"/>
      <c r="AT120" s="80"/>
      <c r="AU120" s="80"/>
      <c r="AV120" s="80"/>
      <c r="AX120" s="65"/>
      <c r="AY120" s="65"/>
      <c r="AZ120" s="80"/>
      <c r="BA120" s="80"/>
      <c r="BB120" s="80"/>
      <c r="BD120" s="65"/>
      <c r="BE120" s="65"/>
      <c r="BF120" s="80"/>
      <c r="BG120" s="80"/>
      <c r="BH120" s="80"/>
      <c r="BJ120" s="65"/>
      <c r="BK120" s="65"/>
      <c r="BL120" s="80"/>
      <c r="BM120" s="80"/>
      <c r="BN120" s="80"/>
      <c r="BP120" s="65"/>
      <c r="BQ120" s="65"/>
      <c r="BR120" s="80"/>
      <c r="BS120" s="80"/>
      <c r="BT120" s="80"/>
      <c r="BV120" s="65"/>
      <c r="BW120" s="65"/>
      <c r="BX120" s="80"/>
      <c r="BY120" s="80"/>
      <c r="BZ120" s="80"/>
      <c r="CB120" s="65"/>
      <c r="CC120" s="65"/>
      <c r="CD120" s="80"/>
      <c r="CE120" s="80"/>
      <c r="CF120" s="80"/>
    </row>
    <row r="121" spans="26:84">
      <c r="Z121" s="2"/>
      <c r="AA121" s="80"/>
      <c r="AB121" s="80"/>
      <c r="AC121" s="80"/>
      <c r="AF121" s="65"/>
      <c r="AG121" s="65"/>
      <c r="AH121" s="80"/>
      <c r="AI121" s="80"/>
      <c r="AJ121" s="80"/>
      <c r="AL121" s="65"/>
      <c r="AM121" s="65"/>
      <c r="AN121" s="80"/>
      <c r="AO121" s="80"/>
      <c r="AP121" s="80"/>
      <c r="AR121" s="65"/>
      <c r="AS121" s="65"/>
      <c r="AT121" s="80"/>
      <c r="AU121" s="80"/>
      <c r="AV121" s="80"/>
      <c r="AX121" s="65"/>
      <c r="AY121" s="65"/>
      <c r="AZ121" s="80"/>
      <c r="BA121" s="80"/>
      <c r="BB121" s="80"/>
      <c r="BD121" s="65"/>
      <c r="BE121" s="65"/>
      <c r="BF121" s="80"/>
      <c r="BG121" s="80"/>
      <c r="BH121" s="80"/>
      <c r="BJ121" s="65"/>
      <c r="BK121" s="65"/>
      <c r="BL121" s="80"/>
      <c r="BM121" s="80"/>
      <c r="BN121" s="80"/>
      <c r="BP121" s="65"/>
      <c r="BQ121" s="65"/>
      <c r="BR121" s="80"/>
      <c r="BS121" s="80"/>
      <c r="BT121" s="80"/>
      <c r="BV121" s="65"/>
      <c r="BW121" s="65"/>
      <c r="BX121" s="80"/>
      <c r="BY121" s="80"/>
      <c r="BZ121" s="80"/>
      <c r="CB121" s="65"/>
      <c r="CC121" s="65"/>
      <c r="CD121" s="80"/>
      <c r="CE121" s="80"/>
      <c r="CF121" s="80"/>
    </row>
    <row r="122" spans="26:84">
      <c r="Z122" s="2"/>
      <c r="AA122" s="80"/>
      <c r="AB122" s="80"/>
      <c r="AC122" s="80"/>
      <c r="AF122" s="65"/>
      <c r="AG122" s="65"/>
      <c r="AH122" s="80"/>
      <c r="AI122" s="80"/>
      <c r="AJ122" s="80"/>
      <c r="AL122" s="65"/>
      <c r="AM122" s="65"/>
      <c r="AN122" s="80"/>
      <c r="AO122" s="80"/>
      <c r="AP122" s="80"/>
      <c r="AR122" s="65"/>
      <c r="AS122" s="65"/>
      <c r="AT122" s="80"/>
      <c r="AU122" s="80"/>
      <c r="AV122" s="80"/>
      <c r="AX122" s="65"/>
      <c r="AY122" s="65"/>
      <c r="AZ122" s="80"/>
      <c r="BA122" s="80"/>
      <c r="BB122" s="80"/>
      <c r="BD122" s="65"/>
      <c r="BE122" s="65"/>
      <c r="BF122" s="80"/>
      <c r="BG122" s="80"/>
      <c r="BH122" s="80"/>
      <c r="BJ122" s="65"/>
      <c r="BK122" s="65"/>
      <c r="BL122" s="80"/>
      <c r="BM122" s="80"/>
      <c r="BN122" s="80"/>
      <c r="BP122" s="65"/>
      <c r="BQ122" s="65"/>
      <c r="BR122" s="80"/>
      <c r="BS122" s="80"/>
      <c r="BT122" s="80"/>
      <c r="BV122" s="65"/>
      <c r="BW122" s="65"/>
      <c r="BX122" s="80"/>
      <c r="BY122" s="80"/>
      <c r="BZ122" s="80"/>
      <c r="CB122" s="65"/>
      <c r="CC122" s="65"/>
      <c r="CD122" s="80"/>
      <c r="CE122" s="80"/>
      <c r="CF122" s="80"/>
    </row>
    <row r="123" spans="26:84">
      <c r="Z123" s="2"/>
      <c r="AA123" s="80"/>
      <c r="AB123" s="80"/>
      <c r="AC123" s="80"/>
      <c r="AF123" s="65"/>
      <c r="AG123" s="65"/>
      <c r="AH123" s="80"/>
      <c r="AI123" s="80"/>
      <c r="AJ123" s="80"/>
      <c r="AL123" s="65"/>
      <c r="AM123" s="65"/>
      <c r="AN123" s="80"/>
      <c r="AO123" s="80"/>
      <c r="AP123" s="80"/>
      <c r="AR123" s="65"/>
      <c r="AS123" s="65"/>
      <c r="AT123" s="80"/>
      <c r="AU123" s="80"/>
      <c r="AV123" s="80"/>
      <c r="AX123" s="65"/>
      <c r="AY123" s="65"/>
      <c r="AZ123" s="80"/>
      <c r="BA123" s="80"/>
      <c r="BB123" s="80"/>
      <c r="BD123" s="65"/>
      <c r="BE123" s="65"/>
      <c r="BF123" s="80"/>
      <c r="BG123" s="80"/>
      <c r="BH123" s="80"/>
      <c r="BJ123" s="65"/>
      <c r="BK123" s="65"/>
      <c r="BL123" s="80"/>
      <c r="BM123" s="80"/>
      <c r="BN123" s="80"/>
      <c r="BP123" s="65"/>
      <c r="BQ123" s="65"/>
      <c r="BR123" s="80"/>
      <c r="BS123" s="80"/>
      <c r="BT123" s="80"/>
      <c r="BV123" s="65"/>
      <c r="BW123" s="65"/>
      <c r="BX123" s="80"/>
      <c r="BY123" s="80"/>
      <c r="BZ123" s="80"/>
      <c r="CB123" s="65"/>
      <c r="CC123" s="65"/>
      <c r="CD123" s="80"/>
      <c r="CE123" s="80"/>
      <c r="CF123" s="80"/>
    </row>
    <row r="124" spans="26:84">
      <c r="Z124" s="2"/>
      <c r="AA124" s="80"/>
      <c r="AB124" s="80"/>
      <c r="AC124" s="80"/>
      <c r="AF124" s="65"/>
      <c r="AG124" s="65"/>
      <c r="AH124" s="80"/>
      <c r="AI124" s="80"/>
      <c r="AJ124" s="80"/>
      <c r="AL124" s="65"/>
      <c r="AM124" s="65"/>
      <c r="AN124" s="80"/>
      <c r="AO124" s="80"/>
      <c r="AP124" s="80"/>
      <c r="AR124" s="65"/>
      <c r="AS124" s="65"/>
      <c r="AT124" s="80"/>
      <c r="AU124" s="80"/>
      <c r="AV124" s="80"/>
      <c r="AX124" s="65"/>
      <c r="AY124" s="65"/>
      <c r="AZ124" s="80"/>
      <c r="BA124" s="80"/>
      <c r="BB124" s="80"/>
      <c r="BD124" s="65"/>
      <c r="BE124" s="65"/>
      <c r="BF124" s="80"/>
      <c r="BG124" s="80"/>
      <c r="BH124" s="80"/>
      <c r="BJ124" s="65"/>
      <c r="BK124" s="65"/>
      <c r="BL124" s="80"/>
      <c r="BM124" s="80"/>
      <c r="BN124" s="80"/>
      <c r="BP124" s="65"/>
      <c r="BQ124" s="65"/>
      <c r="BR124" s="80"/>
      <c r="BS124" s="80"/>
      <c r="BT124" s="80"/>
      <c r="BV124" s="65"/>
      <c r="BW124" s="65"/>
      <c r="BX124" s="80"/>
      <c r="BY124" s="80"/>
      <c r="BZ124" s="80"/>
      <c r="CB124" s="65"/>
      <c r="CC124" s="65"/>
      <c r="CD124" s="80"/>
      <c r="CE124" s="80"/>
      <c r="CF124" s="80"/>
    </row>
    <row r="125" spans="26:84">
      <c r="Z125" s="2"/>
      <c r="AA125" s="80"/>
      <c r="AB125" s="80"/>
      <c r="AC125" s="80"/>
      <c r="AF125" s="65"/>
      <c r="AG125" s="65"/>
      <c r="AH125" s="80"/>
      <c r="AI125" s="80"/>
      <c r="AJ125" s="80"/>
      <c r="AL125" s="65"/>
      <c r="AM125" s="65"/>
      <c r="AN125" s="80"/>
      <c r="AO125" s="80"/>
      <c r="AP125" s="80"/>
      <c r="AR125" s="65"/>
      <c r="AS125" s="65"/>
      <c r="AT125" s="80"/>
      <c r="AU125" s="80"/>
      <c r="AV125" s="80"/>
      <c r="AX125" s="65"/>
      <c r="AY125" s="65"/>
      <c r="AZ125" s="80"/>
      <c r="BA125" s="80"/>
      <c r="BB125" s="80"/>
      <c r="BD125" s="65"/>
      <c r="BE125" s="65"/>
      <c r="BF125" s="80"/>
      <c r="BG125" s="80"/>
      <c r="BH125" s="80"/>
      <c r="BJ125" s="65"/>
      <c r="BK125" s="65"/>
      <c r="BL125" s="80"/>
      <c r="BM125" s="80"/>
      <c r="BN125" s="80"/>
      <c r="BP125" s="65"/>
      <c r="BQ125" s="65"/>
      <c r="BR125" s="80"/>
      <c r="BS125" s="80"/>
      <c r="BT125" s="80"/>
      <c r="BV125" s="65"/>
      <c r="BW125" s="65"/>
      <c r="BX125" s="80"/>
      <c r="BY125" s="80"/>
      <c r="BZ125" s="80"/>
      <c r="CB125" s="65"/>
      <c r="CC125" s="65"/>
      <c r="CD125" s="80"/>
      <c r="CE125" s="80"/>
      <c r="CF125" s="80"/>
    </row>
    <row r="126" spans="26:84">
      <c r="Z126" s="2"/>
      <c r="AA126" s="80"/>
      <c r="AB126" s="80"/>
      <c r="AC126" s="80"/>
      <c r="AF126" s="65"/>
      <c r="AG126" s="65"/>
      <c r="AH126" s="80"/>
      <c r="AI126" s="80"/>
      <c r="AJ126" s="80"/>
      <c r="AL126" s="65"/>
      <c r="AM126" s="65"/>
      <c r="AN126" s="80"/>
      <c r="AO126" s="80"/>
      <c r="AP126" s="80"/>
      <c r="AR126" s="65"/>
      <c r="AS126" s="65"/>
      <c r="AT126" s="80"/>
      <c r="AU126" s="80"/>
      <c r="AV126" s="80"/>
      <c r="AX126" s="65"/>
      <c r="AY126" s="65"/>
      <c r="AZ126" s="80"/>
      <c r="BA126" s="80"/>
      <c r="BB126" s="80"/>
      <c r="BD126" s="65"/>
      <c r="BE126" s="65"/>
      <c r="BF126" s="80"/>
      <c r="BG126" s="80"/>
      <c r="BH126" s="80"/>
      <c r="BJ126" s="65"/>
      <c r="BK126" s="65"/>
      <c r="BL126" s="80"/>
      <c r="BM126" s="80"/>
      <c r="BN126" s="80"/>
      <c r="BP126" s="65"/>
      <c r="BQ126" s="65"/>
      <c r="BR126" s="80"/>
      <c r="BS126" s="80"/>
      <c r="BT126" s="80"/>
      <c r="BV126" s="65"/>
      <c r="BW126" s="65"/>
      <c r="BX126" s="80"/>
      <c r="BY126" s="80"/>
      <c r="BZ126" s="80"/>
      <c r="CB126" s="65"/>
      <c r="CC126" s="65"/>
      <c r="CD126" s="80"/>
      <c r="CE126" s="80"/>
      <c r="CF126" s="80"/>
    </row>
    <row r="127" spans="26:84">
      <c r="Z127" s="2"/>
      <c r="AA127" s="80"/>
      <c r="AB127" s="80"/>
      <c r="AC127" s="80"/>
      <c r="AF127" s="65"/>
      <c r="AG127" s="65"/>
      <c r="AH127" s="80"/>
      <c r="AI127" s="80"/>
      <c r="AJ127" s="80"/>
      <c r="AL127" s="65"/>
      <c r="AM127" s="65"/>
      <c r="AN127" s="80"/>
      <c r="AO127" s="80"/>
      <c r="AP127" s="80"/>
      <c r="AR127" s="65"/>
      <c r="AS127" s="65"/>
      <c r="AT127" s="80"/>
      <c r="AU127" s="80"/>
      <c r="AV127" s="80"/>
      <c r="AX127" s="65"/>
      <c r="AY127" s="65"/>
      <c r="AZ127" s="80"/>
      <c r="BA127" s="80"/>
      <c r="BB127" s="80"/>
      <c r="BD127" s="65"/>
      <c r="BE127" s="65"/>
      <c r="BF127" s="80"/>
      <c r="BG127" s="80"/>
      <c r="BH127" s="80"/>
      <c r="BJ127" s="65"/>
      <c r="BK127" s="65"/>
      <c r="BL127" s="80"/>
      <c r="BM127" s="80"/>
      <c r="BN127" s="80"/>
      <c r="BP127" s="65"/>
      <c r="BQ127" s="65"/>
      <c r="BR127" s="80"/>
      <c r="BS127" s="80"/>
      <c r="BT127" s="80"/>
      <c r="BV127" s="65"/>
      <c r="BW127" s="65"/>
      <c r="BX127" s="80"/>
      <c r="BY127" s="80"/>
      <c r="BZ127" s="80"/>
      <c r="CB127" s="65"/>
      <c r="CC127" s="65"/>
      <c r="CD127" s="80"/>
      <c r="CE127" s="80"/>
      <c r="CF127" s="80"/>
    </row>
    <row r="128" spans="26:84">
      <c r="Z128" s="2"/>
      <c r="AA128" s="80"/>
      <c r="AB128" s="80"/>
      <c r="AC128" s="80"/>
      <c r="AF128" s="65"/>
      <c r="AG128" s="65"/>
      <c r="AH128" s="80"/>
      <c r="AI128" s="80"/>
      <c r="AJ128" s="80"/>
      <c r="AL128" s="65"/>
      <c r="AM128" s="65"/>
      <c r="AN128" s="80"/>
      <c r="AO128" s="80"/>
      <c r="AP128" s="80"/>
      <c r="AR128" s="65"/>
      <c r="AS128" s="65"/>
      <c r="AT128" s="80"/>
      <c r="AU128" s="80"/>
      <c r="AV128" s="80"/>
      <c r="AX128" s="65"/>
      <c r="AY128" s="65"/>
      <c r="AZ128" s="80"/>
      <c r="BA128" s="80"/>
      <c r="BB128" s="80"/>
      <c r="BD128" s="65"/>
      <c r="BE128" s="65"/>
      <c r="BF128" s="80"/>
      <c r="BG128" s="80"/>
      <c r="BH128" s="80"/>
      <c r="BJ128" s="65"/>
      <c r="BK128" s="65"/>
      <c r="BL128" s="80"/>
      <c r="BM128" s="80"/>
      <c r="BN128" s="80"/>
      <c r="BP128" s="65"/>
      <c r="BQ128" s="65"/>
      <c r="BR128" s="80"/>
      <c r="BS128" s="80"/>
      <c r="BT128" s="80"/>
      <c r="BV128" s="65"/>
      <c r="BW128" s="65"/>
      <c r="BX128" s="80"/>
      <c r="BY128" s="80"/>
      <c r="BZ128" s="80"/>
      <c r="CB128" s="65"/>
      <c r="CC128" s="65"/>
      <c r="CD128" s="80"/>
      <c r="CE128" s="80"/>
      <c r="CF128" s="80"/>
    </row>
    <row r="129" spans="26:84">
      <c r="Z129" s="2"/>
      <c r="AA129" s="80"/>
      <c r="AB129" s="80"/>
      <c r="AC129" s="80"/>
      <c r="AF129" s="65"/>
      <c r="AG129" s="65"/>
      <c r="AH129" s="80"/>
      <c r="AI129" s="80"/>
      <c r="AJ129" s="80"/>
      <c r="AL129" s="65"/>
      <c r="AM129" s="65"/>
      <c r="AN129" s="80"/>
      <c r="AO129" s="80"/>
      <c r="AP129" s="80"/>
      <c r="AR129" s="65"/>
      <c r="AS129" s="65"/>
      <c r="AT129" s="80"/>
      <c r="AU129" s="80"/>
      <c r="AV129" s="80"/>
      <c r="AX129" s="65"/>
      <c r="AY129" s="65"/>
      <c r="AZ129" s="80"/>
      <c r="BA129" s="80"/>
      <c r="BB129" s="80"/>
      <c r="BD129" s="65"/>
      <c r="BE129" s="65"/>
      <c r="BF129" s="80"/>
      <c r="BG129" s="80"/>
      <c r="BH129" s="80"/>
      <c r="BJ129" s="65"/>
      <c r="BK129" s="65"/>
      <c r="BL129" s="80"/>
      <c r="BM129" s="80"/>
      <c r="BN129" s="80"/>
      <c r="BP129" s="65"/>
      <c r="BQ129" s="65"/>
      <c r="BR129" s="80"/>
      <c r="BS129" s="80"/>
      <c r="BT129" s="80"/>
      <c r="BV129" s="65"/>
      <c r="BW129" s="65"/>
      <c r="BX129" s="80"/>
      <c r="BY129" s="80"/>
      <c r="BZ129" s="80"/>
      <c r="CB129" s="65"/>
      <c r="CC129" s="65"/>
      <c r="CD129" s="80"/>
      <c r="CE129" s="80"/>
      <c r="CF129" s="80"/>
    </row>
    <row r="130" spans="26:84">
      <c r="Z130" s="2"/>
      <c r="AA130" s="80"/>
      <c r="AB130" s="80"/>
      <c r="AC130" s="80"/>
      <c r="AF130" s="65"/>
      <c r="AG130" s="65"/>
      <c r="AH130" s="80"/>
      <c r="AI130" s="80"/>
      <c r="AJ130" s="80"/>
      <c r="AL130" s="65"/>
      <c r="AM130" s="65"/>
      <c r="AN130" s="80"/>
      <c r="AO130" s="80"/>
      <c r="AP130" s="80"/>
      <c r="AR130" s="65"/>
      <c r="AS130" s="65"/>
      <c r="AT130" s="80"/>
      <c r="AU130" s="80"/>
      <c r="AV130" s="80"/>
      <c r="AX130" s="65"/>
      <c r="AY130" s="65"/>
      <c r="AZ130" s="80"/>
      <c r="BA130" s="80"/>
      <c r="BB130" s="80"/>
      <c r="BD130" s="65"/>
      <c r="BE130" s="65"/>
      <c r="BF130" s="80"/>
      <c r="BG130" s="80"/>
      <c r="BH130" s="80"/>
      <c r="BJ130" s="65"/>
      <c r="BK130" s="65"/>
      <c r="BL130" s="80"/>
      <c r="BM130" s="80"/>
      <c r="BN130" s="80"/>
      <c r="BP130" s="65"/>
      <c r="BQ130" s="65"/>
      <c r="BR130" s="80"/>
      <c r="BS130" s="80"/>
      <c r="BT130" s="80"/>
      <c r="BV130" s="65"/>
      <c r="BW130" s="65"/>
      <c r="BX130" s="80"/>
      <c r="BY130" s="80"/>
      <c r="BZ130" s="80"/>
      <c r="CB130" s="65"/>
      <c r="CC130" s="65"/>
      <c r="CD130" s="80"/>
      <c r="CE130" s="80"/>
      <c r="CF130" s="80"/>
    </row>
    <row r="131" spans="26:84">
      <c r="Z131" s="2"/>
      <c r="AA131" s="80"/>
      <c r="AB131" s="80"/>
      <c r="AC131" s="80"/>
      <c r="AF131" s="65"/>
      <c r="AG131" s="65"/>
      <c r="AH131" s="80"/>
      <c r="AI131" s="80"/>
      <c r="AJ131" s="80"/>
      <c r="AL131" s="65"/>
      <c r="AM131" s="65"/>
      <c r="AN131" s="80"/>
      <c r="AO131" s="80"/>
      <c r="AP131" s="80"/>
      <c r="AR131" s="65"/>
      <c r="AS131" s="65"/>
      <c r="AT131" s="80"/>
      <c r="AU131" s="80"/>
      <c r="AV131" s="80"/>
      <c r="AX131" s="65"/>
      <c r="AY131" s="65"/>
      <c r="AZ131" s="80"/>
      <c r="BA131" s="80"/>
      <c r="BB131" s="80"/>
      <c r="BD131" s="65"/>
      <c r="BE131" s="65"/>
      <c r="BF131" s="80"/>
      <c r="BG131" s="80"/>
      <c r="BH131" s="80"/>
      <c r="BJ131" s="65"/>
      <c r="BK131" s="65"/>
      <c r="BL131" s="80"/>
      <c r="BM131" s="80"/>
      <c r="BN131" s="80"/>
      <c r="BP131" s="65"/>
      <c r="BQ131" s="65"/>
      <c r="BR131" s="80"/>
      <c r="BS131" s="80"/>
      <c r="BT131" s="80"/>
      <c r="BV131" s="65"/>
      <c r="BW131" s="65"/>
      <c r="BX131" s="80"/>
      <c r="BY131" s="80"/>
      <c r="BZ131" s="80"/>
      <c r="CB131" s="65"/>
      <c r="CC131" s="65"/>
      <c r="CD131" s="80"/>
      <c r="CE131" s="80"/>
      <c r="CF131" s="80"/>
    </row>
    <row r="132" spans="26:84">
      <c r="Z132" s="2"/>
      <c r="AA132" s="80"/>
      <c r="AB132" s="80"/>
      <c r="AC132" s="80"/>
      <c r="AF132" s="65"/>
      <c r="AG132" s="65"/>
      <c r="AH132" s="80"/>
      <c r="AI132" s="80"/>
      <c r="AJ132" s="80"/>
      <c r="AL132" s="65"/>
      <c r="AM132" s="65"/>
      <c r="AN132" s="80"/>
      <c r="AO132" s="80"/>
      <c r="AP132" s="80"/>
      <c r="AR132" s="65"/>
      <c r="AS132" s="65"/>
      <c r="AT132" s="80"/>
      <c r="AU132" s="80"/>
      <c r="AV132" s="80"/>
      <c r="AX132" s="65"/>
      <c r="AY132" s="65"/>
      <c r="AZ132" s="80"/>
      <c r="BA132" s="80"/>
      <c r="BB132" s="80"/>
      <c r="BD132" s="65"/>
      <c r="BE132" s="65"/>
      <c r="BF132" s="80"/>
      <c r="BG132" s="80"/>
      <c r="BH132" s="80"/>
      <c r="BJ132" s="65"/>
      <c r="BK132" s="65"/>
      <c r="BL132" s="80"/>
      <c r="BM132" s="80"/>
      <c r="BN132" s="80"/>
      <c r="BP132" s="65"/>
      <c r="BQ132" s="65"/>
      <c r="BR132" s="80"/>
      <c r="BS132" s="80"/>
      <c r="BT132" s="80"/>
      <c r="BV132" s="65"/>
      <c r="BW132" s="65"/>
      <c r="BX132" s="80"/>
      <c r="BY132" s="80"/>
      <c r="BZ132" s="80"/>
      <c r="CB132" s="65"/>
      <c r="CC132" s="65"/>
      <c r="CD132" s="80"/>
      <c r="CE132" s="80"/>
      <c r="CF132" s="80"/>
    </row>
    <row r="133" spans="26:84">
      <c r="Z133" s="2"/>
      <c r="AA133" s="80"/>
      <c r="AB133" s="80"/>
      <c r="AC133" s="80"/>
      <c r="AF133" s="65"/>
      <c r="AG133" s="65"/>
      <c r="AH133" s="80"/>
      <c r="AI133" s="80"/>
      <c r="AJ133" s="80"/>
      <c r="AL133" s="65"/>
      <c r="AM133" s="65"/>
      <c r="AN133" s="80"/>
      <c r="AO133" s="80"/>
      <c r="AP133" s="80"/>
      <c r="AR133" s="65"/>
      <c r="AS133" s="65"/>
      <c r="AT133" s="80"/>
      <c r="AU133" s="80"/>
      <c r="AV133" s="80"/>
      <c r="AX133" s="65"/>
      <c r="AY133" s="65"/>
      <c r="AZ133" s="80"/>
      <c r="BA133" s="80"/>
      <c r="BB133" s="80"/>
      <c r="BD133" s="65"/>
      <c r="BE133" s="65"/>
      <c r="BF133" s="80"/>
      <c r="BG133" s="80"/>
      <c r="BH133" s="80"/>
      <c r="BJ133" s="65"/>
      <c r="BK133" s="65"/>
      <c r="BL133" s="80"/>
      <c r="BM133" s="80"/>
      <c r="BN133" s="80"/>
      <c r="BP133" s="65"/>
      <c r="BQ133" s="65"/>
      <c r="BR133" s="80"/>
      <c r="BS133" s="80"/>
      <c r="BT133" s="80"/>
      <c r="BV133" s="65"/>
      <c r="BW133" s="65"/>
      <c r="BX133" s="80"/>
      <c r="BY133" s="80"/>
      <c r="BZ133" s="80"/>
      <c r="CB133" s="65"/>
      <c r="CC133" s="65"/>
      <c r="CD133" s="80"/>
      <c r="CE133" s="80"/>
      <c r="CF133" s="80"/>
    </row>
    <row r="134" spans="26:84">
      <c r="Z134" s="2"/>
      <c r="AA134" s="80"/>
      <c r="AB134" s="80"/>
      <c r="AC134" s="80"/>
      <c r="AF134" s="65"/>
      <c r="AG134" s="65"/>
      <c r="AH134" s="80"/>
      <c r="AI134" s="80"/>
      <c r="AJ134" s="80"/>
      <c r="AL134" s="65"/>
      <c r="AM134" s="65"/>
      <c r="AN134" s="80"/>
      <c r="AO134" s="80"/>
      <c r="AP134" s="80"/>
      <c r="AR134" s="65"/>
      <c r="AS134" s="65"/>
      <c r="AT134" s="80"/>
      <c r="AU134" s="80"/>
      <c r="AV134" s="80"/>
      <c r="AX134" s="65"/>
      <c r="AY134" s="65"/>
      <c r="AZ134" s="80"/>
      <c r="BA134" s="80"/>
      <c r="BB134" s="80"/>
      <c r="BD134" s="65"/>
      <c r="BE134" s="65"/>
      <c r="BF134" s="80"/>
      <c r="BG134" s="80"/>
      <c r="BH134" s="80"/>
      <c r="BJ134" s="65"/>
      <c r="BK134" s="65"/>
      <c r="BL134" s="80"/>
      <c r="BM134" s="80"/>
      <c r="BN134" s="80"/>
      <c r="BP134" s="65"/>
      <c r="BQ134" s="65"/>
      <c r="BR134" s="80"/>
      <c r="BS134" s="80"/>
      <c r="BT134" s="80"/>
      <c r="BV134" s="65"/>
      <c r="BW134" s="65"/>
      <c r="BX134" s="80"/>
      <c r="BY134" s="80"/>
      <c r="BZ134" s="80"/>
      <c r="CB134" s="65"/>
      <c r="CC134" s="65"/>
      <c r="CD134" s="80"/>
      <c r="CE134" s="80"/>
      <c r="CF134" s="80"/>
    </row>
    <row r="135" spans="26:84">
      <c r="Z135" s="2"/>
      <c r="AA135" s="80"/>
      <c r="AB135" s="80"/>
      <c r="AC135" s="80"/>
      <c r="AF135" s="65"/>
      <c r="AG135" s="65"/>
      <c r="AH135" s="80"/>
      <c r="AI135" s="80"/>
      <c r="AJ135" s="80"/>
      <c r="AL135" s="65"/>
      <c r="AM135" s="65"/>
      <c r="AN135" s="80"/>
      <c r="AO135" s="80"/>
      <c r="AP135" s="80"/>
      <c r="AR135" s="65"/>
      <c r="AS135" s="65"/>
      <c r="AT135" s="80"/>
      <c r="AU135" s="80"/>
      <c r="AV135" s="80"/>
      <c r="AX135" s="65"/>
      <c r="AY135" s="65"/>
      <c r="AZ135" s="80"/>
      <c r="BA135" s="80"/>
      <c r="BB135" s="80"/>
      <c r="BD135" s="65"/>
      <c r="BE135" s="65"/>
      <c r="BF135" s="80"/>
      <c r="BG135" s="80"/>
      <c r="BH135" s="80"/>
      <c r="BJ135" s="65"/>
      <c r="BK135" s="65"/>
      <c r="BL135" s="80"/>
      <c r="BM135" s="80"/>
      <c r="BN135" s="80"/>
      <c r="BP135" s="65"/>
      <c r="BQ135" s="65"/>
      <c r="BR135" s="80"/>
      <c r="BS135" s="80"/>
      <c r="BT135" s="80"/>
      <c r="BV135" s="65"/>
      <c r="BW135" s="65"/>
      <c r="BX135" s="80"/>
      <c r="BY135" s="80"/>
      <c r="BZ135" s="80"/>
      <c r="CB135" s="65"/>
      <c r="CC135" s="65"/>
      <c r="CD135" s="80"/>
      <c r="CE135" s="80"/>
      <c r="CF135" s="80"/>
    </row>
    <row r="136" spans="26:84">
      <c r="Z136" s="2"/>
      <c r="AA136" s="80"/>
      <c r="AB136" s="80"/>
      <c r="AC136" s="80"/>
      <c r="AF136" s="65"/>
      <c r="AG136" s="65"/>
      <c r="AH136" s="80"/>
      <c r="AI136" s="80"/>
      <c r="AJ136" s="80"/>
      <c r="AL136" s="65"/>
      <c r="AM136" s="65"/>
      <c r="AN136" s="80"/>
      <c r="AO136" s="80"/>
      <c r="AP136" s="80"/>
      <c r="AR136" s="65"/>
      <c r="AS136" s="65"/>
      <c r="AT136" s="80"/>
      <c r="AU136" s="80"/>
      <c r="AV136" s="80"/>
      <c r="AX136" s="65"/>
      <c r="AY136" s="65"/>
      <c r="AZ136" s="80"/>
      <c r="BA136" s="80"/>
      <c r="BB136" s="80"/>
      <c r="BD136" s="65"/>
      <c r="BE136" s="65"/>
      <c r="BF136" s="80"/>
      <c r="BG136" s="80"/>
      <c r="BH136" s="80"/>
      <c r="BJ136" s="65"/>
      <c r="BK136" s="65"/>
      <c r="BL136" s="80"/>
      <c r="BM136" s="80"/>
      <c r="BN136" s="80"/>
      <c r="BP136" s="65"/>
      <c r="BQ136" s="65"/>
      <c r="BR136" s="80"/>
      <c r="BS136" s="80"/>
      <c r="BT136" s="80"/>
      <c r="BV136" s="65"/>
      <c r="BW136" s="65"/>
      <c r="BX136" s="80"/>
      <c r="BY136" s="80"/>
      <c r="BZ136" s="80"/>
      <c r="CB136" s="65"/>
      <c r="CC136" s="65"/>
      <c r="CD136" s="80"/>
      <c r="CE136" s="80"/>
      <c r="CF136" s="80"/>
    </row>
    <row r="137" spans="26:84">
      <c r="Z137" s="2"/>
      <c r="AA137" s="80"/>
      <c r="AB137" s="80"/>
      <c r="AC137" s="80"/>
      <c r="AF137" s="65"/>
      <c r="AG137" s="65"/>
      <c r="AH137" s="80"/>
      <c r="AI137" s="80"/>
      <c r="AJ137" s="80"/>
      <c r="AL137" s="65"/>
      <c r="AM137" s="65"/>
      <c r="AN137" s="80"/>
      <c r="AO137" s="80"/>
      <c r="AP137" s="80"/>
      <c r="AR137" s="65"/>
      <c r="AS137" s="65"/>
      <c r="AT137" s="80"/>
      <c r="AU137" s="80"/>
      <c r="AV137" s="80"/>
      <c r="AX137" s="65"/>
      <c r="AY137" s="65"/>
      <c r="AZ137" s="80"/>
      <c r="BA137" s="80"/>
      <c r="BB137" s="80"/>
      <c r="BD137" s="65"/>
      <c r="BE137" s="65"/>
      <c r="BF137" s="80"/>
      <c r="BG137" s="80"/>
      <c r="BH137" s="80"/>
      <c r="BJ137" s="65"/>
      <c r="BK137" s="65"/>
      <c r="BL137" s="80"/>
      <c r="BM137" s="80"/>
      <c r="BN137" s="80"/>
      <c r="BP137" s="65"/>
      <c r="BQ137" s="65"/>
      <c r="BR137" s="80"/>
      <c r="BS137" s="80"/>
      <c r="BT137" s="80"/>
      <c r="BV137" s="65"/>
      <c r="BW137" s="65"/>
      <c r="BX137" s="80"/>
      <c r="BY137" s="80"/>
      <c r="BZ137" s="80"/>
      <c r="CB137" s="65"/>
      <c r="CC137" s="65"/>
      <c r="CD137" s="80"/>
      <c r="CE137" s="80"/>
      <c r="CF137" s="80"/>
    </row>
    <row r="138" spans="26:84">
      <c r="Z138" s="2"/>
      <c r="AA138" s="80"/>
      <c r="AB138" s="80"/>
      <c r="AC138" s="80"/>
      <c r="AF138" s="65"/>
      <c r="AG138" s="65"/>
      <c r="AH138" s="80"/>
      <c r="AI138" s="80"/>
      <c r="AJ138" s="80"/>
      <c r="AL138" s="65"/>
      <c r="AM138" s="65"/>
      <c r="AN138" s="80"/>
      <c r="AO138" s="80"/>
      <c r="AP138" s="80"/>
      <c r="AR138" s="65"/>
      <c r="AS138" s="65"/>
      <c r="AT138" s="80"/>
      <c r="AU138" s="80"/>
      <c r="AV138" s="80"/>
      <c r="AX138" s="65"/>
      <c r="AY138" s="65"/>
      <c r="AZ138" s="80"/>
      <c r="BA138" s="80"/>
      <c r="BB138" s="80"/>
      <c r="BD138" s="65"/>
      <c r="BE138" s="65"/>
      <c r="BF138" s="80"/>
      <c r="BG138" s="80"/>
      <c r="BH138" s="80"/>
      <c r="BJ138" s="65"/>
      <c r="BK138" s="65"/>
      <c r="BL138" s="80"/>
      <c r="BM138" s="80"/>
      <c r="BN138" s="80"/>
      <c r="BP138" s="65"/>
      <c r="BQ138" s="65"/>
      <c r="BR138" s="80"/>
      <c r="BS138" s="80"/>
      <c r="BT138" s="80"/>
      <c r="BV138" s="65"/>
      <c r="BW138" s="65"/>
      <c r="BX138" s="80"/>
      <c r="BY138" s="80"/>
      <c r="BZ138" s="80"/>
      <c r="CB138" s="65"/>
      <c r="CC138" s="65"/>
      <c r="CD138" s="80"/>
      <c r="CE138" s="80"/>
      <c r="CF138" s="80"/>
    </row>
    <row r="139" spans="26:84">
      <c r="Z139" s="2"/>
      <c r="AA139" s="80"/>
      <c r="AB139" s="80"/>
      <c r="AC139" s="80"/>
      <c r="AF139" s="65"/>
      <c r="AG139" s="65"/>
      <c r="AH139" s="80"/>
      <c r="AI139" s="80"/>
      <c r="AJ139" s="80"/>
      <c r="AL139" s="65"/>
      <c r="AM139" s="65"/>
      <c r="AN139" s="80"/>
      <c r="AO139" s="80"/>
      <c r="AP139" s="80"/>
      <c r="AR139" s="65"/>
      <c r="AS139" s="65"/>
      <c r="AT139" s="80"/>
      <c r="AU139" s="80"/>
      <c r="AV139" s="80"/>
      <c r="AX139" s="65"/>
      <c r="AY139" s="65"/>
      <c r="AZ139" s="80"/>
      <c r="BA139" s="80"/>
      <c r="BB139" s="80"/>
      <c r="BD139" s="65"/>
      <c r="BE139" s="65"/>
      <c r="BF139" s="80"/>
      <c r="BG139" s="80"/>
      <c r="BH139" s="80"/>
      <c r="BJ139" s="65"/>
      <c r="BK139" s="65"/>
      <c r="BL139" s="80"/>
      <c r="BM139" s="80"/>
      <c r="BN139" s="80"/>
      <c r="BP139" s="65"/>
      <c r="BQ139" s="65"/>
      <c r="BR139" s="80"/>
      <c r="BS139" s="80"/>
      <c r="BT139" s="80"/>
      <c r="BV139" s="65"/>
      <c r="BW139" s="65"/>
      <c r="BX139" s="80"/>
      <c r="BY139" s="80"/>
      <c r="BZ139" s="80"/>
      <c r="CB139" s="65"/>
      <c r="CC139" s="65"/>
      <c r="CD139" s="80"/>
      <c r="CE139" s="80"/>
      <c r="CF139" s="80"/>
    </row>
    <row r="140" spans="26:84">
      <c r="Z140" s="2"/>
      <c r="AA140" s="80"/>
      <c r="AB140" s="80"/>
      <c r="AC140" s="80"/>
      <c r="AF140" s="65"/>
      <c r="AG140" s="65"/>
      <c r="AH140" s="80"/>
      <c r="AI140" s="80"/>
      <c r="AJ140" s="80"/>
      <c r="AL140" s="65"/>
      <c r="AM140" s="65"/>
      <c r="AN140" s="80"/>
      <c r="AO140" s="80"/>
      <c r="AP140" s="80"/>
      <c r="AR140" s="65"/>
      <c r="AS140" s="65"/>
      <c r="AT140" s="80"/>
      <c r="AU140" s="80"/>
      <c r="AV140" s="80"/>
      <c r="AX140" s="65"/>
      <c r="AY140" s="65"/>
      <c r="AZ140" s="80"/>
      <c r="BA140" s="80"/>
      <c r="BB140" s="80"/>
      <c r="BD140" s="65"/>
      <c r="BE140" s="65"/>
      <c r="BF140" s="80"/>
      <c r="BG140" s="80"/>
      <c r="BH140" s="80"/>
      <c r="BJ140" s="65"/>
      <c r="BK140" s="65"/>
      <c r="BL140" s="80"/>
      <c r="BM140" s="80"/>
      <c r="BN140" s="80"/>
      <c r="BP140" s="65"/>
      <c r="BQ140" s="65"/>
      <c r="BR140" s="80"/>
      <c r="BS140" s="80"/>
      <c r="BT140" s="80"/>
      <c r="BV140" s="65"/>
      <c r="BW140" s="65"/>
      <c r="BX140" s="80"/>
      <c r="BY140" s="80"/>
      <c r="BZ140" s="80"/>
      <c r="CB140" s="65"/>
      <c r="CC140" s="65"/>
      <c r="CD140" s="80"/>
      <c r="CE140" s="80"/>
      <c r="CF140" s="80"/>
    </row>
    <row r="141" spans="26:84">
      <c r="Z141" s="2"/>
      <c r="AA141" s="80"/>
      <c r="AB141" s="80"/>
      <c r="AC141" s="80"/>
      <c r="AF141" s="65"/>
      <c r="AG141" s="65"/>
      <c r="AH141" s="80"/>
      <c r="AI141" s="80"/>
      <c r="AJ141" s="80"/>
      <c r="AL141" s="65"/>
      <c r="AM141" s="65"/>
      <c r="AN141" s="80"/>
      <c r="AO141" s="80"/>
      <c r="AP141" s="80"/>
      <c r="AR141" s="65"/>
      <c r="AS141" s="65"/>
      <c r="AT141" s="80"/>
      <c r="AU141" s="80"/>
      <c r="AV141" s="80"/>
      <c r="AX141" s="65"/>
      <c r="AY141" s="65"/>
      <c r="AZ141" s="80"/>
      <c r="BA141" s="80"/>
      <c r="BB141" s="80"/>
      <c r="BD141" s="65"/>
      <c r="BE141" s="65"/>
      <c r="BF141" s="80"/>
      <c r="BG141" s="80"/>
      <c r="BH141" s="80"/>
      <c r="BJ141" s="65"/>
      <c r="BK141" s="65"/>
      <c r="BL141" s="80"/>
      <c r="BM141" s="80"/>
      <c r="BN141" s="80"/>
      <c r="BP141" s="65"/>
      <c r="BQ141" s="65"/>
      <c r="BR141" s="80"/>
      <c r="BS141" s="80"/>
      <c r="BT141" s="80"/>
      <c r="BV141" s="65"/>
      <c r="BW141" s="65"/>
      <c r="BX141" s="80"/>
      <c r="BY141" s="80"/>
      <c r="BZ141" s="80"/>
      <c r="CB141" s="65"/>
      <c r="CC141" s="65"/>
      <c r="CD141" s="80"/>
      <c r="CE141" s="80"/>
      <c r="CF141" s="80"/>
    </row>
    <row r="142" spans="26:84">
      <c r="Z142" s="2"/>
      <c r="AA142" s="80"/>
      <c r="AB142" s="80"/>
      <c r="AC142" s="80"/>
      <c r="AF142" s="65"/>
      <c r="AG142" s="65"/>
      <c r="AH142" s="80"/>
      <c r="AI142" s="80"/>
      <c r="AJ142" s="80"/>
      <c r="AL142" s="65"/>
      <c r="AM142" s="65"/>
      <c r="AN142" s="80"/>
      <c r="AO142" s="80"/>
      <c r="AP142" s="80"/>
      <c r="AR142" s="65"/>
      <c r="AS142" s="65"/>
      <c r="AT142" s="80"/>
      <c r="AU142" s="80"/>
      <c r="AV142" s="80"/>
      <c r="AX142" s="65"/>
      <c r="AY142" s="65"/>
      <c r="AZ142" s="80"/>
      <c r="BA142" s="80"/>
      <c r="BB142" s="80"/>
      <c r="BD142" s="65"/>
      <c r="BE142" s="65"/>
      <c r="BF142" s="80"/>
      <c r="BG142" s="80"/>
      <c r="BH142" s="80"/>
      <c r="BJ142" s="65"/>
      <c r="BK142" s="65"/>
      <c r="BL142" s="80"/>
      <c r="BM142" s="80"/>
      <c r="BN142" s="80"/>
      <c r="BP142" s="65"/>
      <c r="BQ142" s="65"/>
      <c r="BR142" s="80"/>
      <c r="BS142" s="80"/>
      <c r="BT142" s="80"/>
      <c r="BV142" s="65"/>
      <c r="BW142" s="65"/>
      <c r="BX142" s="80"/>
      <c r="BY142" s="80"/>
      <c r="BZ142" s="80"/>
      <c r="CB142" s="65"/>
      <c r="CC142" s="65"/>
      <c r="CD142" s="80"/>
      <c r="CE142" s="80"/>
      <c r="CF142" s="80"/>
    </row>
    <row r="143" spans="26:84">
      <c r="Z143" s="2"/>
      <c r="AA143" s="80"/>
      <c r="AB143" s="80"/>
      <c r="AC143" s="80"/>
      <c r="AF143" s="65"/>
      <c r="AG143" s="65"/>
      <c r="AH143" s="80"/>
      <c r="AI143" s="80"/>
      <c r="AJ143" s="80"/>
      <c r="AL143" s="65"/>
      <c r="AM143" s="65"/>
      <c r="AN143" s="80"/>
      <c r="AO143" s="80"/>
      <c r="AP143" s="80"/>
      <c r="AR143" s="65"/>
      <c r="AS143" s="65"/>
      <c r="AT143" s="80"/>
      <c r="AU143" s="80"/>
      <c r="AV143" s="80"/>
      <c r="AX143" s="65"/>
      <c r="AY143" s="65"/>
      <c r="AZ143" s="80"/>
      <c r="BA143" s="80"/>
      <c r="BB143" s="80"/>
      <c r="BD143" s="65"/>
      <c r="BE143" s="65"/>
      <c r="BF143" s="80"/>
      <c r="BG143" s="80"/>
      <c r="BH143" s="80"/>
      <c r="BJ143" s="65"/>
      <c r="BK143" s="65"/>
      <c r="BL143" s="80"/>
      <c r="BM143" s="80"/>
      <c r="BN143" s="80"/>
      <c r="BP143" s="65"/>
      <c r="BQ143" s="65"/>
      <c r="BR143" s="80"/>
      <c r="BS143" s="80"/>
      <c r="BT143" s="80"/>
      <c r="BV143" s="65"/>
      <c r="BW143" s="65"/>
      <c r="BX143" s="80"/>
      <c r="BY143" s="80"/>
      <c r="BZ143" s="80"/>
      <c r="CB143" s="65"/>
      <c r="CC143" s="65"/>
      <c r="CD143" s="80"/>
      <c r="CE143" s="80"/>
      <c r="CF143" s="80"/>
    </row>
    <row r="144" spans="26:84">
      <c r="Z144" s="2"/>
      <c r="AA144" s="80"/>
      <c r="AB144" s="80"/>
      <c r="AC144" s="80"/>
      <c r="AF144" s="65"/>
      <c r="AG144" s="65"/>
      <c r="AH144" s="80"/>
      <c r="AI144" s="80"/>
      <c r="AJ144" s="80"/>
      <c r="AL144" s="65"/>
      <c r="AM144" s="65"/>
      <c r="AN144" s="80"/>
      <c r="AO144" s="80"/>
      <c r="AP144" s="80"/>
      <c r="AR144" s="65"/>
      <c r="AS144" s="65"/>
      <c r="AT144" s="80"/>
      <c r="AU144" s="80"/>
      <c r="AV144" s="80"/>
      <c r="AX144" s="65"/>
      <c r="AY144" s="65"/>
      <c r="AZ144" s="80"/>
      <c r="BA144" s="80"/>
      <c r="BB144" s="80"/>
      <c r="BD144" s="65"/>
      <c r="BE144" s="65"/>
      <c r="BF144" s="80"/>
      <c r="BG144" s="80"/>
      <c r="BH144" s="80"/>
      <c r="BJ144" s="65"/>
      <c r="BK144" s="65"/>
      <c r="BL144" s="80"/>
      <c r="BM144" s="80"/>
      <c r="BN144" s="80"/>
      <c r="BP144" s="65"/>
      <c r="BQ144" s="65"/>
      <c r="BR144" s="80"/>
      <c r="BS144" s="80"/>
      <c r="BT144" s="80"/>
      <c r="BV144" s="65"/>
      <c r="BW144" s="65"/>
      <c r="BX144" s="80"/>
      <c r="BY144" s="80"/>
      <c r="BZ144" s="80"/>
      <c r="CB144" s="65"/>
      <c r="CC144" s="65"/>
      <c r="CD144" s="80"/>
      <c r="CE144" s="80"/>
      <c r="CF144" s="80"/>
    </row>
    <row r="145" spans="26:84">
      <c r="Z145" s="2"/>
      <c r="AA145" s="80"/>
      <c r="AB145" s="80"/>
      <c r="AC145" s="80"/>
      <c r="AF145" s="65"/>
      <c r="AG145" s="65"/>
      <c r="AH145" s="80"/>
      <c r="AI145" s="80"/>
      <c r="AJ145" s="80"/>
      <c r="AL145" s="65"/>
      <c r="AM145" s="65"/>
      <c r="AN145" s="80"/>
      <c r="AO145" s="80"/>
      <c r="AP145" s="80"/>
      <c r="AR145" s="65"/>
      <c r="AS145" s="65"/>
      <c r="AT145" s="80"/>
      <c r="AU145" s="80"/>
      <c r="AV145" s="80"/>
      <c r="AX145" s="65"/>
      <c r="AY145" s="65"/>
      <c r="AZ145" s="80"/>
      <c r="BA145" s="80"/>
      <c r="BB145" s="80"/>
      <c r="BD145" s="65"/>
      <c r="BE145" s="65"/>
      <c r="BF145" s="80"/>
      <c r="BG145" s="80"/>
      <c r="BH145" s="80"/>
      <c r="BJ145" s="65"/>
      <c r="BK145" s="65"/>
      <c r="BL145" s="80"/>
      <c r="BM145" s="80"/>
      <c r="BN145" s="80"/>
      <c r="BP145" s="65"/>
      <c r="BQ145" s="65"/>
      <c r="BR145" s="80"/>
      <c r="BS145" s="80"/>
      <c r="BT145" s="80"/>
      <c r="BV145" s="65"/>
      <c r="BW145" s="65"/>
      <c r="BX145" s="80"/>
      <c r="BY145" s="80"/>
      <c r="BZ145" s="80"/>
      <c r="CB145" s="65"/>
      <c r="CC145" s="65"/>
      <c r="CD145" s="80"/>
      <c r="CE145" s="80"/>
      <c r="CF145" s="80"/>
    </row>
    <row r="146" spans="26:84">
      <c r="Z146" s="2"/>
      <c r="AA146" s="80"/>
      <c r="AB146" s="80"/>
      <c r="AC146" s="80"/>
      <c r="AF146" s="65"/>
      <c r="AG146" s="65"/>
      <c r="AH146" s="80"/>
      <c r="AI146" s="80"/>
      <c r="AJ146" s="80"/>
      <c r="AL146" s="65"/>
      <c r="AM146" s="65"/>
      <c r="AN146" s="80"/>
      <c r="AO146" s="80"/>
      <c r="AP146" s="80"/>
      <c r="AR146" s="65"/>
      <c r="AS146" s="65"/>
      <c r="AT146" s="80"/>
      <c r="AU146" s="80"/>
      <c r="AV146" s="80"/>
      <c r="AX146" s="65"/>
      <c r="AY146" s="65"/>
      <c r="AZ146" s="80"/>
      <c r="BA146" s="80"/>
      <c r="BB146" s="80"/>
      <c r="BD146" s="65"/>
      <c r="BE146" s="65"/>
      <c r="BF146" s="80"/>
      <c r="BG146" s="80"/>
      <c r="BH146" s="80"/>
      <c r="BJ146" s="65"/>
      <c r="BK146" s="65"/>
      <c r="BL146" s="80"/>
      <c r="BM146" s="80"/>
      <c r="BN146" s="80"/>
      <c r="BP146" s="65"/>
      <c r="BQ146" s="65"/>
      <c r="BR146" s="80"/>
      <c r="BS146" s="80"/>
      <c r="BT146" s="80"/>
      <c r="BV146" s="65"/>
      <c r="BW146" s="65"/>
      <c r="BX146" s="80"/>
      <c r="BY146" s="80"/>
      <c r="BZ146" s="80"/>
      <c r="CB146" s="65"/>
      <c r="CC146" s="65"/>
      <c r="CD146" s="80"/>
      <c r="CE146" s="80"/>
      <c r="CF146" s="80"/>
    </row>
    <row r="147" spans="26:84">
      <c r="Z147" s="2"/>
      <c r="AA147" s="80"/>
      <c r="AB147" s="80"/>
      <c r="AC147" s="80"/>
      <c r="AF147" s="65"/>
      <c r="AG147" s="65"/>
      <c r="AH147" s="80"/>
      <c r="AI147" s="80"/>
      <c r="AJ147" s="80"/>
      <c r="AL147" s="65"/>
      <c r="AM147" s="65"/>
      <c r="AN147" s="80"/>
      <c r="AO147" s="80"/>
      <c r="AP147" s="80"/>
      <c r="AR147" s="65"/>
      <c r="AS147" s="65"/>
      <c r="AT147" s="80"/>
      <c r="AU147" s="80"/>
      <c r="AV147" s="80"/>
      <c r="AX147" s="65"/>
      <c r="AY147" s="65"/>
      <c r="AZ147" s="80"/>
      <c r="BA147" s="80"/>
      <c r="BB147" s="80"/>
      <c r="BD147" s="65"/>
      <c r="BE147" s="65"/>
      <c r="BF147" s="80"/>
      <c r="BG147" s="80"/>
      <c r="BH147" s="80"/>
      <c r="BJ147" s="65"/>
      <c r="BK147" s="65"/>
      <c r="BL147" s="80"/>
      <c r="BM147" s="80"/>
      <c r="BN147" s="80"/>
      <c r="BP147" s="65"/>
      <c r="BQ147" s="65"/>
      <c r="BR147" s="80"/>
      <c r="BS147" s="80"/>
      <c r="BT147" s="80"/>
      <c r="BV147" s="65"/>
      <c r="BW147" s="65"/>
      <c r="BX147" s="80"/>
      <c r="BY147" s="80"/>
      <c r="BZ147" s="80"/>
      <c r="CB147" s="65"/>
      <c r="CC147" s="65"/>
      <c r="CD147" s="80"/>
      <c r="CE147" s="80"/>
      <c r="CF147" s="80"/>
    </row>
    <row r="148" spans="26:84">
      <c r="Z148" s="2"/>
      <c r="AA148" s="80"/>
      <c r="AB148" s="80"/>
      <c r="AC148" s="80"/>
      <c r="AF148" s="65"/>
      <c r="AG148" s="65"/>
      <c r="AH148" s="80"/>
      <c r="AI148" s="80"/>
      <c r="AJ148" s="80"/>
      <c r="AL148" s="65"/>
      <c r="AM148" s="65"/>
      <c r="AN148" s="80"/>
      <c r="AO148" s="80"/>
      <c r="AP148" s="80"/>
      <c r="AR148" s="65"/>
      <c r="AS148" s="65"/>
      <c r="AT148" s="80"/>
      <c r="AU148" s="80"/>
      <c r="AV148" s="80"/>
      <c r="AX148" s="65"/>
      <c r="AY148" s="65"/>
      <c r="AZ148" s="80"/>
      <c r="BA148" s="80"/>
      <c r="BB148" s="80"/>
      <c r="BD148" s="65"/>
      <c r="BE148" s="65"/>
      <c r="BF148" s="80"/>
      <c r="BG148" s="80"/>
      <c r="BH148" s="80"/>
      <c r="BJ148" s="65"/>
      <c r="BK148" s="65"/>
      <c r="BL148" s="80"/>
      <c r="BM148" s="80"/>
      <c r="BN148" s="80"/>
      <c r="BP148" s="65"/>
      <c r="BQ148" s="65"/>
      <c r="BR148" s="80"/>
      <c r="BS148" s="80"/>
      <c r="BT148" s="80"/>
      <c r="BV148" s="65"/>
      <c r="BW148" s="65"/>
      <c r="BX148" s="80"/>
      <c r="BY148" s="80"/>
      <c r="BZ148" s="80"/>
      <c r="CB148" s="65"/>
      <c r="CC148" s="65"/>
      <c r="CD148" s="80"/>
      <c r="CE148" s="80"/>
      <c r="CF148" s="80"/>
    </row>
    <row r="149" spans="26:84">
      <c r="Z149" s="2"/>
      <c r="AA149" s="80"/>
      <c r="AB149" s="80"/>
      <c r="AC149" s="80"/>
      <c r="AF149" s="65"/>
      <c r="AG149" s="65"/>
      <c r="AH149" s="80"/>
      <c r="AI149" s="80"/>
      <c r="AJ149" s="80"/>
      <c r="AL149" s="65"/>
      <c r="AM149" s="65"/>
      <c r="AN149" s="80"/>
      <c r="AO149" s="80"/>
      <c r="AP149" s="80"/>
      <c r="AR149" s="65"/>
      <c r="AS149" s="65"/>
      <c r="AT149" s="80"/>
      <c r="AU149" s="80"/>
      <c r="AV149" s="80"/>
      <c r="AX149" s="65"/>
      <c r="AY149" s="65"/>
      <c r="AZ149" s="80"/>
      <c r="BA149" s="80"/>
      <c r="BB149" s="80"/>
      <c r="BD149" s="65"/>
      <c r="BE149" s="65"/>
      <c r="BF149" s="80"/>
      <c r="BG149" s="80"/>
      <c r="BH149" s="80"/>
      <c r="BJ149" s="65"/>
      <c r="BK149" s="65"/>
      <c r="BL149" s="80"/>
      <c r="BM149" s="80"/>
      <c r="BN149" s="80"/>
      <c r="BP149" s="65"/>
      <c r="BQ149" s="65"/>
      <c r="BR149" s="80"/>
      <c r="BS149" s="80"/>
      <c r="BT149" s="80"/>
      <c r="BV149" s="65"/>
      <c r="BW149" s="65"/>
      <c r="BX149" s="80"/>
      <c r="BY149" s="80"/>
      <c r="BZ149" s="80"/>
      <c r="CB149" s="65"/>
      <c r="CC149" s="65"/>
      <c r="CD149" s="80"/>
      <c r="CE149" s="80"/>
      <c r="CF149" s="80"/>
    </row>
    <row r="150" spans="26:84">
      <c r="Z150" s="2"/>
      <c r="AA150" s="80"/>
      <c r="AB150" s="80"/>
      <c r="AC150" s="80"/>
      <c r="AF150" s="65"/>
      <c r="AG150" s="65"/>
      <c r="AH150" s="80"/>
      <c r="AI150" s="80"/>
      <c r="AJ150" s="80"/>
      <c r="AL150" s="65"/>
      <c r="AM150" s="65"/>
      <c r="AN150" s="80"/>
      <c r="AO150" s="80"/>
      <c r="AP150" s="80"/>
      <c r="AR150" s="65"/>
      <c r="AS150" s="65"/>
      <c r="AT150" s="80"/>
      <c r="AU150" s="80"/>
      <c r="AV150" s="80"/>
      <c r="AX150" s="65"/>
      <c r="AY150" s="65"/>
      <c r="AZ150" s="80"/>
      <c r="BA150" s="80"/>
      <c r="BB150" s="80"/>
      <c r="BD150" s="65"/>
      <c r="BE150" s="65"/>
      <c r="BF150" s="80"/>
      <c r="BG150" s="80"/>
      <c r="BH150" s="80"/>
      <c r="BJ150" s="65"/>
      <c r="BK150" s="65"/>
      <c r="BL150" s="80"/>
      <c r="BM150" s="80"/>
      <c r="BN150" s="80"/>
      <c r="BP150" s="65"/>
      <c r="BQ150" s="65"/>
      <c r="BR150" s="80"/>
      <c r="BS150" s="80"/>
      <c r="BT150" s="80"/>
      <c r="BV150" s="65"/>
      <c r="BW150" s="65"/>
      <c r="BX150" s="80"/>
      <c r="BY150" s="80"/>
      <c r="BZ150" s="80"/>
      <c r="CB150" s="65"/>
      <c r="CC150" s="65"/>
      <c r="CD150" s="80"/>
      <c r="CE150" s="80"/>
      <c r="CF150" s="80"/>
    </row>
    <row r="151" spans="26:84">
      <c r="Z151" s="2"/>
      <c r="AA151" s="80"/>
      <c r="AB151" s="80"/>
      <c r="AC151" s="80"/>
      <c r="AF151" s="65"/>
      <c r="AG151" s="65"/>
      <c r="AH151" s="80"/>
      <c r="AI151" s="80"/>
      <c r="AJ151" s="80"/>
      <c r="AL151" s="65"/>
      <c r="AM151" s="65"/>
      <c r="AN151" s="80"/>
      <c r="AO151" s="80"/>
      <c r="AP151" s="80"/>
      <c r="AR151" s="65"/>
      <c r="AS151" s="65"/>
      <c r="AT151" s="80"/>
      <c r="AU151" s="80"/>
      <c r="AV151" s="80"/>
      <c r="AX151" s="65"/>
      <c r="AY151" s="65"/>
      <c r="AZ151" s="80"/>
      <c r="BA151" s="80"/>
      <c r="BB151" s="80"/>
      <c r="BD151" s="65"/>
      <c r="BE151" s="65"/>
      <c r="BF151" s="80"/>
      <c r="BG151" s="80"/>
      <c r="BH151" s="80"/>
      <c r="BJ151" s="65"/>
      <c r="BK151" s="65"/>
      <c r="BL151" s="80"/>
      <c r="BM151" s="80"/>
      <c r="BN151" s="80"/>
      <c r="BP151" s="65"/>
      <c r="BQ151" s="65"/>
      <c r="BR151" s="80"/>
      <c r="BS151" s="80"/>
      <c r="BT151" s="80"/>
      <c r="BV151" s="65"/>
      <c r="BW151" s="65"/>
      <c r="BX151" s="80"/>
      <c r="BY151" s="80"/>
      <c r="BZ151" s="80"/>
      <c r="CB151" s="65"/>
      <c r="CC151" s="65"/>
      <c r="CD151" s="80"/>
      <c r="CE151" s="80"/>
      <c r="CF151" s="80"/>
    </row>
    <row r="152" spans="26:84">
      <c r="Z152" s="2"/>
      <c r="AA152" s="80"/>
      <c r="AB152" s="80"/>
      <c r="AC152" s="80"/>
      <c r="AF152" s="65"/>
      <c r="AG152" s="65"/>
      <c r="AH152" s="80"/>
      <c r="AI152" s="80"/>
      <c r="AJ152" s="80"/>
      <c r="AL152" s="65"/>
      <c r="AM152" s="65"/>
      <c r="AN152" s="80"/>
      <c r="AO152" s="80"/>
      <c r="AP152" s="80"/>
      <c r="AR152" s="65"/>
      <c r="AS152" s="65"/>
      <c r="AT152" s="80"/>
      <c r="AU152" s="80"/>
      <c r="AV152" s="80"/>
      <c r="AX152" s="65"/>
      <c r="AY152" s="65"/>
      <c r="AZ152" s="80"/>
      <c r="BA152" s="80"/>
      <c r="BB152" s="80"/>
      <c r="BD152" s="65"/>
      <c r="BE152" s="65"/>
      <c r="BF152" s="80"/>
      <c r="BG152" s="80"/>
      <c r="BH152" s="80"/>
      <c r="BJ152" s="65"/>
      <c r="BK152" s="65"/>
      <c r="BL152" s="80"/>
      <c r="BM152" s="80"/>
      <c r="BN152" s="80"/>
      <c r="BP152" s="65"/>
      <c r="BQ152" s="65"/>
      <c r="BR152" s="80"/>
      <c r="BS152" s="80"/>
      <c r="BT152" s="80"/>
      <c r="BV152" s="65"/>
      <c r="BW152" s="65"/>
      <c r="BX152" s="80"/>
      <c r="BY152" s="80"/>
      <c r="BZ152" s="80"/>
      <c r="CB152" s="65"/>
      <c r="CC152" s="65"/>
      <c r="CD152" s="80"/>
      <c r="CE152" s="80"/>
      <c r="CF152" s="80"/>
    </row>
    <row r="153" spans="26:84">
      <c r="Z153" s="2"/>
      <c r="AA153" s="80"/>
      <c r="AB153" s="80"/>
      <c r="AC153" s="80"/>
      <c r="AF153" s="65"/>
      <c r="AG153" s="65"/>
      <c r="AH153" s="80"/>
      <c r="AI153" s="80"/>
      <c r="AJ153" s="80"/>
      <c r="AL153" s="65"/>
      <c r="AM153" s="65"/>
      <c r="AN153" s="80"/>
      <c r="AO153" s="80"/>
      <c r="AP153" s="80"/>
      <c r="AR153" s="65"/>
      <c r="AS153" s="65"/>
      <c r="AT153" s="80"/>
      <c r="AU153" s="80"/>
      <c r="AV153" s="80"/>
      <c r="AX153" s="65"/>
      <c r="AY153" s="65"/>
      <c r="AZ153" s="80"/>
      <c r="BA153" s="80"/>
      <c r="BB153" s="80"/>
      <c r="BD153" s="65"/>
      <c r="BE153" s="65"/>
      <c r="BF153" s="80"/>
      <c r="BG153" s="80"/>
      <c r="BH153" s="80"/>
      <c r="BJ153" s="65"/>
      <c r="BK153" s="65"/>
      <c r="BL153" s="80"/>
      <c r="BM153" s="80"/>
      <c r="BN153" s="80"/>
      <c r="BP153" s="65"/>
      <c r="BQ153" s="65"/>
      <c r="BR153" s="80"/>
      <c r="BS153" s="80"/>
      <c r="BT153" s="80"/>
      <c r="BV153" s="65"/>
      <c r="BW153" s="65"/>
      <c r="BX153" s="80"/>
      <c r="BY153" s="80"/>
      <c r="BZ153" s="80"/>
      <c r="CB153" s="65"/>
      <c r="CC153" s="65"/>
      <c r="CD153" s="80"/>
      <c r="CE153" s="80"/>
      <c r="CF153" s="80"/>
    </row>
    <row r="154" spans="26:84">
      <c r="Z154" s="2"/>
      <c r="AA154" s="80"/>
      <c r="AB154" s="80"/>
      <c r="AC154" s="80"/>
      <c r="AF154" s="65"/>
      <c r="AG154" s="65"/>
      <c r="AH154" s="80"/>
      <c r="AI154" s="80"/>
      <c r="AJ154" s="80"/>
      <c r="AL154" s="65"/>
      <c r="AM154" s="65"/>
      <c r="AN154" s="80"/>
      <c r="AO154" s="80"/>
      <c r="AP154" s="80"/>
      <c r="AR154" s="65"/>
      <c r="AS154" s="65"/>
      <c r="AT154" s="80"/>
      <c r="AU154" s="80"/>
      <c r="AV154" s="80"/>
      <c r="AX154" s="65"/>
      <c r="AY154" s="65"/>
      <c r="AZ154" s="80"/>
      <c r="BA154" s="80"/>
      <c r="BB154" s="80"/>
      <c r="BD154" s="65"/>
      <c r="BE154" s="65"/>
      <c r="BF154" s="80"/>
      <c r="BG154" s="80"/>
      <c r="BH154" s="80"/>
      <c r="BJ154" s="65"/>
      <c r="BK154" s="65"/>
      <c r="BL154" s="80"/>
      <c r="BM154" s="80"/>
      <c r="BN154" s="80"/>
      <c r="BP154" s="65"/>
      <c r="BQ154" s="65"/>
      <c r="BR154" s="80"/>
      <c r="BS154" s="80"/>
      <c r="BT154" s="80"/>
      <c r="BV154" s="65"/>
      <c r="BW154" s="65"/>
      <c r="BX154" s="80"/>
      <c r="BY154" s="80"/>
      <c r="BZ154" s="80"/>
      <c r="CB154" s="65"/>
      <c r="CC154" s="65"/>
      <c r="CD154" s="80"/>
      <c r="CE154" s="80"/>
      <c r="CF154" s="80"/>
    </row>
    <row r="155" spans="26:84">
      <c r="Z155" s="2"/>
      <c r="AA155" s="80"/>
      <c r="AB155" s="80"/>
      <c r="AC155" s="80"/>
      <c r="AF155" s="65"/>
      <c r="AG155" s="65"/>
      <c r="AH155" s="80"/>
      <c r="AI155" s="80"/>
      <c r="AJ155" s="80"/>
      <c r="AL155" s="65"/>
      <c r="AM155" s="65"/>
      <c r="AN155" s="80"/>
      <c r="AO155" s="80"/>
      <c r="AP155" s="80"/>
      <c r="AR155" s="65"/>
      <c r="AS155" s="65"/>
      <c r="AT155" s="80"/>
      <c r="AU155" s="80"/>
      <c r="AV155" s="80"/>
      <c r="AX155" s="65"/>
      <c r="AY155" s="65"/>
      <c r="AZ155" s="80"/>
      <c r="BA155" s="80"/>
      <c r="BB155" s="80"/>
      <c r="BD155" s="65"/>
      <c r="BE155" s="65"/>
      <c r="BF155" s="80"/>
      <c r="BG155" s="80"/>
      <c r="BH155" s="80"/>
      <c r="BJ155" s="65"/>
      <c r="BK155" s="65"/>
      <c r="BL155" s="80"/>
      <c r="BM155" s="80"/>
      <c r="BN155" s="80"/>
      <c r="BP155" s="65"/>
      <c r="BQ155" s="65"/>
      <c r="BR155" s="80"/>
      <c r="BS155" s="80"/>
      <c r="BT155" s="80"/>
      <c r="BV155" s="65"/>
      <c r="BW155" s="65"/>
      <c r="BX155" s="80"/>
      <c r="BY155" s="80"/>
      <c r="BZ155" s="80"/>
      <c r="CB155" s="65"/>
      <c r="CC155" s="65"/>
      <c r="CD155" s="80"/>
      <c r="CE155" s="80"/>
      <c r="CF155" s="80"/>
    </row>
    <row r="156" spans="26:84">
      <c r="Z156" s="2"/>
      <c r="AA156" s="80"/>
      <c r="AB156" s="80"/>
      <c r="AC156" s="80"/>
      <c r="AF156" s="65"/>
      <c r="AG156" s="65"/>
      <c r="AH156" s="80"/>
      <c r="AI156" s="80"/>
      <c r="AJ156" s="80"/>
      <c r="AL156" s="65"/>
      <c r="AM156" s="65"/>
      <c r="AN156" s="80"/>
      <c r="AO156" s="80"/>
      <c r="AP156" s="80"/>
      <c r="AR156" s="65"/>
      <c r="AS156" s="65"/>
      <c r="AT156" s="80"/>
      <c r="AU156" s="80"/>
      <c r="AV156" s="80"/>
      <c r="AX156" s="65"/>
      <c r="AY156" s="65"/>
      <c r="AZ156" s="80"/>
      <c r="BA156" s="80"/>
      <c r="BB156" s="80"/>
      <c r="BD156" s="65"/>
      <c r="BE156" s="65"/>
      <c r="BF156" s="80"/>
      <c r="BG156" s="80"/>
      <c r="BH156" s="80"/>
      <c r="BJ156" s="65"/>
      <c r="BK156" s="65"/>
      <c r="BL156" s="80"/>
      <c r="BM156" s="80"/>
      <c r="BN156" s="80"/>
      <c r="BP156" s="65"/>
      <c r="BQ156" s="65"/>
      <c r="BR156" s="80"/>
      <c r="BS156" s="80"/>
      <c r="BT156" s="80"/>
      <c r="BV156" s="65"/>
      <c r="BW156" s="65"/>
      <c r="BX156" s="80"/>
      <c r="BY156" s="80"/>
      <c r="BZ156" s="80"/>
      <c r="CB156" s="65"/>
      <c r="CC156" s="65"/>
      <c r="CD156" s="80"/>
      <c r="CE156" s="80"/>
      <c r="CF156" s="80"/>
    </row>
    <row r="157" spans="26:84">
      <c r="Z157" s="2"/>
      <c r="AA157" s="80"/>
      <c r="AB157" s="80"/>
      <c r="AC157" s="80"/>
      <c r="AF157" s="65"/>
      <c r="AG157" s="65"/>
      <c r="AH157" s="80"/>
      <c r="AI157" s="80"/>
      <c r="AJ157" s="80"/>
      <c r="AL157" s="65"/>
      <c r="AM157" s="65"/>
      <c r="AN157" s="80"/>
      <c r="AO157" s="80"/>
      <c r="AP157" s="80"/>
      <c r="AR157" s="65"/>
      <c r="AS157" s="65"/>
      <c r="AT157" s="80"/>
      <c r="AU157" s="80"/>
      <c r="AV157" s="80"/>
      <c r="AX157" s="65"/>
      <c r="AY157" s="65"/>
      <c r="AZ157" s="80"/>
      <c r="BA157" s="80"/>
      <c r="BB157" s="80"/>
      <c r="BD157" s="65"/>
      <c r="BE157" s="65"/>
      <c r="BF157" s="80"/>
      <c r="BG157" s="80"/>
      <c r="BH157" s="80"/>
      <c r="BJ157" s="65"/>
      <c r="BK157" s="65"/>
      <c r="BL157" s="80"/>
      <c r="BM157" s="80"/>
      <c r="BN157" s="80"/>
      <c r="BP157" s="65"/>
      <c r="BQ157" s="65"/>
      <c r="BR157" s="80"/>
      <c r="BS157" s="80"/>
      <c r="BT157" s="80"/>
      <c r="BV157" s="65"/>
      <c r="BW157" s="65"/>
      <c r="BX157" s="80"/>
      <c r="BY157" s="80"/>
      <c r="BZ157" s="80"/>
      <c r="CB157" s="65"/>
      <c r="CC157" s="65"/>
      <c r="CD157" s="80"/>
      <c r="CE157" s="80"/>
      <c r="CF157" s="80"/>
    </row>
    <row r="158" spans="26:84">
      <c r="Z158" s="2"/>
      <c r="AA158" s="80"/>
      <c r="AB158" s="80"/>
      <c r="AC158" s="80"/>
      <c r="AF158" s="65"/>
      <c r="AG158" s="65"/>
      <c r="AH158" s="80"/>
      <c r="AI158" s="80"/>
      <c r="AJ158" s="80"/>
      <c r="AL158" s="65"/>
      <c r="AM158" s="65"/>
      <c r="AN158" s="80"/>
      <c r="AO158" s="80"/>
      <c r="AP158" s="80"/>
      <c r="AR158" s="65"/>
      <c r="AS158" s="65"/>
      <c r="AT158" s="80"/>
      <c r="AU158" s="80"/>
      <c r="AV158" s="80"/>
      <c r="AX158" s="65"/>
      <c r="AY158" s="65"/>
      <c r="AZ158" s="80"/>
      <c r="BA158" s="80"/>
      <c r="BB158" s="80"/>
      <c r="BD158" s="65"/>
      <c r="BE158" s="65"/>
      <c r="BF158" s="80"/>
      <c r="BG158" s="80"/>
      <c r="BH158" s="80"/>
      <c r="BJ158" s="65"/>
      <c r="BK158" s="65"/>
      <c r="BL158" s="80"/>
      <c r="BM158" s="80"/>
      <c r="BN158" s="80"/>
      <c r="BP158" s="65"/>
      <c r="BQ158" s="65"/>
      <c r="BR158" s="80"/>
      <c r="BS158" s="80"/>
      <c r="BT158" s="80"/>
      <c r="BV158" s="65"/>
      <c r="BW158" s="65"/>
      <c r="BX158" s="80"/>
      <c r="BY158" s="80"/>
      <c r="BZ158" s="80"/>
      <c r="CB158" s="65"/>
      <c r="CC158" s="65"/>
      <c r="CD158" s="80"/>
      <c r="CE158" s="80"/>
      <c r="CF158" s="80"/>
    </row>
    <row r="159" spans="26:84">
      <c r="Z159" s="2"/>
      <c r="AA159" s="80"/>
      <c r="AB159" s="80"/>
      <c r="AC159" s="80"/>
      <c r="AF159" s="65"/>
      <c r="AG159" s="65"/>
      <c r="AH159" s="80"/>
      <c r="AI159" s="80"/>
      <c r="AJ159" s="80"/>
      <c r="AL159" s="65"/>
      <c r="AM159" s="65"/>
      <c r="AN159" s="80"/>
      <c r="AO159" s="80"/>
      <c r="AP159" s="80"/>
      <c r="AR159" s="65"/>
      <c r="AS159" s="65"/>
      <c r="AT159" s="80"/>
      <c r="AU159" s="80"/>
      <c r="AV159" s="80"/>
      <c r="AX159" s="65"/>
      <c r="AY159" s="65"/>
      <c r="AZ159" s="80"/>
      <c r="BA159" s="80"/>
      <c r="BB159" s="80"/>
      <c r="BD159" s="65"/>
      <c r="BE159" s="65"/>
      <c r="BF159" s="80"/>
      <c r="BG159" s="80"/>
      <c r="BH159" s="80"/>
      <c r="BJ159" s="65"/>
      <c r="BK159" s="65"/>
      <c r="BL159" s="80"/>
      <c r="BM159" s="80"/>
      <c r="BN159" s="80"/>
      <c r="BP159" s="65"/>
      <c r="BQ159" s="65"/>
      <c r="BR159" s="80"/>
      <c r="BS159" s="80"/>
      <c r="BT159" s="80"/>
      <c r="BV159" s="65"/>
      <c r="BW159" s="65"/>
      <c r="BX159" s="80"/>
      <c r="BY159" s="80"/>
      <c r="BZ159" s="80"/>
      <c r="CB159" s="65"/>
      <c r="CC159" s="65"/>
      <c r="CD159" s="80"/>
      <c r="CE159" s="80"/>
      <c r="CF159" s="80"/>
    </row>
    <row r="160" spans="26:84">
      <c r="Z160" s="2"/>
      <c r="AA160" s="80"/>
      <c r="AB160" s="80"/>
      <c r="AC160" s="80"/>
      <c r="AF160" s="65"/>
      <c r="AG160" s="65"/>
      <c r="AH160" s="80"/>
      <c r="AI160" s="80"/>
      <c r="AJ160" s="80"/>
      <c r="AL160" s="65"/>
      <c r="AM160" s="65"/>
      <c r="AN160" s="80"/>
      <c r="AO160" s="80"/>
      <c r="AP160" s="80"/>
      <c r="AR160" s="65"/>
      <c r="AS160" s="65"/>
      <c r="AT160" s="80"/>
      <c r="AU160" s="80"/>
      <c r="AV160" s="80"/>
      <c r="AX160" s="65"/>
      <c r="AY160" s="65"/>
      <c r="AZ160" s="80"/>
      <c r="BA160" s="80"/>
      <c r="BB160" s="80"/>
      <c r="BD160" s="65"/>
      <c r="BE160" s="65"/>
      <c r="BF160" s="80"/>
      <c r="BG160" s="80"/>
      <c r="BH160" s="80"/>
      <c r="BJ160" s="65"/>
      <c r="BK160" s="65"/>
      <c r="BL160" s="80"/>
      <c r="BM160" s="80"/>
      <c r="BN160" s="80"/>
      <c r="BP160" s="65"/>
      <c r="BQ160" s="65"/>
      <c r="BR160" s="80"/>
      <c r="BS160" s="80"/>
      <c r="BT160" s="80"/>
      <c r="BV160" s="65"/>
      <c r="BW160" s="65"/>
      <c r="BX160" s="80"/>
      <c r="BY160" s="80"/>
      <c r="BZ160" s="80"/>
      <c r="CB160" s="65"/>
      <c r="CC160" s="65"/>
      <c r="CD160" s="80"/>
      <c r="CE160" s="80"/>
      <c r="CF160" s="80"/>
    </row>
    <row r="161" spans="26:84">
      <c r="Z161" s="2"/>
      <c r="AA161" s="80"/>
      <c r="AB161" s="80"/>
      <c r="AC161" s="80"/>
      <c r="AF161" s="65"/>
      <c r="AG161" s="65"/>
      <c r="AH161" s="80"/>
      <c r="AI161" s="80"/>
      <c r="AJ161" s="80"/>
      <c r="AL161" s="65"/>
      <c r="AM161" s="65"/>
      <c r="AN161" s="80"/>
      <c r="AO161" s="80"/>
      <c r="AP161" s="80"/>
      <c r="AR161" s="65"/>
      <c r="AS161" s="65"/>
      <c r="AT161" s="80"/>
      <c r="AU161" s="80"/>
      <c r="AV161" s="80"/>
      <c r="AX161" s="65"/>
      <c r="AY161" s="65"/>
      <c r="AZ161" s="80"/>
      <c r="BA161" s="80"/>
      <c r="BB161" s="80"/>
      <c r="BD161" s="65"/>
      <c r="BE161" s="65"/>
      <c r="BF161" s="80"/>
      <c r="BG161" s="80"/>
      <c r="BH161" s="80"/>
      <c r="BJ161" s="65"/>
      <c r="BK161" s="65"/>
      <c r="BL161" s="80"/>
      <c r="BM161" s="80"/>
      <c r="BN161" s="80"/>
      <c r="BP161" s="65"/>
      <c r="BQ161" s="65"/>
      <c r="BR161" s="80"/>
      <c r="BS161" s="80"/>
      <c r="BT161" s="80"/>
      <c r="BV161" s="65"/>
      <c r="BW161" s="65"/>
      <c r="BX161" s="80"/>
      <c r="BY161" s="80"/>
      <c r="BZ161" s="80"/>
      <c r="CB161" s="65"/>
      <c r="CC161" s="65"/>
      <c r="CD161" s="80"/>
      <c r="CE161" s="80"/>
      <c r="CF161" s="80"/>
    </row>
    <row r="162" spans="26:84">
      <c r="Z162" s="2"/>
      <c r="AA162" s="80"/>
      <c r="AB162" s="80"/>
      <c r="AC162" s="80"/>
      <c r="AF162" s="65"/>
      <c r="AG162" s="65"/>
      <c r="AH162" s="80"/>
      <c r="AI162" s="80"/>
      <c r="AJ162" s="80"/>
      <c r="AL162" s="65"/>
      <c r="AM162" s="65"/>
      <c r="AN162" s="80"/>
      <c r="AO162" s="80"/>
      <c r="AP162" s="80"/>
      <c r="AR162" s="65"/>
      <c r="AS162" s="65"/>
      <c r="AT162" s="80"/>
      <c r="AU162" s="80"/>
      <c r="AV162" s="80"/>
      <c r="AX162" s="65"/>
      <c r="AY162" s="65"/>
      <c r="AZ162" s="80"/>
      <c r="BA162" s="80"/>
      <c r="BB162" s="80"/>
      <c r="BD162" s="65"/>
      <c r="BE162" s="65"/>
      <c r="BF162" s="80"/>
      <c r="BG162" s="80"/>
      <c r="BH162" s="80"/>
      <c r="BJ162" s="65"/>
      <c r="BK162" s="65"/>
      <c r="BL162" s="80"/>
      <c r="BM162" s="80"/>
      <c r="BN162" s="80"/>
      <c r="BP162" s="65"/>
      <c r="BQ162" s="65"/>
      <c r="BR162" s="80"/>
      <c r="BS162" s="80"/>
      <c r="BT162" s="80"/>
      <c r="BV162" s="65"/>
      <c r="BW162" s="65"/>
      <c r="BX162" s="80"/>
      <c r="BY162" s="80"/>
      <c r="BZ162" s="80"/>
      <c r="CB162" s="65"/>
      <c r="CC162" s="65"/>
      <c r="CD162" s="80"/>
      <c r="CE162" s="80"/>
      <c r="CF162" s="80"/>
    </row>
    <row r="163" spans="26:84">
      <c r="Z163" s="2"/>
      <c r="AA163" s="80"/>
      <c r="AB163" s="80"/>
      <c r="AC163" s="80"/>
      <c r="AF163" s="65"/>
      <c r="AG163" s="65"/>
      <c r="AH163" s="80"/>
      <c r="AI163" s="80"/>
      <c r="AJ163" s="80"/>
      <c r="AL163" s="65"/>
      <c r="AM163" s="65"/>
      <c r="AN163" s="80"/>
      <c r="AO163" s="80"/>
      <c r="AP163" s="80"/>
      <c r="AR163" s="65"/>
      <c r="AS163" s="65"/>
      <c r="AT163" s="80"/>
      <c r="AU163" s="80"/>
      <c r="AV163" s="80"/>
      <c r="AX163" s="65"/>
      <c r="AY163" s="65"/>
      <c r="AZ163" s="80"/>
      <c r="BA163" s="80"/>
      <c r="BB163" s="80"/>
      <c r="BD163" s="65"/>
      <c r="BE163" s="65"/>
      <c r="BF163" s="80"/>
      <c r="BG163" s="80"/>
      <c r="BH163" s="80"/>
      <c r="BJ163" s="65"/>
      <c r="BK163" s="65"/>
      <c r="BL163" s="80"/>
      <c r="BM163" s="80"/>
      <c r="BN163" s="80"/>
      <c r="BP163" s="65"/>
      <c r="BQ163" s="65"/>
      <c r="BR163" s="80"/>
      <c r="BS163" s="80"/>
      <c r="BT163" s="80"/>
      <c r="BV163" s="65"/>
      <c r="BW163" s="65"/>
      <c r="BX163" s="80"/>
      <c r="BY163" s="80"/>
      <c r="BZ163" s="80"/>
      <c r="CB163" s="65"/>
      <c r="CC163" s="65"/>
      <c r="CD163" s="80"/>
      <c r="CE163" s="80"/>
      <c r="CF163" s="80"/>
    </row>
    <row r="164" spans="26:84">
      <c r="Z164" s="2"/>
      <c r="AA164" s="80"/>
      <c r="AB164" s="80"/>
      <c r="AC164" s="80"/>
      <c r="AF164" s="65"/>
      <c r="AG164" s="65"/>
      <c r="AH164" s="80"/>
      <c r="AI164" s="80"/>
      <c r="AJ164" s="80"/>
      <c r="AL164" s="65"/>
      <c r="AM164" s="65"/>
      <c r="AN164" s="80"/>
      <c r="AO164" s="80"/>
      <c r="AP164" s="80"/>
      <c r="AR164" s="65"/>
      <c r="AS164" s="65"/>
      <c r="AT164" s="80"/>
      <c r="AU164" s="80"/>
      <c r="AV164" s="80"/>
      <c r="AX164" s="65"/>
      <c r="AY164" s="65"/>
      <c r="AZ164" s="80"/>
      <c r="BA164" s="80"/>
      <c r="BB164" s="80"/>
      <c r="BD164" s="65"/>
      <c r="BE164" s="65"/>
      <c r="BF164" s="80"/>
      <c r="BG164" s="80"/>
      <c r="BH164" s="80"/>
      <c r="BJ164" s="65"/>
      <c r="BK164" s="65"/>
      <c r="BL164" s="80"/>
      <c r="BM164" s="80"/>
      <c r="BN164" s="80"/>
      <c r="BP164" s="65"/>
      <c r="BQ164" s="65"/>
      <c r="BR164" s="80"/>
      <c r="BS164" s="80"/>
      <c r="BT164" s="80"/>
      <c r="BV164" s="65"/>
      <c r="BW164" s="65"/>
      <c r="BX164" s="80"/>
      <c r="BY164" s="80"/>
      <c r="BZ164" s="80"/>
      <c r="CB164" s="65"/>
      <c r="CC164" s="65"/>
      <c r="CD164" s="80"/>
      <c r="CE164" s="80"/>
      <c r="CF164" s="80"/>
    </row>
    <row r="165" spans="26:84">
      <c r="Z165" s="2"/>
      <c r="AA165" s="80"/>
      <c r="AB165" s="80"/>
      <c r="AC165" s="80"/>
      <c r="AF165" s="65"/>
      <c r="AG165" s="65"/>
      <c r="AH165" s="80"/>
      <c r="AI165" s="80"/>
      <c r="AJ165" s="80"/>
      <c r="AL165" s="65"/>
      <c r="AM165" s="65"/>
      <c r="AN165" s="80"/>
      <c r="AO165" s="80"/>
      <c r="AP165" s="80"/>
      <c r="AR165" s="65"/>
      <c r="AS165" s="65"/>
      <c r="AT165" s="80"/>
      <c r="AU165" s="80"/>
      <c r="AV165" s="80"/>
      <c r="AX165" s="65"/>
      <c r="AY165" s="65"/>
      <c r="AZ165" s="80"/>
      <c r="BA165" s="80"/>
      <c r="BB165" s="80"/>
      <c r="BD165" s="65"/>
      <c r="BE165" s="65"/>
      <c r="BF165" s="80"/>
      <c r="BG165" s="80"/>
      <c r="BH165" s="80"/>
      <c r="BJ165" s="65"/>
      <c r="BK165" s="65"/>
      <c r="BL165" s="80"/>
      <c r="BM165" s="80"/>
      <c r="BN165" s="80"/>
      <c r="BP165" s="65"/>
      <c r="BQ165" s="65"/>
      <c r="BR165" s="80"/>
      <c r="BS165" s="80"/>
      <c r="BT165" s="80"/>
      <c r="BV165" s="65"/>
      <c r="BW165" s="65"/>
      <c r="BX165" s="80"/>
      <c r="BY165" s="80"/>
      <c r="BZ165" s="80"/>
      <c r="CB165" s="65"/>
      <c r="CC165" s="65"/>
      <c r="CD165" s="80"/>
      <c r="CE165" s="80"/>
      <c r="CF165" s="80"/>
    </row>
    <row r="166" spans="26:84">
      <c r="Z166" s="2"/>
      <c r="AA166" s="80"/>
      <c r="AB166" s="80"/>
      <c r="AC166" s="80"/>
      <c r="AF166" s="65"/>
      <c r="AG166" s="65"/>
      <c r="AH166" s="80"/>
      <c r="AI166" s="80"/>
      <c r="AJ166" s="80"/>
      <c r="AL166" s="65"/>
      <c r="AM166" s="65"/>
      <c r="AN166" s="80"/>
      <c r="AO166" s="80"/>
      <c r="AP166" s="80"/>
      <c r="AR166" s="65"/>
      <c r="AS166" s="65"/>
      <c r="AT166" s="80"/>
      <c r="AU166" s="80"/>
      <c r="AV166" s="80"/>
      <c r="AX166" s="65"/>
      <c r="AY166" s="65"/>
      <c r="AZ166" s="80"/>
      <c r="BA166" s="80"/>
      <c r="BB166" s="80"/>
      <c r="BD166" s="65"/>
      <c r="BE166" s="65"/>
      <c r="BF166" s="80"/>
      <c r="BG166" s="80"/>
      <c r="BH166" s="80"/>
      <c r="BJ166" s="65"/>
      <c r="BK166" s="65"/>
      <c r="BL166" s="80"/>
      <c r="BM166" s="80"/>
      <c r="BN166" s="80"/>
      <c r="BP166" s="65"/>
      <c r="BQ166" s="65"/>
      <c r="BR166" s="80"/>
      <c r="BS166" s="80"/>
      <c r="BT166" s="80"/>
      <c r="BV166" s="65"/>
      <c r="BW166" s="65"/>
      <c r="BX166" s="80"/>
      <c r="BY166" s="80"/>
      <c r="BZ166" s="80"/>
      <c r="CB166" s="65"/>
      <c r="CC166" s="65"/>
      <c r="CD166" s="80"/>
      <c r="CE166" s="80"/>
      <c r="CF166" s="80"/>
    </row>
    <row r="167" spans="26:84">
      <c r="Z167" s="2"/>
      <c r="AA167" s="80"/>
      <c r="AB167" s="80"/>
      <c r="AC167" s="80"/>
      <c r="AF167" s="65"/>
      <c r="AG167" s="65"/>
      <c r="AH167" s="80"/>
      <c r="AI167" s="80"/>
      <c r="AJ167" s="80"/>
      <c r="AL167" s="65"/>
      <c r="AM167" s="65"/>
      <c r="AN167" s="80"/>
      <c r="AO167" s="80"/>
      <c r="AP167" s="80"/>
      <c r="AR167" s="65"/>
      <c r="AS167" s="65"/>
      <c r="AT167" s="80"/>
      <c r="AU167" s="80"/>
      <c r="AV167" s="80"/>
      <c r="AX167" s="65"/>
      <c r="AY167" s="65"/>
      <c r="AZ167" s="80"/>
      <c r="BA167" s="80"/>
      <c r="BB167" s="80"/>
      <c r="BD167" s="65"/>
      <c r="BE167" s="65"/>
      <c r="BF167" s="80"/>
      <c r="BG167" s="80"/>
      <c r="BH167" s="80"/>
      <c r="BJ167" s="65"/>
      <c r="BK167" s="65"/>
      <c r="BL167" s="80"/>
      <c r="BM167" s="80"/>
      <c r="BN167" s="80"/>
      <c r="BP167" s="65"/>
      <c r="BQ167" s="65"/>
      <c r="BR167" s="80"/>
      <c r="BS167" s="80"/>
      <c r="BT167" s="80"/>
      <c r="BV167" s="65"/>
      <c r="BW167" s="65"/>
      <c r="BX167" s="80"/>
      <c r="BY167" s="80"/>
      <c r="BZ167" s="80"/>
      <c r="CB167" s="65"/>
      <c r="CC167" s="65"/>
      <c r="CD167" s="80"/>
      <c r="CE167" s="80"/>
      <c r="CF167" s="80"/>
    </row>
    <row r="168" spans="26:84">
      <c r="Z168" s="2"/>
      <c r="AA168" s="80"/>
      <c r="AB168" s="80"/>
      <c r="AC168" s="80"/>
      <c r="AF168" s="65"/>
      <c r="AG168" s="65"/>
      <c r="AH168" s="80"/>
      <c r="AI168" s="80"/>
      <c r="AJ168" s="80"/>
      <c r="AL168" s="65"/>
      <c r="AM168" s="65"/>
      <c r="AN168" s="80"/>
      <c r="AO168" s="80"/>
      <c r="AP168" s="80"/>
      <c r="AR168" s="65"/>
      <c r="AS168" s="65"/>
      <c r="AT168" s="80"/>
      <c r="AU168" s="80"/>
      <c r="AV168" s="80"/>
      <c r="AX168" s="65"/>
      <c r="AY168" s="65"/>
      <c r="AZ168" s="80"/>
      <c r="BA168" s="80"/>
      <c r="BB168" s="80"/>
      <c r="BD168" s="65"/>
      <c r="BE168" s="65"/>
      <c r="BF168" s="80"/>
      <c r="BG168" s="80"/>
      <c r="BH168" s="80"/>
      <c r="BJ168" s="65"/>
      <c r="BK168" s="65"/>
      <c r="BL168" s="80"/>
      <c r="BM168" s="80"/>
      <c r="BN168" s="80"/>
      <c r="BP168" s="65"/>
      <c r="BQ168" s="65"/>
      <c r="BR168" s="80"/>
      <c r="BS168" s="80"/>
      <c r="BT168" s="80"/>
      <c r="BV168" s="65"/>
      <c r="BW168" s="65"/>
      <c r="BX168" s="80"/>
      <c r="BY168" s="80"/>
      <c r="BZ168" s="80"/>
      <c r="CB168" s="65"/>
      <c r="CC168" s="65"/>
      <c r="CD168" s="80"/>
      <c r="CE168" s="80"/>
      <c r="CF168" s="80"/>
    </row>
    <row r="169" spans="26:84">
      <c r="Z169" s="2"/>
      <c r="AA169" s="80"/>
      <c r="AB169" s="80"/>
      <c r="AC169" s="80"/>
      <c r="AF169" s="65"/>
      <c r="AG169" s="65"/>
      <c r="AH169" s="80"/>
      <c r="AI169" s="80"/>
      <c r="AJ169" s="80"/>
      <c r="AL169" s="65"/>
      <c r="AM169" s="65"/>
      <c r="AN169" s="80"/>
      <c r="AO169" s="80"/>
      <c r="AP169" s="80"/>
      <c r="AR169" s="65"/>
      <c r="AS169" s="65"/>
      <c r="AT169" s="80"/>
      <c r="AU169" s="80"/>
      <c r="AV169" s="80"/>
      <c r="AX169" s="65"/>
      <c r="AY169" s="65"/>
      <c r="AZ169" s="80"/>
      <c r="BA169" s="80"/>
      <c r="BB169" s="80"/>
      <c r="BD169" s="65"/>
      <c r="BE169" s="65"/>
      <c r="BF169" s="80"/>
      <c r="BG169" s="80"/>
      <c r="BH169" s="80"/>
      <c r="BJ169" s="65"/>
      <c r="BK169" s="65"/>
      <c r="BL169" s="80"/>
      <c r="BM169" s="80"/>
      <c r="BN169" s="80"/>
      <c r="BP169" s="65"/>
      <c r="BQ169" s="65"/>
      <c r="BR169" s="80"/>
      <c r="BS169" s="80"/>
      <c r="BT169" s="80"/>
      <c r="BV169" s="65"/>
      <c r="BW169" s="65"/>
      <c r="BX169" s="80"/>
      <c r="BY169" s="80"/>
      <c r="BZ169" s="80"/>
      <c r="CB169" s="65"/>
      <c r="CC169" s="65"/>
      <c r="CD169" s="80"/>
      <c r="CE169" s="80"/>
      <c r="CF169" s="80"/>
    </row>
    <row r="170" spans="26:84">
      <c r="Z170" s="2"/>
      <c r="AA170" s="80"/>
      <c r="AB170" s="80"/>
      <c r="AC170" s="80"/>
      <c r="AF170" s="65"/>
      <c r="AG170" s="65"/>
      <c r="AH170" s="80"/>
      <c r="AI170" s="80"/>
      <c r="AJ170" s="80"/>
      <c r="AL170" s="65"/>
      <c r="AM170" s="65"/>
      <c r="AN170" s="80"/>
      <c r="AO170" s="80"/>
      <c r="AP170" s="80"/>
      <c r="AR170" s="65"/>
      <c r="AS170" s="65"/>
      <c r="AT170" s="80"/>
      <c r="AU170" s="80"/>
      <c r="AV170" s="80"/>
      <c r="AX170" s="65"/>
      <c r="AY170" s="65"/>
      <c r="AZ170" s="80"/>
      <c r="BA170" s="80"/>
      <c r="BB170" s="80"/>
      <c r="BD170" s="65"/>
      <c r="BE170" s="65"/>
      <c r="BF170" s="80"/>
      <c r="BG170" s="80"/>
      <c r="BH170" s="80"/>
      <c r="BJ170" s="65"/>
      <c r="BK170" s="65"/>
      <c r="BL170" s="80"/>
      <c r="BM170" s="80"/>
      <c r="BN170" s="80"/>
      <c r="BP170" s="65"/>
      <c r="BQ170" s="65"/>
      <c r="BR170" s="80"/>
      <c r="BS170" s="80"/>
      <c r="BT170" s="80"/>
      <c r="BV170" s="65"/>
      <c r="BW170" s="65"/>
      <c r="BX170" s="80"/>
      <c r="BY170" s="80"/>
      <c r="BZ170" s="80"/>
      <c r="CB170" s="65"/>
      <c r="CC170" s="65"/>
      <c r="CD170" s="80"/>
      <c r="CE170" s="80"/>
      <c r="CF170" s="80"/>
    </row>
    <row r="171" spans="26:84">
      <c r="Z171" s="2"/>
      <c r="AA171" s="80"/>
      <c r="AB171" s="80"/>
      <c r="AC171" s="80"/>
      <c r="AF171" s="65"/>
      <c r="AG171" s="65"/>
      <c r="AH171" s="80"/>
      <c r="AI171" s="80"/>
      <c r="AJ171" s="80"/>
      <c r="AL171" s="65"/>
      <c r="AM171" s="65"/>
      <c r="AN171" s="80"/>
      <c r="AO171" s="80"/>
      <c r="AP171" s="80"/>
      <c r="AR171" s="65"/>
      <c r="AS171" s="65"/>
      <c r="AT171" s="80"/>
      <c r="AU171" s="80"/>
      <c r="AV171" s="80"/>
      <c r="AX171" s="65"/>
      <c r="AY171" s="65"/>
      <c r="AZ171" s="80"/>
      <c r="BA171" s="80"/>
      <c r="BB171" s="80"/>
      <c r="BD171" s="65"/>
      <c r="BE171" s="65"/>
      <c r="BF171" s="80"/>
      <c r="BG171" s="80"/>
      <c r="BH171" s="80"/>
      <c r="BJ171" s="65"/>
      <c r="BK171" s="65"/>
      <c r="BL171" s="80"/>
      <c r="BM171" s="80"/>
      <c r="BN171" s="80"/>
      <c r="BP171" s="65"/>
      <c r="BQ171" s="65"/>
      <c r="BR171" s="80"/>
      <c r="BS171" s="80"/>
      <c r="BT171" s="80"/>
      <c r="BV171" s="65"/>
      <c r="BW171" s="65"/>
      <c r="BX171" s="80"/>
      <c r="BY171" s="80"/>
      <c r="BZ171" s="80"/>
      <c r="CB171" s="65"/>
      <c r="CC171" s="65"/>
      <c r="CD171" s="80"/>
      <c r="CE171" s="80"/>
      <c r="CF171" s="80"/>
    </row>
    <row r="172" spans="26:84">
      <c r="Z172" s="2"/>
      <c r="AA172" s="80"/>
      <c r="AB172" s="80"/>
      <c r="AC172" s="80"/>
      <c r="AF172" s="65"/>
      <c r="AG172" s="65"/>
      <c r="AH172" s="80"/>
      <c r="AI172" s="80"/>
      <c r="AJ172" s="80"/>
      <c r="AL172" s="65"/>
      <c r="AM172" s="65"/>
      <c r="AN172" s="80"/>
      <c r="AO172" s="80"/>
      <c r="AP172" s="80"/>
      <c r="AR172" s="65"/>
      <c r="AS172" s="65"/>
      <c r="AT172" s="80"/>
      <c r="AU172" s="80"/>
      <c r="AV172" s="80"/>
      <c r="AX172" s="65"/>
      <c r="AY172" s="65"/>
      <c r="AZ172" s="80"/>
      <c r="BA172" s="80"/>
      <c r="BB172" s="80"/>
      <c r="BD172" s="65"/>
      <c r="BE172" s="65"/>
      <c r="BF172" s="80"/>
      <c r="BG172" s="80"/>
      <c r="BH172" s="80"/>
      <c r="BJ172" s="65"/>
      <c r="BK172" s="65"/>
      <c r="BL172" s="80"/>
      <c r="BM172" s="80"/>
      <c r="BN172" s="80"/>
      <c r="BP172" s="65"/>
      <c r="BQ172" s="65"/>
      <c r="BR172" s="80"/>
      <c r="BS172" s="80"/>
      <c r="BT172" s="80"/>
      <c r="BV172" s="65"/>
      <c r="BW172" s="65"/>
      <c r="BX172" s="80"/>
      <c r="BY172" s="80"/>
      <c r="BZ172" s="80"/>
      <c r="CB172" s="65"/>
      <c r="CC172" s="65"/>
      <c r="CD172" s="80"/>
      <c r="CE172" s="80"/>
      <c r="CF172" s="80"/>
    </row>
    <row r="173" spans="26:84">
      <c r="Z173" s="2"/>
      <c r="AA173" s="80"/>
      <c r="AB173" s="80"/>
      <c r="AC173" s="80"/>
      <c r="AF173" s="65"/>
      <c r="AG173" s="65"/>
      <c r="AH173" s="80"/>
      <c r="AI173" s="80"/>
      <c r="AJ173" s="80"/>
      <c r="AL173" s="65"/>
      <c r="AM173" s="65"/>
      <c r="AN173" s="80"/>
      <c r="AO173" s="80"/>
      <c r="AP173" s="80"/>
      <c r="AR173" s="65"/>
      <c r="AS173" s="65"/>
      <c r="AT173" s="80"/>
      <c r="AU173" s="80"/>
      <c r="AV173" s="80"/>
      <c r="AX173" s="65"/>
      <c r="AY173" s="65"/>
      <c r="AZ173" s="80"/>
      <c r="BA173" s="80"/>
      <c r="BB173" s="80"/>
      <c r="BD173" s="65"/>
      <c r="BE173" s="65"/>
      <c r="BF173" s="80"/>
      <c r="BG173" s="80"/>
      <c r="BH173" s="80"/>
      <c r="BJ173" s="65"/>
      <c r="BK173" s="65"/>
      <c r="BL173" s="80"/>
      <c r="BM173" s="80"/>
      <c r="BN173" s="80"/>
      <c r="BP173" s="65"/>
      <c r="BQ173" s="65"/>
      <c r="BR173" s="80"/>
      <c r="BS173" s="80"/>
      <c r="BT173" s="80"/>
      <c r="BV173" s="65"/>
      <c r="BW173" s="65"/>
      <c r="BX173" s="80"/>
      <c r="BY173" s="80"/>
      <c r="BZ173" s="80"/>
      <c r="CB173" s="65"/>
      <c r="CC173" s="65"/>
      <c r="CD173" s="80"/>
      <c r="CE173" s="80"/>
      <c r="CF173" s="80"/>
    </row>
    <row r="174" spans="26:84">
      <c r="Z174" s="2"/>
      <c r="AA174" s="80"/>
      <c r="AB174" s="80"/>
      <c r="AC174" s="80"/>
      <c r="AF174" s="65"/>
      <c r="AG174" s="65"/>
      <c r="AH174" s="80"/>
      <c r="AI174" s="80"/>
      <c r="AJ174" s="80"/>
      <c r="AL174" s="65"/>
      <c r="AM174" s="65"/>
      <c r="AN174" s="80"/>
      <c r="AO174" s="80"/>
      <c r="AP174" s="80"/>
      <c r="AR174" s="65"/>
      <c r="AS174" s="65"/>
      <c r="AT174" s="80"/>
      <c r="AU174" s="80"/>
      <c r="AV174" s="80"/>
      <c r="AX174" s="65"/>
      <c r="AY174" s="65"/>
      <c r="AZ174" s="80"/>
      <c r="BA174" s="80"/>
      <c r="BB174" s="80"/>
      <c r="BD174" s="65"/>
      <c r="BE174" s="65"/>
      <c r="BF174" s="80"/>
      <c r="BG174" s="80"/>
      <c r="BH174" s="80"/>
      <c r="BJ174" s="65"/>
      <c r="BK174" s="65"/>
      <c r="BL174" s="80"/>
      <c r="BM174" s="80"/>
      <c r="BN174" s="80"/>
      <c r="BP174" s="65"/>
      <c r="BQ174" s="65"/>
      <c r="BR174" s="80"/>
      <c r="BS174" s="80"/>
      <c r="BT174" s="80"/>
      <c r="BV174" s="65"/>
      <c r="BW174" s="65"/>
      <c r="BX174" s="80"/>
      <c r="BY174" s="80"/>
      <c r="BZ174" s="80"/>
      <c r="CB174" s="65"/>
      <c r="CC174" s="65"/>
      <c r="CD174" s="80"/>
      <c r="CE174" s="80"/>
      <c r="CF174" s="80"/>
    </row>
    <row r="175" spans="26:84">
      <c r="Z175" s="2"/>
      <c r="AA175" s="80"/>
      <c r="AB175" s="80"/>
      <c r="AC175" s="80"/>
      <c r="AF175" s="65"/>
      <c r="AG175" s="65"/>
      <c r="AH175" s="80"/>
      <c r="AI175" s="80"/>
      <c r="AJ175" s="80"/>
      <c r="AL175" s="65"/>
      <c r="AM175" s="65"/>
      <c r="AN175" s="80"/>
      <c r="AO175" s="80"/>
      <c r="AP175" s="80"/>
      <c r="AR175" s="65"/>
      <c r="AS175" s="65"/>
      <c r="AT175" s="80"/>
      <c r="AU175" s="80"/>
      <c r="AV175" s="80"/>
      <c r="AX175" s="65"/>
      <c r="AY175" s="65"/>
      <c r="AZ175" s="80"/>
      <c r="BA175" s="80"/>
      <c r="BB175" s="80"/>
      <c r="BD175" s="65"/>
      <c r="BE175" s="65"/>
      <c r="BF175" s="80"/>
      <c r="BG175" s="80"/>
      <c r="BH175" s="80"/>
      <c r="BJ175" s="65"/>
      <c r="BK175" s="65"/>
      <c r="BL175" s="80"/>
      <c r="BM175" s="80"/>
      <c r="BN175" s="80"/>
      <c r="BP175" s="65"/>
      <c r="BQ175" s="65"/>
      <c r="BR175" s="80"/>
      <c r="BS175" s="80"/>
      <c r="BT175" s="80"/>
      <c r="BV175" s="65"/>
      <c r="BW175" s="65"/>
      <c r="BX175" s="80"/>
      <c r="BY175" s="80"/>
      <c r="BZ175" s="80"/>
      <c r="CB175" s="65"/>
      <c r="CC175" s="65"/>
      <c r="CD175" s="80"/>
      <c r="CE175" s="80"/>
      <c r="CF175" s="80"/>
    </row>
    <row r="176" spans="26:84">
      <c r="Z176" s="2"/>
      <c r="AA176" s="80"/>
      <c r="AB176" s="80"/>
      <c r="AC176" s="80"/>
      <c r="AF176" s="65"/>
      <c r="AG176" s="65"/>
      <c r="AH176" s="80"/>
      <c r="AI176" s="80"/>
      <c r="AJ176" s="80"/>
      <c r="AL176" s="65"/>
      <c r="AM176" s="65"/>
      <c r="AN176" s="80"/>
      <c r="AO176" s="80"/>
      <c r="AP176" s="80"/>
      <c r="AR176" s="65"/>
      <c r="AS176" s="65"/>
      <c r="AT176" s="80"/>
      <c r="AU176" s="80"/>
      <c r="AV176" s="80"/>
      <c r="AX176" s="65"/>
      <c r="AY176" s="65"/>
      <c r="AZ176" s="80"/>
      <c r="BA176" s="80"/>
      <c r="BB176" s="80"/>
      <c r="BD176" s="65"/>
      <c r="BE176" s="65"/>
      <c r="BF176" s="80"/>
      <c r="BG176" s="80"/>
      <c r="BH176" s="80"/>
      <c r="BJ176" s="65"/>
      <c r="BK176" s="65"/>
      <c r="BL176" s="80"/>
      <c r="BM176" s="80"/>
      <c r="BN176" s="80"/>
      <c r="BP176" s="65"/>
      <c r="BQ176" s="65"/>
      <c r="BR176" s="80"/>
      <c r="BS176" s="80"/>
      <c r="BT176" s="80"/>
      <c r="BV176" s="65"/>
      <c r="BW176" s="65"/>
      <c r="BX176" s="80"/>
      <c r="BY176" s="80"/>
      <c r="BZ176" s="80"/>
      <c r="CB176" s="65"/>
      <c r="CC176" s="65"/>
      <c r="CD176" s="80"/>
      <c r="CE176" s="80"/>
      <c r="CF176" s="80"/>
    </row>
    <row r="177" spans="26:84">
      <c r="Z177" s="2"/>
      <c r="AA177" s="80"/>
      <c r="AB177" s="80"/>
      <c r="AC177" s="80"/>
      <c r="AF177" s="65"/>
      <c r="AG177" s="65"/>
      <c r="AH177" s="80"/>
      <c r="AI177" s="80"/>
      <c r="AJ177" s="80"/>
      <c r="AL177" s="65"/>
      <c r="AM177" s="65"/>
      <c r="AN177" s="80"/>
      <c r="AO177" s="80"/>
      <c r="AP177" s="80"/>
      <c r="AR177" s="65"/>
      <c r="AS177" s="65"/>
      <c r="AT177" s="80"/>
      <c r="AU177" s="80"/>
      <c r="AV177" s="80"/>
      <c r="AX177" s="65"/>
      <c r="AY177" s="65"/>
      <c r="AZ177" s="80"/>
      <c r="BA177" s="80"/>
      <c r="BB177" s="80"/>
      <c r="BD177" s="65"/>
      <c r="BE177" s="65"/>
      <c r="BF177" s="80"/>
      <c r="BG177" s="80"/>
      <c r="BH177" s="80"/>
      <c r="BJ177" s="65"/>
      <c r="BK177" s="65"/>
      <c r="BL177" s="80"/>
      <c r="BM177" s="80"/>
      <c r="BN177" s="80"/>
      <c r="BP177" s="65"/>
      <c r="BQ177" s="65"/>
      <c r="BR177" s="80"/>
      <c r="BS177" s="80"/>
      <c r="BT177" s="80"/>
      <c r="BV177" s="65"/>
      <c r="BW177" s="65"/>
      <c r="BX177" s="80"/>
      <c r="BY177" s="80"/>
      <c r="BZ177" s="80"/>
      <c r="CB177" s="65"/>
      <c r="CC177" s="65"/>
      <c r="CD177" s="80"/>
      <c r="CE177" s="80"/>
      <c r="CF177" s="80"/>
    </row>
    <row r="178" spans="26:84">
      <c r="Z178" s="2"/>
      <c r="AA178" s="80"/>
      <c r="AB178" s="80"/>
      <c r="AC178" s="80"/>
      <c r="AF178" s="65"/>
      <c r="AG178" s="65"/>
      <c r="AH178" s="80"/>
      <c r="AI178" s="80"/>
      <c r="AJ178" s="80"/>
      <c r="AL178" s="65"/>
      <c r="AM178" s="65"/>
      <c r="AN178" s="80"/>
      <c r="AO178" s="80"/>
      <c r="AP178" s="80"/>
      <c r="AR178" s="65"/>
      <c r="AS178" s="65"/>
      <c r="AT178" s="80"/>
      <c r="AU178" s="80"/>
      <c r="AV178" s="80"/>
      <c r="AX178" s="65"/>
      <c r="AY178" s="65"/>
      <c r="AZ178" s="80"/>
      <c r="BA178" s="80"/>
      <c r="BB178" s="80"/>
      <c r="BD178" s="65"/>
      <c r="BE178" s="65"/>
      <c r="BF178" s="80"/>
      <c r="BG178" s="80"/>
      <c r="BH178" s="80"/>
      <c r="BJ178" s="65"/>
      <c r="BK178" s="65"/>
      <c r="BL178" s="80"/>
      <c r="BM178" s="80"/>
      <c r="BN178" s="80"/>
      <c r="BP178" s="65"/>
      <c r="BQ178" s="65"/>
      <c r="BR178" s="80"/>
      <c r="BS178" s="80"/>
      <c r="BT178" s="80"/>
      <c r="BV178" s="65"/>
      <c r="BW178" s="65"/>
      <c r="BX178" s="80"/>
      <c r="BY178" s="80"/>
      <c r="BZ178" s="80"/>
      <c r="CB178" s="65"/>
      <c r="CC178" s="65"/>
      <c r="CD178" s="80"/>
      <c r="CE178" s="80"/>
      <c r="CF178" s="80"/>
    </row>
    <row r="179" spans="26:84">
      <c r="Z179" s="2"/>
      <c r="AA179" s="80"/>
      <c r="AB179" s="80"/>
      <c r="AC179" s="80"/>
      <c r="AF179" s="65"/>
      <c r="AG179" s="65"/>
      <c r="AH179" s="80"/>
      <c r="AI179" s="80"/>
      <c r="AJ179" s="80"/>
      <c r="AL179" s="65"/>
      <c r="AM179" s="65"/>
      <c r="AN179" s="80"/>
      <c r="AO179" s="80"/>
      <c r="AP179" s="80"/>
      <c r="AR179" s="65"/>
      <c r="AS179" s="65"/>
      <c r="AT179" s="80"/>
      <c r="AU179" s="80"/>
      <c r="AV179" s="80"/>
      <c r="AX179" s="65"/>
      <c r="AY179" s="65"/>
      <c r="AZ179" s="80"/>
      <c r="BA179" s="80"/>
      <c r="BB179" s="80"/>
      <c r="BD179" s="65"/>
      <c r="BE179" s="65"/>
      <c r="BF179" s="80"/>
      <c r="BG179" s="80"/>
      <c r="BH179" s="80"/>
      <c r="BJ179" s="65"/>
      <c r="BK179" s="65"/>
      <c r="BL179" s="80"/>
      <c r="BM179" s="80"/>
      <c r="BN179" s="80"/>
      <c r="BP179" s="65"/>
      <c r="BQ179" s="65"/>
      <c r="BR179" s="80"/>
      <c r="BS179" s="80"/>
      <c r="BT179" s="80"/>
      <c r="BV179" s="65"/>
      <c r="BW179" s="65"/>
      <c r="BX179" s="80"/>
      <c r="BY179" s="80"/>
      <c r="BZ179" s="80"/>
      <c r="CB179" s="65"/>
      <c r="CC179" s="65"/>
      <c r="CD179" s="80"/>
      <c r="CE179" s="80"/>
      <c r="CF179" s="80"/>
    </row>
    <row r="180" spans="26:84">
      <c r="Z180" s="2"/>
      <c r="AA180" s="80"/>
      <c r="AB180" s="80"/>
      <c r="AC180" s="80"/>
      <c r="AF180" s="65"/>
      <c r="AG180" s="65"/>
      <c r="AH180" s="80"/>
      <c r="AI180" s="80"/>
      <c r="AJ180" s="80"/>
      <c r="AL180" s="65"/>
      <c r="AM180" s="65"/>
      <c r="AN180" s="80"/>
      <c r="AO180" s="80"/>
      <c r="AP180" s="80"/>
      <c r="AR180" s="65"/>
      <c r="AS180" s="65"/>
      <c r="AT180" s="80"/>
      <c r="AU180" s="80"/>
      <c r="AV180" s="80"/>
      <c r="AX180" s="65"/>
      <c r="AY180" s="65"/>
      <c r="AZ180" s="80"/>
      <c r="BA180" s="80"/>
      <c r="BB180" s="80"/>
      <c r="BD180" s="65"/>
      <c r="BE180" s="65"/>
      <c r="BF180" s="80"/>
      <c r="BG180" s="80"/>
      <c r="BH180" s="80"/>
      <c r="BJ180" s="65"/>
      <c r="BK180" s="65"/>
      <c r="BL180" s="80"/>
      <c r="BM180" s="80"/>
      <c r="BN180" s="80"/>
      <c r="BP180" s="65"/>
      <c r="BQ180" s="65"/>
      <c r="BR180" s="80"/>
      <c r="BS180" s="80"/>
      <c r="BT180" s="80"/>
      <c r="BV180" s="65"/>
      <c r="BW180" s="65"/>
      <c r="BX180" s="80"/>
      <c r="BY180" s="80"/>
      <c r="BZ180" s="80"/>
      <c r="CB180" s="65"/>
      <c r="CC180" s="65"/>
      <c r="CD180" s="80"/>
      <c r="CE180" s="80"/>
      <c r="CF180" s="80"/>
    </row>
    <row r="181" spans="26:84">
      <c r="Z181" s="2"/>
      <c r="AA181" s="80"/>
      <c r="AB181" s="80"/>
      <c r="AC181" s="80"/>
      <c r="AF181" s="65"/>
      <c r="AG181" s="65"/>
      <c r="AH181" s="80"/>
      <c r="AI181" s="80"/>
      <c r="AJ181" s="80"/>
      <c r="AL181" s="65"/>
      <c r="AM181" s="65"/>
      <c r="AN181" s="80"/>
      <c r="AO181" s="80"/>
      <c r="AP181" s="80"/>
      <c r="AR181" s="65"/>
      <c r="AS181" s="65"/>
      <c r="AT181" s="80"/>
      <c r="AU181" s="80"/>
      <c r="AV181" s="80"/>
      <c r="AX181" s="65"/>
      <c r="AY181" s="65"/>
      <c r="AZ181" s="80"/>
      <c r="BA181" s="80"/>
      <c r="BB181" s="80"/>
      <c r="BD181" s="65"/>
      <c r="BE181" s="65"/>
      <c r="BF181" s="80"/>
      <c r="BG181" s="80"/>
      <c r="BH181" s="80"/>
      <c r="BJ181" s="65"/>
      <c r="BK181" s="65"/>
      <c r="BL181" s="80"/>
      <c r="BM181" s="80"/>
      <c r="BN181" s="80"/>
      <c r="BP181" s="65"/>
      <c r="BQ181" s="65"/>
      <c r="BR181" s="80"/>
      <c r="BS181" s="80"/>
      <c r="BT181" s="80"/>
      <c r="BV181" s="65"/>
      <c r="BW181" s="65"/>
      <c r="BX181" s="80"/>
      <c r="BY181" s="80"/>
      <c r="BZ181" s="80"/>
      <c r="CB181" s="65"/>
      <c r="CC181" s="65"/>
      <c r="CD181" s="80"/>
      <c r="CE181" s="80"/>
      <c r="CF181" s="80"/>
    </row>
    <row r="182" spans="26:84">
      <c r="Z182" s="2"/>
      <c r="AA182" s="80"/>
      <c r="AB182" s="80"/>
      <c r="AC182" s="80"/>
      <c r="AF182" s="65"/>
      <c r="AG182" s="65"/>
      <c r="AH182" s="80"/>
      <c r="AI182" s="80"/>
      <c r="AJ182" s="80"/>
      <c r="AL182" s="65"/>
      <c r="AM182" s="65"/>
      <c r="AN182" s="80"/>
      <c r="AO182" s="80"/>
      <c r="AP182" s="80"/>
      <c r="AR182" s="65"/>
      <c r="AS182" s="65"/>
      <c r="AT182" s="80"/>
      <c r="AU182" s="80"/>
      <c r="AV182" s="80"/>
      <c r="AX182" s="65"/>
      <c r="AY182" s="65"/>
      <c r="AZ182" s="80"/>
      <c r="BA182" s="80"/>
      <c r="BB182" s="80"/>
      <c r="BD182" s="65"/>
      <c r="BE182" s="65"/>
      <c r="BF182" s="80"/>
      <c r="BG182" s="80"/>
      <c r="BH182" s="80"/>
      <c r="BJ182" s="65"/>
      <c r="BK182" s="65"/>
      <c r="BL182" s="80"/>
      <c r="BM182" s="80"/>
      <c r="BN182" s="80"/>
      <c r="BP182" s="65"/>
      <c r="BQ182" s="65"/>
      <c r="BR182" s="80"/>
      <c r="BS182" s="80"/>
      <c r="BT182" s="80"/>
      <c r="BV182" s="65"/>
      <c r="BW182" s="65"/>
      <c r="BX182" s="80"/>
      <c r="BY182" s="80"/>
      <c r="BZ182" s="80"/>
      <c r="CB182" s="65"/>
      <c r="CC182" s="65"/>
      <c r="CD182" s="80"/>
      <c r="CE182" s="80"/>
      <c r="CF182" s="80"/>
    </row>
    <row r="183" spans="26:84">
      <c r="Z183" s="2"/>
      <c r="AA183" s="80"/>
      <c r="AB183" s="80"/>
      <c r="AC183" s="80"/>
      <c r="AF183" s="65"/>
      <c r="AG183" s="65"/>
      <c r="AH183" s="80"/>
      <c r="AI183" s="80"/>
      <c r="AJ183" s="80"/>
      <c r="AL183" s="65"/>
      <c r="AM183" s="65"/>
      <c r="AN183" s="80"/>
      <c r="AO183" s="80"/>
      <c r="AP183" s="80"/>
      <c r="AR183" s="65"/>
      <c r="AS183" s="65"/>
      <c r="AT183" s="80"/>
      <c r="AU183" s="80"/>
      <c r="AV183" s="80"/>
      <c r="AX183" s="65"/>
      <c r="AY183" s="65"/>
      <c r="AZ183" s="80"/>
      <c r="BA183" s="80"/>
      <c r="BB183" s="80"/>
      <c r="BD183" s="65"/>
      <c r="BE183" s="65"/>
      <c r="BF183" s="80"/>
      <c r="BG183" s="80"/>
      <c r="BH183" s="80"/>
      <c r="BJ183" s="65"/>
      <c r="BK183" s="65"/>
      <c r="BL183" s="80"/>
      <c r="BM183" s="80"/>
      <c r="BN183" s="80"/>
      <c r="BP183" s="65"/>
      <c r="BQ183" s="65"/>
      <c r="BR183" s="80"/>
      <c r="BS183" s="80"/>
      <c r="BT183" s="80"/>
      <c r="BV183" s="65"/>
      <c r="BW183" s="65"/>
      <c r="BX183" s="80"/>
      <c r="BY183" s="80"/>
      <c r="BZ183" s="80"/>
      <c r="CB183" s="65"/>
      <c r="CC183" s="65"/>
      <c r="CD183" s="80"/>
      <c r="CE183" s="80"/>
      <c r="CF183" s="80"/>
    </row>
    <row r="184" spans="26:84">
      <c r="Z184" s="2"/>
      <c r="AA184" s="80"/>
      <c r="AB184" s="80"/>
      <c r="AC184" s="80"/>
      <c r="AF184" s="65"/>
      <c r="AG184" s="65"/>
      <c r="AH184" s="80"/>
      <c r="AI184" s="80"/>
      <c r="AJ184" s="80"/>
      <c r="AL184" s="65"/>
      <c r="AM184" s="65"/>
      <c r="AN184" s="80"/>
      <c r="AO184" s="80"/>
      <c r="AP184" s="80"/>
      <c r="AR184" s="65"/>
      <c r="AS184" s="65"/>
      <c r="AT184" s="80"/>
      <c r="AU184" s="80"/>
      <c r="AV184" s="80"/>
      <c r="AX184" s="65"/>
      <c r="AY184" s="65"/>
      <c r="AZ184" s="80"/>
      <c r="BA184" s="80"/>
      <c r="BB184" s="80"/>
      <c r="BD184" s="65"/>
      <c r="BE184" s="65"/>
      <c r="BF184" s="80"/>
      <c r="BG184" s="80"/>
      <c r="BH184" s="80"/>
      <c r="BJ184" s="65"/>
      <c r="BK184" s="65"/>
      <c r="BL184" s="80"/>
      <c r="BM184" s="80"/>
      <c r="BN184" s="80"/>
      <c r="BP184" s="65"/>
      <c r="BQ184" s="65"/>
      <c r="BR184" s="80"/>
      <c r="BS184" s="80"/>
      <c r="BT184" s="80"/>
      <c r="BV184" s="65"/>
      <c r="BW184" s="65"/>
      <c r="BX184" s="80"/>
      <c r="BY184" s="80"/>
      <c r="BZ184" s="80"/>
      <c r="CB184" s="65"/>
      <c r="CC184" s="65"/>
      <c r="CD184" s="80"/>
      <c r="CE184" s="80"/>
      <c r="CF184" s="80"/>
    </row>
    <row r="185" spans="26:84">
      <c r="Z185" s="2"/>
      <c r="AA185" s="80"/>
      <c r="AB185" s="80"/>
      <c r="AC185" s="80"/>
      <c r="AF185" s="65"/>
      <c r="AG185" s="65"/>
      <c r="AH185" s="80"/>
      <c r="AI185" s="80"/>
      <c r="AJ185" s="80"/>
      <c r="AL185" s="65"/>
      <c r="AM185" s="65"/>
      <c r="AN185" s="80"/>
      <c r="AO185" s="80"/>
      <c r="AP185" s="80"/>
      <c r="AR185" s="65"/>
      <c r="AS185" s="65"/>
      <c r="AT185" s="80"/>
      <c r="AU185" s="80"/>
      <c r="AV185" s="80"/>
      <c r="AX185" s="65"/>
      <c r="AY185" s="65"/>
      <c r="AZ185" s="80"/>
      <c r="BA185" s="80"/>
      <c r="BB185" s="80"/>
      <c r="BD185" s="65"/>
      <c r="BE185" s="65"/>
      <c r="BF185" s="80"/>
      <c r="BG185" s="80"/>
      <c r="BH185" s="80"/>
      <c r="BJ185" s="65"/>
      <c r="BK185" s="65"/>
      <c r="BL185" s="80"/>
      <c r="BM185" s="80"/>
      <c r="BN185" s="80"/>
      <c r="BP185" s="65"/>
      <c r="BQ185" s="65"/>
      <c r="BR185" s="80"/>
      <c r="BS185" s="80"/>
      <c r="BT185" s="80"/>
      <c r="BV185" s="65"/>
      <c r="BW185" s="65"/>
      <c r="BX185" s="80"/>
      <c r="BY185" s="80"/>
      <c r="BZ185" s="80"/>
      <c r="CB185" s="65"/>
      <c r="CC185" s="65"/>
      <c r="CD185" s="80"/>
      <c r="CE185" s="80"/>
      <c r="CF185" s="80"/>
    </row>
    <row r="186" spans="26:84">
      <c r="Z186" s="2"/>
      <c r="AA186" s="80"/>
      <c r="AB186" s="80"/>
      <c r="AC186" s="80"/>
      <c r="AF186" s="65"/>
      <c r="AG186" s="65"/>
      <c r="AH186" s="80"/>
      <c r="AI186" s="80"/>
      <c r="AJ186" s="80"/>
      <c r="AL186" s="65"/>
      <c r="AM186" s="65"/>
      <c r="AN186" s="80"/>
      <c r="AO186" s="80"/>
      <c r="AP186" s="80"/>
      <c r="AR186" s="65"/>
      <c r="AS186" s="65"/>
      <c r="AT186" s="80"/>
      <c r="AU186" s="80"/>
      <c r="AV186" s="80"/>
      <c r="AX186" s="65"/>
      <c r="AY186" s="65"/>
      <c r="AZ186" s="80"/>
      <c r="BA186" s="80"/>
      <c r="BB186" s="80"/>
      <c r="BD186" s="65"/>
      <c r="BE186" s="65"/>
      <c r="BF186" s="80"/>
      <c r="BG186" s="80"/>
      <c r="BH186" s="80"/>
      <c r="BJ186" s="65"/>
      <c r="BK186" s="65"/>
      <c r="BL186" s="80"/>
      <c r="BM186" s="80"/>
      <c r="BN186" s="80"/>
      <c r="BP186" s="65"/>
      <c r="BQ186" s="65"/>
      <c r="BR186" s="80"/>
      <c r="BS186" s="80"/>
      <c r="BT186" s="80"/>
      <c r="BV186" s="65"/>
      <c r="BW186" s="65"/>
      <c r="BX186" s="80"/>
      <c r="BY186" s="80"/>
      <c r="BZ186" s="80"/>
      <c r="CB186" s="65"/>
      <c r="CC186" s="65"/>
      <c r="CD186" s="80"/>
      <c r="CE186" s="80"/>
      <c r="CF186" s="80"/>
    </row>
    <row r="187" spans="26:84">
      <c r="Z187" s="2"/>
      <c r="AA187" s="80"/>
      <c r="AB187" s="80"/>
      <c r="AC187" s="80"/>
      <c r="AF187" s="65"/>
      <c r="AG187" s="65"/>
      <c r="AH187" s="80"/>
      <c r="AI187" s="80"/>
      <c r="AJ187" s="80"/>
      <c r="AL187" s="65"/>
      <c r="AM187" s="65"/>
      <c r="AN187" s="80"/>
      <c r="AO187" s="80"/>
      <c r="AP187" s="80"/>
      <c r="AR187" s="65"/>
      <c r="AS187" s="65"/>
      <c r="AT187" s="80"/>
      <c r="AU187" s="80"/>
      <c r="AV187" s="80"/>
      <c r="AX187" s="65"/>
      <c r="AY187" s="65"/>
      <c r="AZ187" s="80"/>
      <c r="BA187" s="80"/>
      <c r="BB187" s="80"/>
      <c r="BD187" s="65"/>
      <c r="BE187" s="65"/>
      <c r="BF187" s="80"/>
      <c r="BG187" s="80"/>
      <c r="BH187" s="80"/>
      <c r="BJ187" s="65"/>
      <c r="BK187" s="65"/>
      <c r="BL187" s="80"/>
      <c r="BM187" s="80"/>
      <c r="BN187" s="80"/>
      <c r="BP187" s="65"/>
      <c r="BQ187" s="65"/>
      <c r="BR187" s="80"/>
      <c r="BS187" s="80"/>
      <c r="BT187" s="80"/>
      <c r="BV187" s="65"/>
      <c r="BW187" s="65"/>
      <c r="BX187" s="80"/>
      <c r="BY187" s="80"/>
      <c r="BZ187" s="80"/>
      <c r="CB187" s="65"/>
      <c r="CC187" s="65"/>
      <c r="CD187" s="80"/>
      <c r="CE187" s="80"/>
      <c r="CF187" s="80"/>
    </row>
    <row r="188" spans="26:84">
      <c r="Z188" s="2"/>
      <c r="AA188" s="80"/>
      <c r="AB188" s="80"/>
      <c r="AC188" s="80"/>
      <c r="AF188" s="65"/>
      <c r="AG188" s="65"/>
      <c r="AH188" s="80"/>
      <c r="AI188" s="80"/>
      <c r="AJ188" s="80"/>
      <c r="AL188" s="65"/>
      <c r="AM188" s="65"/>
      <c r="AN188" s="80"/>
      <c r="AO188" s="80"/>
      <c r="AP188" s="80"/>
      <c r="AR188" s="65"/>
      <c r="AS188" s="65"/>
      <c r="AT188" s="80"/>
      <c r="AU188" s="80"/>
      <c r="AV188" s="80"/>
      <c r="AX188" s="65"/>
      <c r="AY188" s="65"/>
      <c r="AZ188" s="80"/>
      <c r="BA188" s="80"/>
      <c r="BB188" s="80"/>
      <c r="BD188" s="65"/>
      <c r="BE188" s="65"/>
      <c r="BF188" s="80"/>
      <c r="BG188" s="80"/>
      <c r="BH188" s="80"/>
      <c r="BJ188" s="65"/>
      <c r="BK188" s="65"/>
      <c r="BL188" s="80"/>
      <c r="BM188" s="80"/>
      <c r="BN188" s="80"/>
      <c r="BP188" s="65"/>
      <c r="BQ188" s="65"/>
      <c r="BR188" s="80"/>
      <c r="BS188" s="80"/>
      <c r="BT188" s="80"/>
      <c r="BV188" s="65"/>
      <c r="BW188" s="65"/>
      <c r="BX188" s="80"/>
      <c r="BY188" s="80"/>
      <c r="BZ188" s="80"/>
      <c r="CB188" s="65"/>
      <c r="CC188" s="65"/>
      <c r="CD188" s="80"/>
      <c r="CE188" s="80"/>
      <c r="CF188" s="80"/>
    </row>
    <row r="189" spans="26:84">
      <c r="Z189" s="2"/>
      <c r="AA189" s="80"/>
      <c r="AB189" s="80"/>
      <c r="AC189" s="80"/>
      <c r="AF189" s="65"/>
      <c r="AG189" s="65"/>
      <c r="AH189" s="80"/>
      <c r="AI189" s="80"/>
      <c r="AJ189" s="80"/>
      <c r="AL189" s="65"/>
      <c r="AM189" s="65"/>
      <c r="AN189" s="80"/>
      <c r="AO189" s="80"/>
      <c r="AP189" s="80"/>
      <c r="AR189" s="65"/>
      <c r="AS189" s="65"/>
      <c r="AT189" s="80"/>
      <c r="AU189" s="80"/>
      <c r="AV189" s="80"/>
      <c r="AX189" s="65"/>
      <c r="AY189" s="65"/>
      <c r="AZ189" s="80"/>
      <c r="BA189" s="80"/>
      <c r="BB189" s="80"/>
      <c r="BD189" s="65"/>
      <c r="BE189" s="65"/>
      <c r="BF189" s="80"/>
      <c r="BG189" s="80"/>
      <c r="BH189" s="80"/>
      <c r="BJ189" s="65"/>
      <c r="BK189" s="65"/>
      <c r="BL189" s="80"/>
      <c r="BM189" s="80"/>
      <c r="BN189" s="80"/>
      <c r="BP189" s="65"/>
      <c r="BQ189" s="65"/>
      <c r="BR189" s="80"/>
      <c r="BS189" s="80"/>
      <c r="BT189" s="80"/>
      <c r="BV189" s="65"/>
      <c r="BW189" s="65"/>
      <c r="BX189" s="80"/>
      <c r="BY189" s="80"/>
      <c r="BZ189" s="80"/>
      <c r="CB189" s="65"/>
      <c r="CC189" s="65"/>
      <c r="CD189" s="80"/>
      <c r="CE189" s="80"/>
      <c r="CF189" s="80"/>
    </row>
    <row r="190" spans="26:84">
      <c r="Z190" s="2"/>
      <c r="AA190" s="80"/>
      <c r="AB190" s="80"/>
      <c r="AC190" s="80"/>
      <c r="AF190" s="65"/>
      <c r="AG190" s="65"/>
      <c r="AH190" s="80"/>
      <c r="AI190" s="80"/>
      <c r="AJ190" s="80"/>
      <c r="AL190" s="65"/>
      <c r="AM190" s="65"/>
      <c r="AN190" s="80"/>
      <c r="AO190" s="80"/>
      <c r="AP190" s="80"/>
      <c r="AR190" s="65"/>
      <c r="AS190" s="65"/>
      <c r="AT190" s="80"/>
      <c r="AU190" s="80"/>
      <c r="AV190" s="80"/>
      <c r="AX190" s="65"/>
      <c r="AY190" s="65"/>
      <c r="AZ190" s="80"/>
      <c r="BA190" s="80"/>
      <c r="BB190" s="80"/>
      <c r="BD190" s="65"/>
      <c r="BE190" s="65"/>
      <c r="BF190" s="80"/>
      <c r="BG190" s="80"/>
      <c r="BH190" s="80"/>
      <c r="BJ190" s="65"/>
      <c r="BK190" s="65"/>
      <c r="BL190" s="80"/>
      <c r="BM190" s="80"/>
      <c r="BN190" s="80"/>
      <c r="BP190" s="65"/>
      <c r="BQ190" s="65"/>
      <c r="BR190" s="80"/>
      <c r="BS190" s="80"/>
      <c r="BT190" s="80"/>
      <c r="BV190" s="65"/>
      <c r="BW190" s="65"/>
      <c r="BX190" s="80"/>
      <c r="BY190" s="80"/>
      <c r="BZ190" s="80"/>
      <c r="CB190" s="65"/>
      <c r="CC190" s="65"/>
      <c r="CD190" s="80"/>
      <c r="CE190" s="80"/>
      <c r="CF190" s="80"/>
    </row>
    <row r="191" spans="26:84">
      <c r="Z191" s="2"/>
      <c r="AA191" s="80"/>
      <c r="AB191" s="80"/>
      <c r="AC191" s="80"/>
      <c r="AF191" s="65"/>
      <c r="AG191" s="65"/>
      <c r="AH191" s="80"/>
      <c r="AI191" s="80"/>
      <c r="AJ191" s="80"/>
      <c r="AL191" s="65"/>
      <c r="AM191" s="65"/>
      <c r="AN191" s="80"/>
      <c r="AO191" s="80"/>
      <c r="AP191" s="80"/>
      <c r="AR191" s="65"/>
      <c r="AS191" s="65"/>
      <c r="AT191" s="80"/>
      <c r="AU191" s="80"/>
      <c r="AV191" s="80"/>
      <c r="AX191" s="65"/>
      <c r="AY191" s="65"/>
      <c r="AZ191" s="80"/>
      <c r="BA191" s="80"/>
      <c r="BB191" s="80"/>
      <c r="BD191" s="65"/>
      <c r="BE191" s="65"/>
      <c r="BF191" s="80"/>
      <c r="BG191" s="80"/>
      <c r="BH191" s="80"/>
      <c r="BJ191" s="65"/>
      <c r="BK191" s="65"/>
      <c r="BL191" s="80"/>
      <c r="BM191" s="80"/>
      <c r="BN191" s="80"/>
      <c r="BP191" s="65"/>
      <c r="BQ191" s="65"/>
      <c r="BR191" s="80"/>
      <c r="BS191" s="80"/>
      <c r="BT191" s="80"/>
      <c r="BV191" s="65"/>
      <c r="BW191" s="65"/>
      <c r="BX191" s="80"/>
      <c r="BY191" s="80"/>
      <c r="BZ191" s="80"/>
      <c r="CB191" s="65"/>
      <c r="CC191" s="65"/>
      <c r="CD191" s="80"/>
      <c r="CE191" s="80"/>
      <c r="CF191" s="80"/>
    </row>
    <row r="192" spans="26:84">
      <c r="Z192" s="2"/>
      <c r="AA192" s="80"/>
      <c r="AB192" s="80"/>
      <c r="AC192" s="80"/>
      <c r="AF192" s="65"/>
      <c r="AG192" s="65"/>
      <c r="AH192" s="80"/>
      <c r="AI192" s="80"/>
      <c r="AJ192" s="80"/>
      <c r="AL192" s="65"/>
      <c r="AM192" s="65"/>
      <c r="AN192" s="80"/>
      <c r="AO192" s="80"/>
      <c r="AP192" s="80"/>
      <c r="AR192" s="65"/>
      <c r="AS192" s="65"/>
      <c r="AT192" s="80"/>
      <c r="AU192" s="80"/>
      <c r="AV192" s="80"/>
      <c r="AX192" s="65"/>
      <c r="AY192" s="65"/>
      <c r="AZ192" s="80"/>
      <c r="BA192" s="80"/>
      <c r="BB192" s="80"/>
      <c r="BD192" s="65"/>
      <c r="BE192" s="65"/>
      <c r="BF192" s="80"/>
      <c r="BG192" s="80"/>
      <c r="BH192" s="80"/>
      <c r="BJ192" s="65"/>
      <c r="BK192" s="65"/>
      <c r="BL192" s="80"/>
      <c r="BM192" s="80"/>
      <c r="BN192" s="80"/>
      <c r="BP192" s="65"/>
      <c r="BQ192" s="65"/>
      <c r="BR192" s="80"/>
      <c r="BS192" s="80"/>
      <c r="BT192" s="80"/>
      <c r="BV192" s="65"/>
      <c r="BW192" s="65"/>
      <c r="BX192" s="80"/>
      <c r="BY192" s="80"/>
      <c r="BZ192" s="80"/>
      <c r="CB192" s="65"/>
      <c r="CC192" s="65"/>
      <c r="CD192" s="80"/>
      <c r="CE192" s="80"/>
      <c r="CF192" s="80"/>
    </row>
    <row r="193" spans="26:84">
      <c r="Z193" s="2"/>
      <c r="AA193" s="80"/>
      <c r="AB193" s="80"/>
      <c r="AC193" s="80"/>
      <c r="AF193" s="65"/>
      <c r="AG193" s="65"/>
      <c r="AH193" s="80"/>
      <c r="AI193" s="80"/>
      <c r="AJ193" s="80"/>
      <c r="AL193" s="65"/>
      <c r="AM193" s="65"/>
      <c r="AN193" s="80"/>
      <c r="AO193" s="80"/>
      <c r="AP193" s="80"/>
      <c r="AR193" s="65"/>
      <c r="AS193" s="65"/>
      <c r="AT193" s="80"/>
      <c r="AU193" s="80"/>
      <c r="AV193" s="80"/>
      <c r="AX193" s="65"/>
      <c r="AY193" s="65"/>
      <c r="AZ193" s="80"/>
      <c r="BA193" s="80"/>
      <c r="BB193" s="80"/>
      <c r="BD193" s="65"/>
      <c r="BE193" s="65"/>
      <c r="BF193" s="80"/>
      <c r="BG193" s="80"/>
      <c r="BH193" s="80"/>
      <c r="BJ193" s="65"/>
      <c r="BK193" s="65"/>
      <c r="BL193" s="80"/>
      <c r="BM193" s="80"/>
      <c r="BN193" s="80"/>
      <c r="BP193" s="65"/>
      <c r="BQ193" s="65"/>
      <c r="BR193" s="80"/>
      <c r="BS193" s="80"/>
      <c r="BT193" s="80"/>
      <c r="BV193" s="65"/>
      <c r="BW193" s="65"/>
      <c r="BX193" s="80"/>
      <c r="BY193" s="80"/>
      <c r="BZ193" s="80"/>
      <c r="CB193" s="65"/>
      <c r="CC193" s="65"/>
      <c r="CD193" s="80"/>
      <c r="CE193" s="80"/>
      <c r="CF193" s="80"/>
    </row>
    <row r="194" spans="26:84">
      <c r="Z194" s="2"/>
      <c r="AA194" s="80"/>
      <c r="AB194" s="80"/>
      <c r="AC194" s="80"/>
      <c r="AF194" s="65"/>
      <c r="AG194" s="65"/>
      <c r="AH194" s="80"/>
      <c r="AI194" s="80"/>
      <c r="AJ194" s="80"/>
      <c r="AL194" s="65"/>
      <c r="AM194" s="65"/>
      <c r="AN194" s="80"/>
      <c r="AO194" s="80"/>
      <c r="AP194" s="80"/>
      <c r="AR194" s="65"/>
      <c r="AS194" s="65"/>
      <c r="AT194" s="80"/>
      <c r="AU194" s="80"/>
      <c r="AV194" s="80"/>
      <c r="AX194" s="65"/>
      <c r="AY194" s="65"/>
      <c r="AZ194" s="80"/>
      <c r="BA194" s="80"/>
      <c r="BB194" s="80"/>
      <c r="BD194" s="65"/>
      <c r="BE194" s="65"/>
      <c r="BF194" s="80"/>
      <c r="BG194" s="80"/>
      <c r="BH194" s="80"/>
      <c r="BJ194" s="65"/>
      <c r="BK194" s="65"/>
      <c r="BL194" s="80"/>
      <c r="BM194" s="80"/>
      <c r="BN194" s="80"/>
      <c r="BP194" s="65"/>
      <c r="BQ194" s="65"/>
      <c r="BR194" s="80"/>
      <c r="BS194" s="80"/>
      <c r="BT194" s="80"/>
      <c r="BV194" s="65"/>
      <c r="BW194" s="65"/>
      <c r="BX194" s="80"/>
      <c r="BY194" s="80"/>
      <c r="BZ194" s="80"/>
      <c r="CB194" s="65"/>
      <c r="CC194" s="65"/>
      <c r="CD194" s="80"/>
      <c r="CE194" s="80"/>
      <c r="CF194" s="80"/>
    </row>
    <row r="195" spans="26:84">
      <c r="Z195" s="2"/>
      <c r="AA195" s="80"/>
      <c r="AB195" s="80"/>
      <c r="AC195" s="80"/>
      <c r="AF195" s="65"/>
      <c r="AG195" s="65"/>
      <c r="AH195" s="80"/>
      <c r="AI195" s="80"/>
      <c r="AJ195" s="80"/>
      <c r="AL195" s="65"/>
      <c r="AM195" s="65"/>
      <c r="AN195" s="80"/>
      <c r="AO195" s="80"/>
      <c r="AP195" s="80"/>
      <c r="AR195" s="65"/>
      <c r="AS195" s="65"/>
      <c r="AT195" s="80"/>
      <c r="AU195" s="80"/>
      <c r="AV195" s="80"/>
      <c r="AX195" s="65"/>
      <c r="AY195" s="65"/>
      <c r="AZ195" s="80"/>
      <c r="BA195" s="80"/>
      <c r="BB195" s="80"/>
      <c r="BD195" s="65"/>
      <c r="BE195" s="65"/>
      <c r="BF195" s="80"/>
      <c r="BG195" s="80"/>
      <c r="BH195" s="80"/>
      <c r="BJ195" s="65"/>
      <c r="BK195" s="65"/>
      <c r="BL195" s="80"/>
      <c r="BM195" s="80"/>
      <c r="BN195" s="80"/>
      <c r="BP195" s="65"/>
      <c r="BQ195" s="65"/>
      <c r="BR195" s="80"/>
      <c r="BS195" s="80"/>
      <c r="BT195" s="80"/>
      <c r="BV195" s="65"/>
      <c r="BW195" s="65"/>
      <c r="BX195" s="80"/>
      <c r="BY195" s="80"/>
      <c r="BZ195" s="80"/>
      <c r="CB195" s="65"/>
      <c r="CC195" s="65"/>
      <c r="CD195" s="80"/>
      <c r="CE195" s="80"/>
      <c r="CF195" s="80"/>
    </row>
    <row r="196" spans="26:84">
      <c r="Z196" s="2"/>
      <c r="AA196" s="80"/>
      <c r="AB196" s="80"/>
      <c r="AC196" s="80"/>
      <c r="AF196" s="65"/>
      <c r="AG196" s="65"/>
      <c r="AH196" s="80"/>
      <c r="AI196" s="80"/>
      <c r="AJ196" s="80"/>
      <c r="AL196" s="65"/>
      <c r="AM196" s="65"/>
      <c r="AN196" s="80"/>
      <c r="AO196" s="80"/>
      <c r="AP196" s="80"/>
      <c r="AR196" s="65"/>
      <c r="AS196" s="65"/>
      <c r="AT196" s="80"/>
      <c r="AU196" s="80"/>
      <c r="AV196" s="80"/>
      <c r="AX196" s="65"/>
      <c r="AY196" s="65"/>
      <c r="AZ196" s="80"/>
      <c r="BA196" s="80"/>
      <c r="BB196" s="80"/>
      <c r="BD196" s="65"/>
      <c r="BE196" s="65"/>
      <c r="BF196" s="80"/>
      <c r="BG196" s="80"/>
      <c r="BH196" s="80"/>
      <c r="BJ196" s="65"/>
      <c r="BK196" s="65"/>
      <c r="BL196" s="80"/>
      <c r="BM196" s="80"/>
      <c r="BN196" s="80"/>
      <c r="BP196" s="65"/>
      <c r="BQ196" s="65"/>
      <c r="BR196" s="80"/>
      <c r="BS196" s="80"/>
      <c r="BT196" s="80"/>
      <c r="BV196" s="65"/>
      <c r="BW196" s="65"/>
      <c r="BX196" s="80"/>
      <c r="BY196" s="80"/>
      <c r="BZ196" s="80"/>
      <c r="CB196" s="65"/>
      <c r="CC196" s="65"/>
      <c r="CD196" s="80"/>
      <c r="CE196" s="80"/>
      <c r="CF196" s="80"/>
    </row>
    <row r="197" spans="26:84">
      <c r="Z197" s="2"/>
      <c r="AA197" s="80"/>
      <c r="AB197" s="80"/>
      <c r="AC197" s="80"/>
      <c r="AF197" s="65"/>
      <c r="AG197" s="65"/>
      <c r="AH197" s="80"/>
      <c r="AI197" s="80"/>
      <c r="AJ197" s="80"/>
      <c r="AL197" s="65"/>
      <c r="AM197" s="65"/>
      <c r="AN197" s="80"/>
      <c r="AO197" s="80"/>
      <c r="AP197" s="80"/>
      <c r="AR197" s="65"/>
      <c r="AS197" s="65"/>
      <c r="AT197" s="80"/>
      <c r="AU197" s="80"/>
      <c r="AV197" s="80"/>
      <c r="AX197" s="65"/>
      <c r="AY197" s="65"/>
      <c r="AZ197" s="80"/>
      <c r="BA197" s="80"/>
      <c r="BB197" s="80"/>
      <c r="BD197" s="65"/>
      <c r="BE197" s="65"/>
      <c r="BF197" s="80"/>
      <c r="BG197" s="80"/>
      <c r="BH197" s="80"/>
      <c r="BJ197" s="65"/>
      <c r="BK197" s="65"/>
      <c r="BL197" s="80"/>
      <c r="BM197" s="80"/>
      <c r="BN197" s="80"/>
      <c r="BP197" s="65"/>
      <c r="BQ197" s="65"/>
      <c r="BR197" s="80"/>
      <c r="BS197" s="80"/>
      <c r="BT197" s="80"/>
      <c r="BV197" s="65"/>
      <c r="BW197" s="65"/>
      <c r="BX197" s="80"/>
      <c r="BY197" s="80"/>
      <c r="BZ197" s="80"/>
      <c r="CB197" s="65"/>
      <c r="CC197" s="65"/>
      <c r="CD197" s="80"/>
      <c r="CE197" s="80"/>
      <c r="CF197" s="80"/>
    </row>
    <row r="198" spans="26:84">
      <c r="Z198" s="2"/>
      <c r="AA198" s="80"/>
      <c r="AB198" s="80"/>
      <c r="AC198" s="80"/>
      <c r="AF198" s="65"/>
      <c r="AG198" s="65"/>
      <c r="AH198" s="80"/>
      <c r="AI198" s="80"/>
      <c r="AJ198" s="80"/>
      <c r="AL198" s="65"/>
      <c r="AM198" s="65"/>
      <c r="AN198" s="80"/>
      <c r="AO198" s="80"/>
      <c r="AP198" s="80"/>
      <c r="AR198" s="65"/>
      <c r="AS198" s="65"/>
      <c r="AT198" s="80"/>
      <c r="AU198" s="80"/>
      <c r="AV198" s="80"/>
      <c r="AX198" s="65"/>
      <c r="AY198" s="65"/>
      <c r="AZ198" s="80"/>
      <c r="BA198" s="80"/>
      <c r="BB198" s="80"/>
      <c r="BD198" s="65"/>
      <c r="BE198" s="65"/>
      <c r="BF198" s="80"/>
      <c r="BG198" s="80"/>
      <c r="BH198" s="80"/>
      <c r="BJ198" s="65"/>
      <c r="BK198" s="65"/>
      <c r="BL198" s="80"/>
      <c r="BM198" s="80"/>
      <c r="BN198" s="80"/>
      <c r="BP198" s="65"/>
      <c r="BQ198" s="65"/>
      <c r="BR198" s="80"/>
      <c r="BS198" s="80"/>
      <c r="BT198" s="80"/>
      <c r="BV198" s="65"/>
      <c r="BW198" s="65"/>
      <c r="BX198" s="80"/>
      <c r="BY198" s="80"/>
      <c r="BZ198" s="80"/>
      <c r="CB198" s="65"/>
      <c r="CC198" s="65"/>
      <c r="CD198" s="80"/>
      <c r="CE198" s="80"/>
      <c r="CF198" s="80"/>
    </row>
    <row r="199" spans="26:84">
      <c r="Z199" s="2"/>
      <c r="AA199" s="80"/>
      <c r="AB199" s="80"/>
      <c r="AC199" s="80"/>
      <c r="AF199" s="65"/>
      <c r="AG199" s="65"/>
      <c r="AH199" s="80"/>
      <c r="AI199" s="80"/>
      <c r="AJ199" s="80"/>
      <c r="AL199" s="65"/>
      <c r="AM199" s="65"/>
      <c r="AN199" s="80"/>
      <c r="AO199" s="80"/>
      <c r="AP199" s="80"/>
      <c r="AR199" s="65"/>
      <c r="AS199" s="65"/>
      <c r="AT199" s="80"/>
      <c r="AU199" s="80"/>
      <c r="AV199" s="80"/>
      <c r="AX199" s="65"/>
      <c r="AY199" s="65"/>
      <c r="AZ199" s="80"/>
      <c r="BA199" s="80"/>
      <c r="BB199" s="80"/>
      <c r="BD199" s="65"/>
      <c r="BE199" s="65"/>
      <c r="BF199" s="80"/>
      <c r="BG199" s="80"/>
      <c r="BH199" s="80"/>
      <c r="BJ199" s="65"/>
      <c r="BK199" s="65"/>
      <c r="BL199" s="80"/>
      <c r="BM199" s="80"/>
      <c r="BN199" s="80"/>
      <c r="BP199" s="65"/>
      <c r="BQ199" s="65"/>
      <c r="BR199" s="80"/>
      <c r="BS199" s="80"/>
      <c r="BT199" s="80"/>
      <c r="BV199" s="65"/>
      <c r="BW199" s="65"/>
      <c r="BX199" s="80"/>
      <c r="BY199" s="80"/>
      <c r="BZ199" s="80"/>
      <c r="CB199" s="65"/>
      <c r="CC199" s="65"/>
      <c r="CD199" s="80"/>
      <c r="CE199" s="80"/>
      <c r="CF199" s="80"/>
    </row>
    <row r="200" spans="26:84">
      <c r="Z200" s="2"/>
      <c r="AA200" s="80"/>
      <c r="AB200" s="80"/>
      <c r="AC200" s="80"/>
      <c r="AF200" s="65"/>
      <c r="AG200" s="65"/>
      <c r="AH200" s="80"/>
      <c r="AI200" s="80"/>
      <c r="AJ200" s="80"/>
      <c r="AL200" s="65"/>
      <c r="AM200" s="65"/>
      <c r="AN200" s="80"/>
      <c r="AO200" s="80"/>
      <c r="AP200" s="80"/>
      <c r="AR200" s="65"/>
      <c r="AS200" s="65"/>
      <c r="AT200" s="80"/>
      <c r="AU200" s="80"/>
      <c r="AV200" s="80"/>
      <c r="AX200" s="65"/>
      <c r="AY200" s="65"/>
      <c r="AZ200" s="80"/>
      <c r="BA200" s="80"/>
      <c r="BB200" s="80"/>
      <c r="BD200" s="65"/>
      <c r="BE200" s="65"/>
      <c r="BF200" s="80"/>
      <c r="BG200" s="80"/>
      <c r="BH200" s="80"/>
      <c r="BJ200" s="65"/>
      <c r="BK200" s="65"/>
      <c r="BL200" s="80"/>
      <c r="BM200" s="80"/>
      <c r="BN200" s="80"/>
      <c r="BP200" s="65"/>
      <c r="BQ200" s="65"/>
      <c r="BR200" s="80"/>
      <c r="BS200" s="80"/>
      <c r="BT200" s="80"/>
      <c r="BV200" s="65"/>
      <c r="BW200" s="65"/>
      <c r="BX200" s="80"/>
      <c r="BY200" s="80"/>
      <c r="BZ200" s="80"/>
      <c r="CB200" s="65"/>
      <c r="CC200" s="65"/>
      <c r="CD200" s="80"/>
      <c r="CE200" s="80"/>
      <c r="CF200" s="80"/>
    </row>
    <row r="201" spans="26:84">
      <c r="Z201" s="2"/>
      <c r="AA201" s="80"/>
      <c r="AB201" s="80"/>
      <c r="AC201" s="80"/>
      <c r="AF201" s="65"/>
      <c r="AG201" s="65"/>
      <c r="AH201" s="80"/>
      <c r="AI201" s="80"/>
      <c r="AJ201" s="80"/>
      <c r="AL201" s="65"/>
      <c r="AM201" s="65"/>
      <c r="AN201" s="80"/>
      <c r="AO201" s="80"/>
      <c r="AP201" s="80"/>
      <c r="AR201" s="65"/>
      <c r="AS201" s="65"/>
      <c r="AT201" s="80"/>
      <c r="AU201" s="80"/>
      <c r="AV201" s="80"/>
      <c r="AX201" s="65"/>
      <c r="AY201" s="65"/>
      <c r="AZ201" s="80"/>
      <c r="BA201" s="80"/>
      <c r="BB201" s="80"/>
      <c r="BD201" s="65"/>
      <c r="BE201" s="65"/>
      <c r="BF201" s="80"/>
      <c r="BG201" s="80"/>
      <c r="BH201" s="80"/>
      <c r="BJ201" s="65"/>
      <c r="BK201" s="65"/>
      <c r="BL201" s="80"/>
      <c r="BM201" s="80"/>
      <c r="BN201" s="80"/>
      <c r="BP201" s="65"/>
      <c r="BQ201" s="65"/>
      <c r="BR201" s="80"/>
      <c r="BS201" s="80"/>
      <c r="BT201" s="80"/>
      <c r="BV201" s="65"/>
      <c r="BW201" s="65"/>
      <c r="BX201" s="80"/>
      <c r="BY201" s="80"/>
      <c r="BZ201" s="80"/>
      <c r="CB201" s="65"/>
      <c r="CC201" s="65"/>
      <c r="CD201" s="80"/>
      <c r="CE201" s="80"/>
      <c r="CF201" s="80"/>
    </row>
    <row r="202" spans="26:84">
      <c r="Z202" s="2"/>
      <c r="AA202" s="80"/>
      <c r="AB202" s="80"/>
      <c r="AC202" s="80"/>
      <c r="AF202" s="65"/>
      <c r="AG202" s="65"/>
      <c r="AH202" s="80"/>
      <c r="AI202" s="80"/>
      <c r="AJ202" s="80"/>
      <c r="AL202" s="65"/>
      <c r="AM202" s="65"/>
      <c r="AN202" s="80"/>
      <c r="AO202" s="80"/>
      <c r="AP202" s="80"/>
      <c r="AR202" s="65"/>
      <c r="AS202" s="65"/>
      <c r="AT202" s="80"/>
      <c r="AU202" s="80"/>
      <c r="AV202" s="80"/>
      <c r="AX202" s="65"/>
      <c r="AY202" s="65"/>
      <c r="AZ202" s="80"/>
      <c r="BA202" s="80"/>
      <c r="BB202" s="80"/>
      <c r="BD202" s="65"/>
      <c r="BE202" s="65"/>
      <c r="BF202" s="80"/>
      <c r="BG202" s="80"/>
      <c r="BH202" s="80"/>
      <c r="BJ202" s="65"/>
      <c r="BK202" s="65"/>
      <c r="BL202" s="80"/>
      <c r="BM202" s="80"/>
      <c r="BN202" s="80"/>
      <c r="BP202" s="65"/>
      <c r="BQ202" s="65"/>
      <c r="BR202" s="80"/>
      <c r="BS202" s="80"/>
      <c r="BT202" s="80"/>
      <c r="BV202" s="65"/>
      <c r="BW202" s="65"/>
      <c r="BX202" s="80"/>
      <c r="BY202" s="80"/>
      <c r="BZ202" s="80"/>
      <c r="CB202" s="65"/>
      <c r="CC202" s="65"/>
      <c r="CD202" s="80"/>
      <c r="CE202" s="80"/>
      <c r="CF202" s="80"/>
    </row>
    <row r="203" spans="26:84">
      <c r="Z203" s="2"/>
      <c r="AA203" s="80"/>
      <c r="AB203" s="80"/>
      <c r="AC203" s="80"/>
      <c r="AF203" s="65"/>
      <c r="AG203" s="65"/>
      <c r="AH203" s="80"/>
      <c r="AI203" s="80"/>
      <c r="AJ203" s="80"/>
      <c r="AL203" s="65"/>
      <c r="AM203" s="65"/>
      <c r="AN203" s="80"/>
      <c r="AO203" s="80"/>
      <c r="AP203" s="80"/>
      <c r="AR203" s="65"/>
      <c r="AS203" s="65"/>
      <c r="AT203" s="80"/>
      <c r="AU203" s="80"/>
      <c r="AV203" s="80"/>
      <c r="AX203" s="65"/>
      <c r="AY203" s="65"/>
      <c r="AZ203" s="80"/>
      <c r="BA203" s="80"/>
      <c r="BB203" s="80"/>
      <c r="BD203" s="65"/>
      <c r="BE203" s="65"/>
      <c r="BF203" s="80"/>
      <c r="BG203" s="80"/>
      <c r="BH203" s="80"/>
      <c r="BJ203" s="65"/>
      <c r="BK203" s="65"/>
      <c r="BL203" s="80"/>
      <c r="BM203" s="80"/>
      <c r="BN203" s="80"/>
      <c r="BP203" s="65"/>
      <c r="BQ203" s="65"/>
      <c r="BR203" s="80"/>
      <c r="BS203" s="80"/>
      <c r="BT203" s="80"/>
      <c r="BV203" s="65"/>
      <c r="BW203" s="65"/>
      <c r="BX203" s="80"/>
      <c r="BY203" s="80"/>
      <c r="BZ203" s="80"/>
      <c r="CB203" s="65"/>
      <c r="CC203" s="65"/>
      <c r="CD203" s="80"/>
      <c r="CE203" s="80"/>
      <c r="CF203" s="80"/>
    </row>
    <row r="204" spans="26:84">
      <c r="Z204" s="2"/>
      <c r="AA204" s="80"/>
      <c r="AB204" s="80"/>
      <c r="AC204" s="80"/>
      <c r="AF204" s="65"/>
      <c r="AG204" s="65"/>
      <c r="AH204" s="80"/>
      <c r="AI204" s="80"/>
      <c r="AJ204" s="80"/>
      <c r="AL204" s="65"/>
      <c r="AM204" s="65"/>
      <c r="AN204" s="80"/>
      <c r="AO204" s="80"/>
      <c r="AP204" s="80"/>
      <c r="AR204" s="65"/>
      <c r="AS204" s="65"/>
      <c r="AT204" s="80"/>
      <c r="AU204" s="80"/>
      <c r="AV204" s="80"/>
      <c r="AX204" s="65"/>
      <c r="AY204" s="65"/>
      <c r="AZ204" s="80"/>
      <c r="BA204" s="80"/>
      <c r="BB204" s="80"/>
      <c r="BD204" s="65"/>
      <c r="BE204" s="65"/>
      <c r="BF204" s="80"/>
      <c r="BG204" s="80"/>
      <c r="BH204" s="80"/>
      <c r="BJ204" s="65"/>
      <c r="BK204" s="65"/>
      <c r="BL204" s="80"/>
      <c r="BM204" s="80"/>
      <c r="BN204" s="80"/>
      <c r="BP204" s="65"/>
      <c r="BQ204" s="65"/>
      <c r="BR204" s="80"/>
      <c r="BS204" s="80"/>
      <c r="BT204" s="80"/>
      <c r="BV204" s="65"/>
      <c r="BW204" s="65"/>
      <c r="BX204" s="80"/>
      <c r="BY204" s="80"/>
      <c r="BZ204" s="80"/>
      <c r="CB204" s="65"/>
      <c r="CC204" s="65"/>
      <c r="CD204" s="80"/>
      <c r="CE204" s="80"/>
      <c r="CF204" s="80"/>
    </row>
    <row r="205" spans="26:84">
      <c r="Z205" s="2"/>
      <c r="AA205" s="80"/>
      <c r="AB205" s="80"/>
      <c r="AC205" s="80"/>
      <c r="AF205" s="65"/>
      <c r="AG205" s="65"/>
      <c r="AH205" s="80"/>
      <c r="AI205" s="80"/>
      <c r="AJ205" s="80"/>
      <c r="AL205" s="65"/>
      <c r="AM205" s="65"/>
      <c r="AN205" s="80"/>
      <c r="AO205" s="80"/>
      <c r="AP205" s="80"/>
      <c r="AR205" s="65"/>
      <c r="AS205" s="65"/>
      <c r="AT205" s="80"/>
      <c r="AU205" s="80"/>
      <c r="AV205" s="80"/>
      <c r="AX205" s="65"/>
      <c r="AY205" s="65"/>
      <c r="AZ205" s="80"/>
      <c r="BA205" s="80"/>
      <c r="BB205" s="80"/>
      <c r="BD205" s="65"/>
      <c r="BE205" s="65"/>
      <c r="BF205" s="80"/>
      <c r="BG205" s="80"/>
      <c r="BH205" s="80"/>
      <c r="BJ205" s="65"/>
      <c r="BK205" s="65"/>
      <c r="BL205" s="80"/>
      <c r="BM205" s="80"/>
      <c r="BN205" s="80"/>
      <c r="BP205" s="65"/>
      <c r="BQ205" s="65"/>
      <c r="BR205" s="80"/>
      <c r="BS205" s="80"/>
      <c r="BT205" s="80"/>
      <c r="BV205" s="65"/>
      <c r="BW205" s="65"/>
      <c r="BX205" s="80"/>
      <c r="BY205" s="80"/>
      <c r="BZ205" s="80"/>
      <c r="CB205" s="65"/>
      <c r="CC205" s="65"/>
      <c r="CD205" s="80"/>
      <c r="CE205" s="80"/>
      <c r="CF205" s="80"/>
    </row>
    <row r="206" spans="26:84">
      <c r="Z206" s="2"/>
      <c r="AA206" s="80"/>
      <c r="AB206" s="80"/>
      <c r="AC206" s="80"/>
      <c r="AF206" s="65"/>
      <c r="AG206" s="65"/>
      <c r="AH206" s="80"/>
      <c r="AI206" s="80"/>
      <c r="AJ206" s="80"/>
      <c r="AL206" s="65"/>
      <c r="AM206" s="65"/>
      <c r="AN206" s="80"/>
      <c r="AO206" s="80"/>
      <c r="AP206" s="80"/>
      <c r="AR206" s="65"/>
      <c r="AS206" s="65"/>
      <c r="AT206" s="80"/>
      <c r="AU206" s="80"/>
      <c r="AV206" s="80"/>
      <c r="AX206" s="65"/>
      <c r="AY206" s="65"/>
      <c r="AZ206" s="80"/>
      <c r="BA206" s="80"/>
      <c r="BB206" s="80"/>
      <c r="BD206" s="65"/>
      <c r="BE206" s="65"/>
      <c r="BF206" s="80"/>
      <c r="BG206" s="80"/>
      <c r="BH206" s="80"/>
      <c r="BJ206" s="65"/>
      <c r="BK206" s="65"/>
      <c r="BL206" s="80"/>
      <c r="BM206" s="80"/>
      <c r="BN206" s="80"/>
      <c r="BP206" s="65"/>
      <c r="BQ206" s="65"/>
      <c r="BR206" s="80"/>
      <c r="BS206" s="80"/>
      <c r="BT206" s="80"/>
      <c r="BV206" s="65"/>
      <c r="BW206" s="65"/>
      <c r="BX206" s="80"/>
      <c r="BY206" s="80"/>
      <c r="BZ206" s="80"/>
      <c r="CB206" s="65"/>
      <c r="CC206" s="65"/>
      <c r="CD206" s="80"/>
      <c r="CE206" s="80"/>
      <c r="CF206" s="80"/>
    </row>
    <row r="207" spans="26:84">
      <c r="Z207" s="2"/>
      <c r="AA207" s="80"/>
      <c r="AB207" s="80"/>
      <c r="AC207" s="80"/>
      <c r="AF207" s="65"/>
      <c r="AG207" s="65"/>
      <c r="AH207" s="80"/>
      <c r="AI207" s="80"/>
      <c r="AJ207" s="80"/>
      <c r="AL207" s="65"/>
      <c r="AM207" s="65"/>
      <c r="AN207" s="80"/>
      <c r="AO207" s="80"/>
      <c r="AP207" s="80"/>
      <c r="AR207" s="65"/>
      <c r="AS207" s="65"/>
      <c r="AT207" s="80"/>
      <c r="AU207" s="80"/>
      <c r="AV207" s="80"/>
      <c r="AX207" s="65"/>
      <c r="AY207" s="65"/>
      <c r="AZ207" s="80"/>
      <c r="BA207" s="80"/>
      <c r="BB207" s="80"/>
      <c r="BD207" s="65"/>
      <c r="BE207" s="65"/>
      <c r="BF207" s="80"/>
      <c r="BG207" s="80"/>
      <c r="BH207" s="80"/>
      <c r="BJ207" s="65"/>
      <c r="BK207" s="65"/>
      <c r="BL207" s="80"/>
      <c r="BM207" s="80"/>
      <c r="BN207" s="80"/>
      <c r="BP207" s="65"/>
      <c r="BQ207" s="65"/>
      <c r="BR207" s="80"/>
      <c r="BS207" s="80"/>
      <c r="BT207" s="80"/>
      <c r="BV207" s="65"/>
      <c r="BW207" s="65"/>
      <c r="BX207" s="80"/>
      <c r="BY207" s="80"/>
      <c r="BZ207" s="80"/>
      <c r="CB207" s="65"/>
      <c r="CC207" s="65"/>
      <c r="CD207" s="80"/>
      <c r="CE207" s="80"/>
      <c r="CF207" s="80"/>
    </row>
    <row r="208" spans="26:84">
      <c r="Z208" s="2"/>
      <c r="AA208" s="80"/>
      <c r="AB208" s="80"/>
      <c r="AC208" s="80"/>
      <c r="AF208" s="65"/>
      <c r="AG208" s="65"/>
      <c r="AH208" s="80"/>
      <c r="AI208" s="80"/>
      <c r="AJ208" s="80"/>
      <c r="AL208" s="65"/>
      <c r="AM208" s="65"/>
      <c r="AN208" s="80"/>
      <c r="AO208" s="80"/>
      <c r="AP208" s="80"/>
      <c r="AR208" s="65"/>
      <c r="AS208" s="65"/>
      <c r="AT208" s="80"/>
      <c r="AU208" s="80"/>
      <c r="AV208" s="80"/>
      <c r="AX208" s="65"/>
      <c r="AY208" s="65"/>
      <c r="AZ208" s="80"/>
      <c r="BA208" s="80"/>
      <c r="BB208" s="80"/>
      <c r="BD208" s="65"/>
      <c r="BE208" s="65"/>
      <c r="BF208" s="80"/>
      <c r="BG208" s="80"/>
      <c r="BH208" s="80"/>
      <c r="BJ208" s="65"/>
      <c r="BK208" s="65"/>
      <c r="BL208" s="80"/>
      <c r="BM208" s="80"/>
      <c r="BN208" s="80"/>
      <c r="BP208" s="65"/>
      <c r="BQ208" s="65"/>
      <c r="BR208" s="80"/>
      <c r="BS208" s="80"/>
      <c r="BT208" s="80"/>
      <c r="BV208" s="65"/>
      <c r="BW208" s="65"/>
      <c r="BX208" s="80"/>
      <c r="BY208" s="80"/>
      <c r="BZ208" s="80"/>
      <c r="CB208" s="65"/>
      <c r="CC208" s="65"/>
      <c r="CD208" s="80"/>
      <c r="CE208" s="80"/>
      <c r="CF208" s="80"/>
    </row>
    <row r="209" spans="26:84">
      <c r="Z209" s="2"/>
      <c r="AA209" s="80"/>
      <c r="AB209" s="80"/>
      <c r="AC209" s="80"/>
      <c r="AF209" s="65"/>
      <c r="AG209" s="65"/>
      <c r="AH209" s="80"/>
      <c r="AI209" s="80"/>
      <c r="AJ209" s="80"/>
      <c r="AL209" s="65"/>
      <c r="AM209" s="65"/>
      <c r="AN209" s="80"/>
      <c r="AO209" s="80"/>
      <c r="AP209" s="80"/>
      <c r="AR209" s="65"/>
      <c r="AS209" s="65"/>
      <c r="AT209" s="80"/>
      <c r="AU209" s="80"/>
      <c r="AV209" s="80"/>
      <c r="AX209" s="65"/>
      <c r="AY209" s="65"/>
      <c r="AZ209" s="80"/>
      <c r="BA209" s="80"/>
      <c r="BB209" s="80"/>
      <c r="BD209" s="65"/>
      <c r="BE209" s="65"/>
      <c r="BF209" s="80"/>
      <c r="BG209" s="80"/>
      <c r="BH209" s="80"/>
      <c r="BJ209" s="65"/>
      <c r="BK209" s="65"/>
      <c r="BL209" s="80"/>
      <c r="BM209" s="80"/>
      <c r="BN209" s="80"/>
      <c r="BP209" s="65"/>
      <c r="BQ209" s="65"/>
      <c r="BR209" s="80"/>
      <c r="BS209" s="80"/>
      <c r="BT209" s="80"/>
      <c r="BV209" s="65"/>
      <c r="BW209" s="65"/>
      <c r="BX209" s="80"/>
      <c r="BY209" s="80"/>
      <c r="BZ209" s="80"/>
      <c r="CB209" s="65"/>
      <c r="CC209" s="65"/>
      <c r="CD209" s="80"/>
      <c r="CE209" s="80"/>
      <c r="CF209" s="80"/>
    </row>
    <row r="210" spans="26:84">
      <c r="Z210" s="2"/>
      <c r="AA210" s="80"/>
      <c r="AB210" s="80"/>
      <c r="AC210" s="80"/>
      <c r="AF210" s="65"/>
      <c r="AG210" s="65"/>
      <c r="AH210" s="80"/>
      <c r="AI210" s="80"/>
      <c r="AJ210" s="80"/>
      <c r="AL210" s="65"/>
      <c r="AM210" s="65"/>
      <c r="AN210" s="80"/>
      <c r="AO210" s="80"/>
      <c r="AP210" s="80"/>
      <c r="AR210" s="65"/>
      <c r="AS210" s="65"/>
      <c r="AT210" s="80"/>
      <c r="AU210" s="80"/>
      <c r="AV210" s="80"/>
      <c r="AX210" s="65"/>
      <c r="AY210" s="65"/>
      <c r="AZ210" s="80"/>
      <c r="BA210" s="80"/>
      <c r="BB210" s="80"/>
      <c r="BD210" s="65"/>
      <c r="BE210" s="65"/>
      <c r="BF210" s="80"/>
      <c r="BG210" s="80"/>
      <c r="BH210" s="80"/>
      <c r="BJ210" s="65"/>
      <c r="BK210" s="65"/>
      <c r="BL210" s="80"/>
      <c r="BM210" s="80"/>
      <c r="BN210" s="80"/>
      <c r="BP210" s="65"/>
      <c r="BQ210" s="65"/>
      <c r="BR210" s="80"/>
      <c r="BS210" s="80"/>
      <c r="BT210" s="80"/>
      <c r="BV210" s="65"/>
      <c r="BW210" s="65"/>
      <c r="BX210" s="80"/>
      <c r="BY210" s="80"/>
      <c r="BZ210" s="80"/>
      <c r="CB210" s="65"/>
      <c r="CC210" s="65"/>
      <c r="CD210" s="80"/>
      <c r="CE210" s="80"/>
      <c r="CF210" s="80"/>
    </row>
    <row r="211" spans="26:84">
      <c r="Z211" s="2"/>
      <c r="AA211" s="80"/>
      <c r="AB211" s="80"/>
      <c r="AC211" s="80"/>
      <c r="AF211" s="65"/>
      <c r="AG211" s="65"/>
      <c r="AH211" s="80"/>
      <c r="AI211" s="80"/>
      <c r="AJ211" s="80"/>
      <c r="AL211" s="65"/>
      <c r="AM211" s="65"/>
      <c r="AN211" s="80"/>
      <c r="AO211" s="80"/>
      <c r="AP211" s="80"/>
      <c r="AR211" s="65"/>
      <c r="AS211" s="65"/>
      <c r="AT211" s="80"/>
      <c r="AU211" s="80"/>
      <c r="AV211" s="80"/>
      <c r="AX211" s="65"/>
      <c r="AY211" s="65"/>
      <c r="AZ211" s="80"/>
      <c r="BA211" s="80"/>
      <c r="BB211" s="80"/>
      <c r="BD211" s="65"/>
      <c r="BE211" s="65"/>
      <c r="BF211" s="80"/>
      <c r="BG211" s="80"/>
      <c r="BH211" s="80"/>
      <c r="BJ211" s="65"/>
      <c r="BK211" s="65"/>
      <c r="BL211" s="80"/>
      <c r="BM211" s="80"/>
      <c r="BN211" s="80"/>
      <c r="BP211" s="65"/>
      <c r="BQ211" s="65"/>
      <c r="BR211" s="80"/>
      <c r="BS211" s="80"/>
      <c r="BT211" s="80"/>
      <c r="BV211" s="65"/>
      <c r="BW211" s="65"/>
      <c r="BX211" s="80"/>
      <c r="BY211" s="80"/>
      <c r="BZ211" s="80"/>
      <c r="CB211" s="65"/>
      <c r="CC211" s="65"/>
      <c r="CD211" s="80"/>
      <c r="CE211" s="80"/>
      <c r="CF211" s="80"/>
    </row>
    <row r="212" spans="26:84">
      <c r="Z212" s="2"/>
      <c r="AA212" s="80"/>
      <c r="AB212" s="80"/>
      <c r="AC212" s="80"/>
      <c r="AF212" s="65"/>
      <c r="AG212" s="65"/>
      <c r="AH212" s="80"/>
      <c r="AI212" s="80"/>
      <c r="AJ212" s="80"/>
      <c r="AL212" s="65"/>
      <c r="AM212" s="65"/>
      <c r="AN212" s="80"/>
      <c r="AO212" s="80"/>
      <c r="AP212" s="80"/>
      <c r="AR212" s="65"/>
      <c r="AS212" s="65"/>
      <c r="AT212" s="80"/>
      <c r="AU212" s="80"/>
      <c r="AV212" s="80"/>
      <c r="AX212" s="65"/>
      <c r="AY212" s="65"/>
      <c r="AZ212" s="80"/>
      <c r="BA212" s="80"/>
      <c r="BB212" s="80"/>
      <c r="BD212" s="65"/>
      <c r="BE212" s="65"/>
      <c r="BF212" s="80"/>
      <c r="BG212" s="80"/>
      <c r="BH212" s="80"/>
      <c r="BJ212" s="65"/>
      <c r="BK212" s="65"/>
      <c r="BL212" s="80"/>
      <c r="BM212" s="80"/>
      <c r="BN212" s="80"/>
      <c r="BP212" s="65"/>
      <c r="BQ212" s="65"/>
      <c r="BR212" s="80"/>
      <c r="BS212" s="80"/>
      <c r="BT212" s="80"/>
      <c r="BV212" s="65"/>
      <c r="BW212" s="65"/>
      <c r="BX212" s="80"/>
      <c r="BY212" s="80"/>
      <c r="BZ212" s="80"/>
      <c r="CB212" s="65"/>
      <c r="CC212" s="65"/>
      <c r="CD212" s="80"/>
      <c r="CE212" s="80"/>
      <c r="CF212" s="80"/>
    </row>
    <row r="213" spans="26:84">
      <c r="Z213" s="2"/>
      <c r="AA213" s="80"/>
      <c r="AB213" s="80"/>
      <c r="AC213" s="80"/>
      <c r="AF213" s="65"/>
      <c r="AG213" s="65"/>
      <c r="AH213" s="80"/>
      <c r="AI213" s="80"/>
      <c r="AJ213" s="80"/>
      <c r="AL213" s="65"/>
      <c r="AM213" s="65"/>
      <c r="AN213" s="80"/>
      <c r="AO213" s="80"/>
      <c r="AP213" s="80"/>
      <c r="AR213" s="65"/>
      <c r="AS213" s="65"/>
      <c r="AT213" s="80"/>
      <c r="AU213" s="80"/>
      <c r="AV213" s="80"/>
      <c r="AX213" s="65"/>
      <c r="AY213" s="65"/>
      <c r="AZ213" s="80"/>
      <c r="BA213" s="80"/>
      <c r="BB213" s="80"/>
      <c r="BD213" s="65"/>
      <c r="BE213" s="65"/>
      <c r="BF213" s="80"/>
      <c r="BG213" s="80"/>
      <c r="BH213" s="80"/>
      <c r="BJ213" s="65"/>
      <c r="BK213" s="65"/>
      <c r="BL213" s="80"/>
      <c r="BM213" s="80"/>
      <c r="BN213" s="80"/>
      <c r="BP213" s="65"/>
      <c r="BQ213" s="65"/>
      <c r="BR213" s="80"/>
      <c r="BS213" s="80"/>
      <c r="BT213" s="80"/>
      <c r="BV213" s="65"/>
      <c r="BW213" s="65"/>
      <c r="BX213" s="80"/>
      <c r="BY213" s="80"/>
      <c r="BZ213" s="80"/>
      <c r="CB213" s="65"/>
      <c r="CC213" s="65"/>
      <c r="CD213" s="80"/>
      <c r="CE213" s="80"/>
      <c r="CF213" s="80"/>
    </row>
    <row r="214" spans="26:84">
      <c r="Z214" s="2"/>
      <c r="AA214" s="80"/>
      <c r="AB214" s="80"/>
      <c r="AC214" s="80"/>
      <c r="AF214" s="65"/>
      <c r="AG214" s="65"/>
      <c r="AH214" s="80"/>
      <c r="AI214" s="80"/>
      <c r="AJ214" s="80"/>
      <c r="AL214" s="65"/>
      <c r="AM214" s="65"/>
      <c r="AN214" s="80"/>
      <c r="AO214" s="80"/>
      <c r="AP214" s="80"/>
      <c r="AR214" s="65"/>
      <c r="AS214" s="65"/>
      <c r="AT214" s="80"/>
      <c r="AU214" s="80"/>
      <c r="AV214" s="80"/>
      <c r="AX214" s="65"/>
      <c r="AY214" s="65"/>
      <c r="AZ214" s="80"/>
      <c r="BA214" s="80"/>
      <c r="BB214" s="80"/>
      <c r="BD214" s="65"/>
      <c r="BE214" s="65"/>
      <c r="BF214" s="80"/>
      <c r="BG214" s="80"/>
      <c r="BH214" s="80"/>
      <c r="BJ214" s="65"/>
      <c r="BK214" s="65"/>
      <c r="BL214" s="80"/>
      <c r="BM214" s="80"/>
      <c r="BN214" s="80"/>
      <c r="BP214" s="65"/>
      <c r="BQ214" s="65"/>
      <c r="BR214" s="80"/>
      <c r="BS214" s="80"/>
      <c r="BT214" s="80"/>
      <c r="BV214" s="65"/>
      <c r="BW214" s="65"/>
      <c r="BX214" s="80"/>
      <c r="BY214" s="80"/>
      <c r="BZ214" s="80"/>
      <c r="CB214" s="65"/>
      <c r="CC214" s="65"/>
      <c r="CD214" s="80"/>
      <c r="CE214" s="80"/>
      <c r="CF214" s="80"/>
    </row>
    <row r="215" spans="26:84">
      <c r="Z215" s="2"/>
      <c r="AA215" s="80"/>
      <c r="AB215" s="80"/>
      <c r="AC215" s="80"/>
      <c r="AF215" s="65"/>
      <c r="AG215" s="65"/>
      <c r="AH215" s="80"/>
      <c r="AI215" s="80"/>
      <c r="AJ215" s="80"/>
      <c r="AL215" s="65"/>
      <c r="AM215" s="65"/>
      <c r="AN215" s="80"/>
      <c r="AO215" s="80"/>
      <c r="AP215" s="80"/>
      <c r="AR215" s="65"/>
      <c r="AS215" s="65"/>
      <c r="AT215" s="80"/>
      <c r="AU215" s="80"/>
      <c r="AV215" s="80"/>
      <c r="AX215" s="65"/>
      <c r="AY215" s="65"/>
      <c r="AZ215" s="80"/>
      <c r="BA215" s="80"/>
      <c r="BB215" s="80"/>
      <c r="BD215" s="65"/>
      <c r="BE215" s="65"/>
      <c r="BF215" s="80"/>
      <c r="BG215" s="80"/>
      <c r="BH215" s="80"/>
      <c r="BJ215" s="65"/>
      <c r="BK215" s="65"/>
      <c r="BL215" s="80"/>
      <c r="BM215" s="80"/>
      <c r="BN215" s="80"/>
      <c r="BP215" s="65"/>
      <c r="BQ215" s="65"/>
      <c r="BR215" s="80"/>
      <c r="BS215" s="80"/>
      <c r="BT215" s="80"/>
      <c r="BV215" s="65"/>
      <c r="BW215" s="65"/>
      <c r="BX215" s="80"/>
      <c r="BY215" s="80"/>
      <c r="BZ215" s="80"/>
      <c r="CB215" s="65"/>
      <c r="CC215" s="65"/>
      <c r="CD215" s="80"/>
      <c r="CE215" s="80"/>
      <c r="CF215" s="80"/>
    </row>
    <row r="216" spans="26:84">
      <c r="Z216" s="2"/>
      <c r="AA216" s="80"/>
      <c r="AB216" s="80"/>
      <c r="AC216" s="80"/>
      <c r="AF216" s="65"/>
      <c r="AG216" s="65"/>
      <c r="AH216" s="80"/>
      <c r="AI216" s="80"/>
      <c r="AJ216" s="80"/>
      <c r="AL216" s="65"/>
      <c r="AM216" s="65"/>
      <c r="AN216" s="80"/>
      <c r="AO216" s="80"/>
      <c r="AP216" s="80"/>
      <c r="AR216" s="65"/>
      <c r="AS216" s="65"/>
      <c r="AT216" s="80"/>
      <c r="AU216" s="80"/>
      <c r="AV216" s="80"/>
      <c r="AX216" s="65"/>
      <c r="AY216" s="65"/>
      <c r="AZ216" s="80"/>
      <c r="BA216" s="80"/>
      <c r="BB216" s="80"/>
      <c r="BD216" s="65"/>
      <c r="BE216" s="65"/>
      <c r="BF216" s="80"/>
      <c r="BG216" s="80"/>
      <c r="BH216" s="80"/>
      <c r="BJ216" s="65"/>
      <c r="BK216" s="65"/>
      <c r="BL216" s="80"/>
      <c r="BM216" s="80"/>
      <c r="BN216" s="80"/>
      <c r="BP216" s="65"/>
      <c r="BQ216" s="65"/>
      <c r="BR216" s="80"/>
      <c r="BS216" s="80"/>
      <c r="BT216" s="80"/>
      <c r="BV216" s="65"/>
      <c r="BW216" s="65"/>
      <c r="BX216" s="80"/>
      <c r="BY216" s="80"/>
      <c r="BZ216" s="80"/>
      <c r="CB216" s="65"/>
      <c r="CC216" s="65"/>
      <c r="CD216" s="80"/>
      <c r="CE216" s="80"/>
      <c r="CF216" s="80"/>
    </row>
    <row r="217" spans="26:84">
      <c r="Z217" s="2"/>
      <c r="AA217" s="80"/>
      <c r="AB217" s="80"/>
      <c r="AC217" s="80"/>
      <c r="AF217" s="65"/>
      <c r="AG217" s="65"/>
      <c r="AH217" s="80"/>
      <c r="AI217" s="80"/>
      <c r="AJ217" s="80"/>
      <c r="AL217" s="65"/>
      <c r="AM217" s="65"/>
      <c r="AN217" s="80"/>
      <c r="AO217" s="80"/>
      <c r="AP217" s="80"/>
      <c r="AR217" s="65"/>
      <c r="AS217" s="65"/>
      <c r="AT217" s="80"/>
      <c r="AU217" s="80"/>
      <c r="AV217" s="80"/>
      <c r="AX217" s="65"/>
      <c r="AY217" s="65"/>
      <c r="AZ217" s="80"/>
      <c r="BA217" s="80"/>
      <c r="BB217" s="80"/>
      <c r="BD217" s="65"/>
      <c r="BE217" s="65"/>
      <c r="BF217" s="80"/>
      <c r="BG217" s="80"/>
      <c r="BH217" s="80"/>
      <c r="BJ217" s="65"/>
      <c r="BK217" s="65"/>
      <c r="BL217" s="80"/>
      <c r="BM217" s="80"/>
      <c r="BN217" s="80"/>
      <c r="BP217" s="65"/>
      <c r="BQ217" s="65"/>
      <c r="BR217" s="80"/>
      <c r="BS217" s="80"/>
      <c r="BT217" s="80"/>
      <c r="BV217" s="65"/>
      <c r="BW217" s="65"/>
      <c r="BX217" s="80"/>
      <c r="BY217" s="80"/>
      <c r="BZ217" s="80"/>
      <c r="CB217" s="65"/>
      <c r="CC217" s="65"/>
      <c r="CD217" s="80"/>
      <c r="CE217" s="80"/>
      <c r="CF217" s="80"/>
    </row>
    <row r="218" spans="26:84">
      <c r="Z218" s="2"/>
      <c r="AA218" s="80"/>
      <c r="AB218" s="80"/>
      <c r="AC218" s="80"/>
      <c r="AF218" s="65"/>
      <c r="AG218" s="65"/>
      <c r="AH218" s="80"/>
      <c r="AI218" s="80"/>
      <c r="AJ218" s="80"/>
      <c r="AL218" s="65"/>
      <c r="AM218" s="65"/>
      <c r="AN218" s="80"/>
      <c r="AO218" s="80"/>
      <c r="AP218" s="80"/>
      <c r="AR218" s="65"/>
      <c r="AS218" s="65"/>
      <c r="AT218" s="80"/>
      <c r="AU218" s="80"/>
      <c r="AV218" s="80"/>
      <c r="AX218" s="65"/>
      <c r="AY218" s="65"/>
      <c r="AZ218" s="80"/>
      <c r="BA218" s="80"/>
      <c r="BB218" s="80"/>
      <c r="BD218" s="65"/>
      <c r="BE218" s="65"/>
      <c r="BF218" s="80"/>
      <c r="BG218" s="80"/>
      <c r="BH218" s="80"/>
      <c r="BJ218" s="65"/>
      <c r="BK218" s="65"/>
      <c r="BL218" s="80"/>
      <c r="BM218" s="80"/>
      <c r="BN218" s="80"/>
      <c r="BP218" s="65"/>
      <c r="BQ218" s="65"/>
      <c r="BR218" s="80"/>
      <c r="BS218" s="80"/>
      <c r="BT218" s="80"/>
      <c r="BV218" s="65"/>
      <c r="BW218" s="65"/>
      <c r="BX218" s="80"/>
      <c r="BY218" s="80"/>
      <c r="BZ218" s="80"/>
      <c r="CB218" s="65"/>
      <c r="CC218" s="65"/>
      <c r="CD218" s="80"/>
      <c r="CE218" s="80"/>
      <c r="CF218" s="80"/>
    </row>
  </sheetData>
  <sheetProtection selectLockedCells="1" selectUnlockedCells="1"/>
  <mergeCells count="32">
    <mergeCell ref="BP50:BU50"/>
    <mergeCell ref="BV50:CA50"/>
    <mergeCell ref="CB50:CG50"/>
    <mergeCell ref="AX5:BC5"/>
    <mergeCell ref="BD5:BI5"/>
    <mergeCell ref="BJ5:BO5"/>
    <mergeCell ref="BP5:BU5"/>
    <mergeCell ref="BV5:CA5"/>
    <mergeCell ref="CB5:CG5"/>
    <mergeCell ref="Z5:AE5"/>
    <mergeCell ref="Z50:AE50"/>
    <mergeCell ref="AX50:BC50"/>
    <mergeCell ref="BD50:BI50"/>
    <mergeCell ref="BJ50:BO50"/>
    <mergeCell ref="C50:D50"/>
    <mergeCell ref="T5:Y5"/>
    <mergeCell ref="T50:Y50"/>
    <mergeCell ref="N5:S5"/>
    <mergeCell ref="N50:S50"/>
    <mergeCell ref="C5:D5"/>
    <mergeCell ref="J50:K50"/>
    <mergeCell ref="L50:M50"/>
    <mergeCell ref="J5:K5"/>
    <mergeCell ref="L5:M5"/>
    <mergeCell ref="F5:I5"/>
    <mergeCell ref="F50:I50"/>
    <mergeCell ref="AF5:AK5"/>
    <mergeCell ref="AF50:AK50"/>
    <mergeCell ref="AL5:AQ5"/>
    <mergeCell ref="AL50:AQ50"/>
    <mergeCell ref="AR5:AW5"/>
    <mergeCell ref="AR50:AW50"/>
  </mergeCells>
  <conditionalFormatting sqref="S8:S10 S18 S12:S15 S26 S28:S29 S31 S33:S36 S20 S22:S23 S42:S43 S45:S47 S38 S40">
    <cfRule type="cellIs" dxfId="1103" priority="3654" operator="equal">
      <formula>symErledigt</formula>
    </cfRule>
    <cfRule type="cellIs" dxfId="1102" priority="3655" operator="equal">
      <formula>symAktiv</formula>
    </cfRule>
    <cfRule type="cellIs" dxfId="1101" priority="3656" operator="equal">
      <formula>symOffen</formula>
    </cfRule>
  </conditionalFormatting>
  <conditionalFormatting sqref="I31:I33 I35:I36 I7:I18 I20:I22 I25:I29 I43:I48 I40">
    <cfRule type="cellIs" dxfId="1100" priority="3653" operator="greaterThan">
      <formula>1</formula>
    </cfRule>
  </conditionalFormatting>
  <conditionalFormatting sqref="I41">
    <cfRule type="cellIs" dxfId="1099" priority="3538" operator="greaterThan">
      <formula>1</formula>
    </cfRule>
  </conditionalFormatting>
  <conditionalFormatting sqref="I42">
    <cfRule type="cellIs" dxfId="1098" priority="3534" operator="greaterThan">
      <formula>1</formula>
    </cfRule>
  </conditionalFormatting>
  <conditionalFormatting sqref="I23">
    <cfRule type="cellIs" dxfId="1097" priority="3491" operator="greaterThan">
      <formula>1</formula>
    </cfRule>
  </conditionalFormatting>
  <conditionalFormatting sqref="I34">
    <cfRule type="cellIs" dxfId="1096" priority="3487" operator="greaterThan">
      <formula>1</formula>
    </cfRule>
  </conditionalFormatting>
  <conditionalFormatting sqref="S25">
    <cfRule type="cellIs" dxfId="1095" priority="2107" operator="equal">
      <formula>symErledigt</formula>
    </cfRule>
    <cfRule type="cellIs" dxfId="1094" priority="2108" operator="equal">
      <formula>symAktiv</formula>
    </cfRule>
    <cfRule type="cellIs" dxfId="1093" priority="2109" operator="equal">
      <formula>symOffen</formula>
    </cfRule>
  </conditionalFormatting>
  <conditionalFormatting sqref="I30">
    <cfRule type="cellIs" dxfId="1092" priority="1744" operator="greaterThan">
      <formula>1</formula>
    </cfRule>
  </conditionalFormatting>
  <conditionalFormatting sqref="S30">
    <cfRule type="cellIs" dxfId="1091" priority="1745" operator="equal">
      <formula>symErledigt</formula>
    </cfRule>
    <cfRule type="cellIs" dxfId="1090" priority="1746" operator="equal">
      <formula>symAktiv</formula>
    </cfRule>
    <cfRule type="cellIs" dxfId="1089" priority="1747" operator="equal">
      <formula>symOffen</formula>
    </cfRule>
  </conditionalFormatting>
  <conditionalFormatting sqref="Y19">
    <cfRule type="cellIs" dxfId="1088" priority="1377" operator="equal">
      <formula>symErledigt</formula>
    </cfRule>
    <cfRule type="cellIs" dxfId="1087" priority="1378" operator="equal">
      <formula>symAktiv</formula>
    </cfRule>
    <cfRule type="cellIs" dxfId="1086" priority="1379" operator="equal">
      <formula>symOffen</formula>
    </cfRule>
  </conditionalFormatting>
  <conditionalFormatting sqref="S19">
    <cfRule type="cellIs" dxfId="1085" priority="1401" operator="equal">
      <formula>symErledigt</formula>
    </cfRule>
    <cfRule type="cellIs" dxfId="1084" priority="1402" operator="equal">
      <formula>symAktiv</formula>
    </cfRule>
    <cfRule type="cellIs" dxfId="1083" priority="1403" operator="equal">
      <formula>symOffen</formula>
    </cfRule>
  </conditionalFormatting>
  <conditionalFormatting sqref="I19">
    <cfRule type="cellIs" dxfId="1082" priority="1400" operator="greaterThan">
      <formula>1</formula>
    </cfRule>
  </conditionalFormatting>
  <conditionalFormatting sqref="I37:I39">
    <cfRule type="cellIs" dxfId="1081" priority="1396" operator="greaterThan">
      <formula>1</formula>
    </cfRule>
  </conditionalFormatting>
  <conditionalFormatting sqref="I24">
    <cfRule type="cellIs" dxfId="1080" priority="1392" operator="greaterThan">
      <formula>1</formula>
    </cfRule>
  </conditionalFormatting>
  <conditionalFormatting sqref="Y9:Y10 Y18 Y12:Y15 Y26 Y28:Y29 Y31 Y33:Y36 Y20 Y22:Y23 Y42:Y43 Y45:Y47 Y38 Y40">
    <cfRule type="cellIs" dxfId="1079" priority="1389" operator="equal">
      <formula>symErledigt</formula>
    </cfRule>
    <cfRule type="cellIs" dxfId="1078" priority="1390" operator="equal">
      <formula>symAktiv</formula>
    </cfRule>
    <cfRule type="cellIs" dxfId="1077" priority="1391" operator="equal">
      <formula>symOffen</formula>
    </cfRule>
  </conditionalFormatting>
  <conditionalFormatting sqref="AU12">
    <cfRule type="cellIs" dxfId="1076" priority="510" operator="equal">
      <formula>symErledigt</formula>
    </cfRule>
    <cfRule type="cellIs" dxfId="1075" priority="511" operator="equal">
      <formula>symAktiv</formula>
    </cfRule>
    <cfRule type="cellIs" dxfId="1074" priority="512" operator="equal">
      <formula>symOffen</formula>
    </cfRule>
  </conditionalFormatting>
  <conditionalFormatting sqref="Y25">
    <cfRule type="cellIs" dxfId="1073" priority="1383" operator="equal">
      <formula>symErledigt</formula>
    </cfRule>
    <cfRule type="cellIs" dxfId="1072" priority="1384" operator="equal">
      <formula>symAktiv</formula>
    </cfRule>
    <cfRule type="cellIs" dxfId="1071" priority="1385" operator="equal">
      <formula>symOffen</formula>
    </cfRule>
  </conditionalFormatting>
  <conditionalFormatting sqref="Y30">
    <cfRule type="cellIs" dxfId="1070" priority="1380" operator="equal">
      <formula>symErledigt</formula>
    </cfRule>
    <cfRule type="cellIs" dxfId="1069" priority="1381" operator="equal">
      <formula>symAktiv</formula>
    </cfRule>
    <cfRule type="cellIs" dxfId="1068" priority="1382" operator="equal">
      <formula>symOffen</formula>
    </cfRule>
  </conditionalFormatting>
  <conditionalFormatting sqref="BY8:BY9">
    <cfRule type="cellIs" dxfId="1067" priority="123" operator="equal">
      <formula>symErledigt</formula>
    </cfRule>
    <cfRule type="cellIs" dxfId="1066" priority="124" operator="equal">
      <formula>symAktiv</formula>
    </cfRule>
    <cfRule type="cellIs" dxfId="1065" priority="125" operator="equal">
      <formula>symOffen</formula>
    </cfRule>
  </conditionalFormatting>
  <conditionalFormatting sqref="BM18">
    <cfRule type="cellIs" dxfId="1064" priority="267" operator="equal">
      <formula>symErledigt</formula>
    </cfRule>
    <cfRule type="cellIs" dxfId="1063" priority="268" operator="equal">
      <formula>symAktiv</formula>
    </cfRule>
    <cfRule type="cellIs" dxfId="1062" priority="269" operator="equal">
      <formula>symOffen</formula>
    </cfRule>
  </conditionalFormatting>
  <conditionalFormatting sqref="BX33:BX35">
    <cfRule type="cellIs" dxfId="1061" priority="138" operator="equal">
      <formula>symErledigt</formula>
    </cfRule>
    <cfRule type="cellIs" dxfId="1060" priority="139" operator="equal">
      <formula>symAktiv</formula>
    </cfRule>
    <cfRule type="cellIs" dxfId="1059" priority="140" operator="equal">
      <formula>symOffen</formula>
    </cfRule>
  </conditionalFormatting>
  <conditionalFormatting sqref="BX38:BX39">
    <cfRule type="cellIs" dxfId="1058" priority="135" operator="equal">
      <formula>symErledigt</formula>
    </cfRule>
    <cfRule type="cellIs" dxfId="1057" priority="136" operator="equal">
      <formula>symAktiv</formula>
    </cfRule>
    <cfRule type="cellIs" dxfId="1056" priority="137" operator="equal">
      <formula>symOffen</formula>
    </cfRule>
  </conditionalFormatting>
  <conditionalFormatting sqref="BX42">
    <cfRule type="cellIs" dxfId="1055" priority="132" operator="equal">
      <formula>symErledigt</formula>
    </cfRule>
    <cfRule type="cellIs" dxfId="1054" priority="133" operator="equal">
      <formula>symAktiv</formula>
    </cfRule>
    <cfRule type="cellIs" dxfId="1053" priority="134" operator="equal">
      <formula>symOffen</formula>
    </cfRule>
  </conditionalFormatting>
  <conditionalFormatting sqref="BX45">
    <cfRule type="cellIs" dxfId="1052" priority="129" operator="equal">
      <formula>symErledigt</formula>
    </cfRule>
    <cfRule type="cellIs" dxfId="1051" priority="130" operator="equal">
      <formula>symAktiv</formula>
    </cfRule>
    <cfRule type="cellIs" dxfId="1050" priority="131" operator="equal">
      <formula>symOffen</formula>
    </cfRule>
  </conditionalFormatting>
  <conditionalFormatting sqref="BX46">
    <cfRule type="cellIs" dxfId="1049" priority="126" operator="equal">
      <formula>symErledigt</formula>
    </cfRule>
    <cfRule type="cellIs" dxfId="1048" priority="127" operator="equal">
      <formula>symAktiv</formula>
    </cfRule>
    <cfRule type="cellIs" dxfId="1047" priority="128" operator="equal">
      <formula>symOffen</formula>
    </cfRule>
  </conditionalFormatting>
  <conditionalFormatting sqref="BX22:BX25">
    <cfRule type="cellIs" dxfId="1046" priority="144" operator="equal">
      <formula>symErledigt</formula>
    </cfRule>
    <cfRule type="cellIs" dxfId="1045" priority="145" operator="equal">
      <formula>symAktiv</formula>
    </cfRule>
    <cfRule type="cellIs" dxfId="1044" priority="146" operator="equal">
      <formula>symOffen</formula>
    </cfRule>
  </conditionalFormatting>
  <conditionalFormatting sqref="BX28:BX30">
    <cfRule type="cellIs" dxfId="1043" priority="141" operator="equal">
      <formula>symErledigt</formula>
    </cfRule>
    <cfRule type="cellIs" dxfId="1042" priority="142" operator="equal">
      <formula>symAktiv</formula>
    </cfRule>
    <cfRule type="cellIs" dxfId="1041" priority="143" operator="equal">
      <formula>symOffen</formula>
    </cfRule>
  </conditionalFormatting>
  <conditionalFormatting sqref="BM33:BM35">
    <cfRule type="cellIs" dxfId="1040" priority="255" operator="equal">
      <formula>symErledigt</formula>
    </cfRule>
    <cfRule type="cellIs" dxfId="1039" priority="256" operator="equal">
      <formula>symAktiv</formula>
    </cfRule>
    <cfRule type="cellIs" dxfId="1038" priority="257" operator="equal">
      <formula>symOffen</formula>
    </cfRule>
  </conditionalFormatting>
  <conditionalFormatting sqref="BM19">
    <cfRule type="cellIs" dxfId="1037" priority="264" operator="equal">
      <formula>symErledigt</formula>
    </cfRule>
    <cfRule type="cellIs" dxfId="1036" priority="265" operator="equal">
      <formula>symAktiv</formula>
    </cfRule>
    <cfRule type="cellIs" dxfId="1035" priority="266" operator="equal">
      <formula>symOffen</formula>
    </cfRule>
  </conditionalFormatting>
  <conditionalFormatting sqref="BM22:BM25">
    <cfRule type="cellIs" dxfId="1034" priority="261" operator="equal">
      <formula>symErledigt</formula>
    </cfRule>
    <cfRule type="cellIs" dxfId="1033" priority="262" operator="equal">
      <formula>symAktiv</formula>
    </cfRule>
    <cfRule type="cellIs" dxfId="1032" priority="263" operator="equal">
      <formula>symOffen</formula>
    </cfRule>
  </conditionalFormatting>
  <conditionalFormatting sqref="BM28:BM30">
    <cfRule type="cellIs" dxfId="1031" priority="258" operator="equal">
      <formula>symErledigt</formula>
    </cfRule>
    <cfRule type="cellIs" dxfId="1030" priority="259" operator="equal">
      <formula>symAktiv</formula>
    </cfRule>
    <cfRule type="cellIs" dxfId="1029" priority="260" operator="equal">
      <formula>symOffen</formula>
    </cfRule>
  </conditionalFormatting>
  <conditionalFormatting sqref="S39">
    <cfRule type="cellIs" dxfId="1028" priority="1149" operator="equal">
      <formula>symErledigt</formula>
    </cfRule>
    <cfRule type="cellIs" dxfId="1027" priority="1150" operator="equal">
      <formula>symAktiv</formula>
    </cfRule>
    <cfRule type="cellIs" dxfId="1026" priority="1151" operator="equal">
      <formula>symOffen</formula>
    </cfRule>
  </conditionalFormatting>
  <conditionalFormatting sqref="Y39">
    <cfRule type="cellIs" dxfId="1025" priority="1146" operator="equal">
      <formula>symErledigt</formula>
    </cfRule>
    <cfRule type="cellIs" dxfId="1024" priority="1147" operator="equal">
      <formula>symAktiv</formula>
    </cfRule>
    <cfRule type="cellIs" dxfId="1023" priority="1148" operator="equal">
      <formula>symOffen</formula>
    </cfRule>
  </conditionalFormatting>
  <conditionalFormatting sqref="CD38:CD39">
    <cfRule type="cellIs" dxfId="1022" priority="57" operator="equal">
      <formula>symErledigt</formula>
    </cfRule>
    <cfRule type="cellIs" dxfId="1021" priority="58" operator="equal">
      <formula>symAktiv</formula>
    </cfRule>
    <cfRule type="cellIs" dxfId="1020" priority="59" operator="equal">
      <formula>symOffen</formula>
    </cfRule>
  </conditionalFormatting>
  <conditionalFormatting sqref="CD12">
    <cfRule type="cellIs" dxfId="1019" priority="75" operator="equal">
      <formula>symErledigt</formula>
    </cfRule>
    <cfRule type="cellIs" dxfId="1018" priority="76" operator="equal">
      <formula>symAktiv</formula>
    </cfRule>
    <cfRule type="cellIs" dxfId="1017" priority="77" operator="equal">
      <formula>symOffen</formula>
    </cfRule>
  </conditionalFormatting>
  <conditionalFormatting sqref="BY42">
    <cfRule type="cellIs" dxfId="1016" priority="93" operator="equal">
      <formula>symErledigt</formula>
    </cfRule>
    <cfRule type="cellIs" dxfId="1015" priority="94" operator="equal">
      <formula>symAktiv</formula>
    </cfRule>
    <cfRule type="cellIs" dxfId="1014" priority="95" operator="equal">
      <formula>symOffen</formula>
    </cfRule>
  </conditionalFormatting>
  <conditionalFormatting sqref="BY18">
    <cfRule type="cellIs" dxfId="1013" priority="111" operator="equal">
      <formula>symErledigt</formula>
    </cfRule>
    <cfRule type="cellIs" dxfId="1012" priority="112" operator="equal">
      <formula>symAktiv</formula>
    </cfRule>
    <cfRule type="cellIs" dxfId="1011" priority="113" operator="equal">
      <formula>symOffen</formula>
    </cfRule>
  </conditionalFormatting>
  <conditionalFormatting sqref="BX18:BX19">
    <cfRule type="cellIs" dxfId="1010" priority="147" operator="equal">
      <formula>symErledigt</formula>
    </cfRule>
    <cfRule type="cellIs" dxfId="1009" priority="148" operator="equal">
      <formula>symAktiv</formula>
    </cfRule>
    <cfRule type="cellIs" dxfId="1008" priority="149" operator="equal">
      <formula>symOffen</formula>
    </cfRule>
  </conditionalFormatting>
  <conditionalFormatting sqref="BS46">
    <cfRule type="cellIs" dxfId="1007" priority="165" operator="equal">
      <formula>symErledigt</formula>
    </cfRule>
    <cfRule type="cellIs" dxfId="1006" priority="166" operator="equal">
      <formula>symAktiv</formula>
    </cfRule>
    <cfRule type="cellIs" dxfId="1005" priority="167" operator="equal">
      <formula>symOffen</formula>
    </cfRule>
  </conditionalFormatting>
  <conditionalFormatting sqref="BS22:BS25">
    <cfRule type="cellIs" dxfId="1004" priority="183" operator="equal">
      <formula>symErledigt</formula>
    </cfRule>
    <cfRule type="cellIs" dxfId="1003" priority="184" operator="equal">
      <formula>symAktiv</formula>
    </cfRule>
    <cfRule type="cellIs" dxfId="1002" priority="185" operator="equal">
      <formula>symOffen</formula>
    </cfRule>
  </conditionalFormatting>
  <conditionalFormatting sqref="BS8:BS9">
    <cfRule type="cellIs" dxfId="1001" priority="201" operator="equal">
      <formula>symErledigt</formula>
    </cfRule>
    <cfRule type="cellIs" dxfId="1000" priority="202" operator="equal">
      <formula>symAktiv</formula>
    </cfRule>
    <cfRule type="cellIs" dxfId="999" priority="203" operator="equal">
      <formula>symOffen</formula>
    </cfRule>
  </conditionalFormatting>
  <conditionalFormatting sqref="BR28:BR30">
    <cfRule type="cellIs" dxfId="998" priority="219" operator="equal">
      <formula>symErledigt</formula>
    </cfRule>
    <cfRule type="cellIs" dxfId="997" priority="220" operator="equal">
      <formula>symAktiv</formula>
    </cfRule>
    <cfRule type="cellIs" dxfId="996" priority="221" operator="equal">
      <formula>symOffen</formula>
    </cfRule>
  </conditionalFormatting>
  <conditionalFormatting sqref="S24">
    <cfRule type="cellIs" dxfId="995" priority="1113" operator="equal">
      <formula>symErledigt</formula>
    </cfRule>
    <cfRule type="cellIs" dxfId="994" priority="1114" operator="equal">
      <formula>symAktiv</formula>
    </cfRule>
    <cfRule type="cellIs" dxfId="993" priority="1115" operator="equal">
      <formula>symOffen</formula>
    </cfRule>
  </conditionalFormatting>
  <conditionalFormatting sqref="Y24">
    <cfRule type="cellIs" dxfId="992" priority="1110" operator="equal">
      <formula>symErledigt</formula>
    </cfRule>
    <cfRule type="cellIs" dxfId="991" priority="1111" operator="equal">
      <formula>symAktiv</formula>
    </cfRule>
    <cfRule type="cellIs" dxfId="990" priority="1112" operator="equal">
      <formula>symOffen</formula>
    </cfRule>
  </conditionalFormatting>
  <conditionalFormatting sqref="CE33:CE35">
    <cfRule type="cellIs" dxfId="989" priority="21" operator="equal">
      <formula>symErledigt</formula>
    </cfRule>
    <cfRule type="cellIs" dxfId="988" priority="22" operator="equal">
      <formula>symAktiv</formula>
    </cfRule>
    <cfRule type="cellIs" dxfId="987" priority="23" operator="equal">
      <formula>symOffen</formula>
    </cfRule>
  </conditionalFormatting>
  <conditionalFormatting sqref="CE13">
    <cfRule type="cellIs" dxfId="986" priority="39" operator="equal">
      <formula>symErledigt</formula>
    </cfRule>
    <cfRule type="cellIs" dxfId="985" priority="40" operator="equal">
      <formula>symAktiv</formula>
    </cfRule>
    <cfRule type="cellIs" dxfId="984" priority="41" operator="equal">
      <formula>symOffen</formula>
    </cfRule>
  </conditionalFormatting>
  <conditionalFormatting sqref="AE19">
    <cfRule type="cellIs" dxfId="983" priority="1077" operator="equal">
      <formula>symErledigt</formula>
    </cfRule>
    <cfRule type="cellIs" dxfId="982" priority="1078" operator="equal">
      <formula>symAktiv</formula>
    </cfRule>
    <cfRule type="cellIs" dxfId="981" priority="1079" operator="equal">
      <formula>symOffen</formula>
    </cfRule>
  </conditionalFormatting>
  <conditionalFormatting sqref="AE8:AE10 AE18 AE12:AE15 AE26 AE28:AE29 AE31 AE33:AE36 AE20 AE22:AE23 AE42:AE43 AE45:AE47 AE38 AE40">
    <cfRule type="cellIs" dxfId="980" priority="1089" operator="equal">
      <formula>symErledigt</formula>
    </cfRule>
    <cfRule type="cellIs" dxfId="979" priority="1090" operator="equal">
      <formula>symAktiv</formula>
    </cfRule>
    <cfRule type="cellIs" dxfId="978" priority="1091" operator="equal">
      <formula>symOffen</formula>
    </cfRule>
  </conditionalFormatting>
  <conditionalFormatting sqref="BL13">
    <cfRule type="cellIs" dxfId="977" priority="306" operator="equal">
      <formula>symErledigt</formula>
    </cfRule>
    <cfRule type="cellIs" dxfId="976" priority="307" operator="equal">
      <formula>symAktiv</formula>
    </cfRule>
    <cfRule type="cellIs" dxfId="975" priority="308" operator="equal">
      <formula>symOffen</formula>
    </cfRule>
  </conditionalFormatting>
  <conditionalFormatting sqref="AE25">
    <cfRule type="cellIs" dxfId="974" priority="1083" operator="equal">
      <formula>symErledigt</formula>
    </cfRule>
    <cfRule type="cellIs" dxfId="973" priority="1084" operator="equal">
      <formula>symAktiv</formula>
    </cfRule>
    <cfRule type="cellIs" dxfId="972" priority="1085" operator="equal">
      <formula>symOffen</formula>
    </cfRule>
  </conditionalFormatting>
  <conditionalFormatting sqref="AE30">
    <cfRule type="cellIs" dxfId="971" priority="1080" operator="equal">
      <formula>symErledigt</formula>
    </cfRule>
    <cfRule type="cellIs" dxfId="970" priority="1081" operator="equal">
      <formula>symAktiv</formula>
    </cfRule>
    <cfRule type="cellIs" dxfId="969" priority="1082" operator="equal">
      <formula>symOffen</formula>
    </cfRule>
  </conditionalFormatting>
  <conditionalFormatting sqref="AE39">
    <cfRule type="cellIs" dxfId="968" priority="1074" operator="equal">
      <formula>symErledigt</formula>
    </cfRule>
    <cfRule type="cellIs" dxfId="967" priority="1075" operator="equal">
      <formula>symAktiv</formula>
    </cfRule>
    <cfRule type="cellIs" dxfId="966" priority="1076" operator="equal">
      <formula>symOffen</formula>
    </cfRule>
  </conditionalFormatting>
  <conditionalFormatting sqref="AE24">
    <cfRule type="cellIs" dxfId="965" priority="1071" operator="equal">
      <formula>symErledigt</formula>
    </cfRule>
    <cfRule type="cellIs" dxfId="964" priority="1072" operator="equal">
      <formula>symAktiv</formula>
    </cfRule>
    <cfRule type="cellIs" dxfId="963" priority="1073" operator="equal">
      <formula>symOffen</formula>
    </cfRule>
  </conditionalFormatting>
  <conditionalFormatting sqref="AK19">
    <cfRule type="cellIs" dxfId="962" priority="1056" operator="equal">
      <formula>symErledigt</formula>
    </cfRule>
    <cfRule type="cellIs" dxfId="961" priority="1057" operator="equal">
      <formula>symAktiv</formula>
    </cfRule>
    <cfRule type="cellIs" dxfId="960" priority="1058" operator="equal">
      <formula>symOffen</formula>
    </cfRule>
  </conditionalFormatting>
  <conditionalFormatting sqref="AK8:AK10 AK18 AK12:AK15 AK26 AK28:AK29 AK31 AK33:AK36 AK20 AK22:AK23 AK42:AK43 AK45:AK47 AK38 AK40">
    <cfRule type="cellIs" dxfId="959" priority="1068" operator="equal">
      <formula>symErledigt</formula>
    </cfRule>
    <cfRule type="cellIs" dxfId="958" priority="1069" operator="equal">
      <formula>symAktiv</formula>
    </cfRule>
    <cfRule type="cellIs" dxfId="957" priority="1070" operator="equal">
      <formula>symOffen</formula>
    </cfRule>
  </conditionalFormatting>
  <conditionalFormatting sqref="BF45">
    <cfRule type="cellIs" dxfId="956" priority="363" operator="equal">
      <formula>symErledigt</formula>
    </cfRule>
    <cfRule type="cellIs" dxfId="955" priority="364" operator="equal">
      <formula>symAktiv</formula>
    </cfRule>
    <cfRule type="cellIs" dxfId="954" priority="365" operator="equal">
      <formula>symOffen</formula>
    </cfRule>
  </conditionalFormatting>
  <conditionalFormatting sqref="AK25">
    <cfRule type="cellIs" dxfId="953" priority="1062" operator="equal">
      <formula>symErledigt</formula>
    </cfRule>
    <cfRule type="cellIs" dxfId="952" priority="1063" operator="equal">
      <formula>symAktiv</formula>
    </cfRule>
    <cfRule type="cellIs" dxfId="951" priority="1064" operator="equal">
      <formula>symOffen</formula>
    </cfRule>
  </conditionalFormatting>
  <conditionalFormatting sqref="AK30">
    <cfRule type="cellIs" dxfId="950" priority="1059" operator="equal">
      <formula>symErledigt</formula>
    </cfRule>
    <cfRule type="cellIs" dxfId="949" priority="1060" operator="equal">
      <formula>symAktiv</formula>
    </cfRule>
    <cfRule type="cellIs" dxfId="948" priority="1061" operator="equal">
      <formula>symOffen</formula>
    </cfRule>
  </conditionalFormatting>
  <conditionalFormatting sqref="AK39">
    <cfRule type="cellIs" dxfId="947" priority="1053" operator="equal">
      <formula>symErledigt</formula>
    </cfRule>
    <cfRule type="cellIs" dxfId="946" priority="1054" operator="equal">
      <formula>symAktiv</formula>
    </cfRule>
    <cfRule type="cellIs" dxfId="945" priority="1055" operator="equal">
      <formula>symOffen</formula>
    </cfRule>
  </conditionalFormatting>
  <conditionalFormatting sqref="AK24">
    <cfRule type="cellIs" dxfId="944" priority="1050" operator="equal">
      <formula>symErledigt</formula>
    </cfRule>
    <cfRule type="cellIs" dxfId="943" priority="1051" operator="equal">
      <formula>symAktiv</formula>
    </cfRule>
    <cfRule type="cellIs" dxfId="942" priority="1052" operator="equal">
      <formula>symOffen</formula>
    </cfRule>
  </conditionalFormatting>
  <conditionalFormatting sqref="AQ19">
    <cfRule type="cellIs" dxfId="941" priority="1035" operator="equal">
      <formula>symErledigt</formula>
    </cfRule>
    <cfRule type="cellIs" dxfId="940" priority="1036" operator="equal">
      <formula>symAktiv</formula>
    </cfRule>
    <cfRule type="cellIs" dxfId="939" priority="1037" operator="equal">
      <formula>symOffen</formula>
    </cfRule>
  </conditionalFormatting>
  <conditionalFormatting sqref="AQ8:AQ10 AQ18 AQ12:AQ15 AQ26 AQ28:AQ29 AQ31 AQ33:AQ36 AQ20 AQ22:AQ23 AQ42:AQ43 AQ45:AQ47 AQ38 AQ40">
    <cfRule type="cellIs" dxfId="938" priority="1047" operator="equal">
      <formula>symErledigt</formula>
    </cfRule>
    <cfRule type="cellIs" dxfId="937" priority="1048" operator="equal">
      <formula>symAktiv</formula>
    </cfRule>
    <cfRule type="cellIs" dxfId="936" priority="1049" operator="equal">
      <formula>symOffen</formula>
    </cfRule>
  </conditionalFormatting>
  <conditionalFormatting sqref="BA19">
    <cfRule type="cellIs" dxfId="935" priority="420" operator="equal">
      <formula>symErledigt</formula>
    </cfRule>
    <cfRule type="cellIs" dxfId="934" priority="421" operator="equal">
      <formula>symAktiv</formula>
    </cfRule>
    <cfRule type="cellIs" dxfId="933" priority="422" operator="equal">
      <formula>symOffen</formula>
    </cfRule>
  </conditionalFormatting>
  <conditionalFormatting sqref="AQ25">
    <cfRule type="cellIs" dxfId="932" priority="1041" operator="equal">
      <formula>symErledigt</formula>
    </cfRule>
    <cfRule type="cellIs" dxfId="931" priority="1042" operator="equal">
      <formula>symAktiv</formula>
    </cfRule>
    <cfRule type="cellIs" dxfId="930" priority="1043" operator="equal">
      <formula>symOffen</formula>
    </cfRule>
  </conditionalFormatting>
  <conditionalFormatting sqref="AQ30">
    <cfRule type="cellIs" dxfId="929" priority="1038" operator="equal">
      <formula>symErledigt</formula>
    </cfRule>
    <cfRule type="cellIs" dxfId="928" priority="1039" operator="equal">
      <formula>symAktiv</formula>
    </cfRule>
    <cfRule type="cellIs" dxfId="927" priority="1040" operator="equal">
      <formula>symOffen</formula>
    </cfRule>
  </conditionalFormatting>
  <conditionalFormatting sqref="AQ39">
    <cfRule type="cellIs" dxfId="926" priority="1032" operator="equal">
      <formula>symErledigt</formula>
    </cfRule>
    <cfRule type="cellIs" dxfId="925" priority="1033" operator="equal">
      <formula>symAktiv</formula>
    </cfRule>
    <cfRule type="cellIs" dxfId="924" priority="1034" operator="equal">
      <formula>symOffen</formula>
    </cfRule>
  </conditionalFormatting>
  <conditionalFormatting sqref="AQ24">
    <cfRule type="cellIs" dxfId="923" priority="1029" operator="equal">
      <formula>symErledigt</formula>
    </cfRule>
    <cfRule type="cellIs" dxfId="922" priority="1030" operator="equal">
      <formula>symAktiv</formula>
    </cfRule>
    <cfRule type="cellIs" dxfId="921" priority="1031" operator="equal">
      <formula>symOffen</formula>
    </cfRule>
  </conditionalFormatting>
  <conditionalFormatting sqref="AW19">
    <cfRule type="cellIs" dxfId="920" priority="1014" operator="equal">
      <formula>symErledigt</formula>
    </cfRule>
    <cfRule type="cellIs" dxfId="919" priority="1015" operator="equal">
      <formula>symAktiv</formula>
    </cfRule>
    <cfRule type="cellIs" dxfId="918" priority="1016" operator="equal">
      <formula>symOffen</formula>
    </cfRule>
  </conditionalFormatting>
  <conditionalFormatting sqref="AW8:AW10 AW18 AW12:AW15 AW26 AW28:AW29 AW31 AW33:AW36 AW20 AW22:AW23 AW42:AW43 AW45:AW47 AW38 AW40">
    <cfRule type="cellIs" dxfId="917" priority="1026" operator="equal">
      <formula>symErledigt</formula>
    </cfRule>
    <cfRule type="cellIs" dxfId="916" priority="1027" operator="equal">
      <formula>symAktiv</formula>
    </cfRule>
    <cfRule type="cellIs" dxfId="915" priority="1028" operator="equal">
      <formula>symOffen</formula>
    </cfRule>
  </conditionalFormatting>
  <conditionalFormatting sqref="AU46">
    <cfRule type="cellIs" dxfId="914" priority="477" operator="equal">
      <formula>symErledigt</formula>
    </cfRule>
    <cfRule type="cellIs" dxfId="913" priority="478" operator="equal">
      <formula>symAktiv</formula>
    </cfRule>
    <cfRule type="cellIs" dxfId="912" priority="479" operator="equal">
      <formula>symOffen</formula>
    </cfRule>
  </conditionalFormatting>
  <conditionalFormatting sqref="AW25">
    <cfRule type="cellIs" dxfId="911" priority="1020" operator="equal">
      <formula>symErledigt</formula>
    </cfRule>
    <cfRule type="cellIs" dxfId="910" priority="1021" operator="equal">
      <formula>symAktiv</formula>
    </cfRule>
    <cfRule type="cellIs" dxfId="909" priority="1022" operator="equal">
      <formula>symOffen</formula>
    </cfRule>
  </conditionalFormatting>
  <conditionalFormatting sqref="AW30">
    <cfRule type="cellIs" dxfId="908" priority="1017" operator="equal">
      <formula>symErledigt</formula>
    </cfRule>
    <cfRule type="cellIs" dxfId="907" priority="1018" operator="equal">
      <formula>symAktiv</formula>
    </cfRule>
    <cfRule type="cellIs" dxfId="906" priority="1019" operator="equal">
      <formula>symOffen</formula>
    </cfRule>
  </conditionalFormatting>
  <conditionalFormatting sqref="AW39">
    <cfRule type="cellIs" dxfId="905" priority="1011" operator="equal">
      <formula>symErledigt</formula>
    </cfRule>
    <cfRule type="cellIs" dxfId="904" priority="1012" operator="equal">
      <formula>symAktiv</formula>
    </cfRule>
    <cfRule type="cellIs" dxfId="903" priority="1013" operator="equal">
      <formula>symOffen</formula>
    </cfRule>
  </conditionalFormatting>
  <conditionalFormatting sqref="AW24">
    <cfRule type="cellIs" dxfId="902" priority="1008" operator="equal">
      <formula>symErledigt</formula>
    </cfRule>
    <cfRule type="cellIs" dxfId="901" priority="1009" operator="equal">
      <formula>symAktiv</formula>
    </cfRule>
    <cfRule type="cellIs" dxfId="900" priority="1010" operator="equal">
      <formula>symOffen</formula>
    </cfRule>
  </conditionalFormatting>
  <conditionalFormatting sqref="BC19">
    <cfRule type="cellIs" dxfId="899" priority="993" operator="equal">
      <formula>symErledigt</formula>
    </cfRule>
    <cfRule type="cellIs" dxfId="898" priority="994" operator="equal">
      <formula>symAktiv</formula>
    </cfRule>
    <cfRule type="cellIs" dxfId="897" priority="995" operator="equal">
      <formula>symOffen</formula>
    </cfRule>
  </conditionalFormatting>
  <conditionalFormatting sqref="BC8:BC10 BC18 BC12:BC15 BC26 BC28:BC29 BC31 BC33:BC36 BC20 BC22:BC23 BC42:BC43 BC45:BC47 BC38 BC40">
    <cfRule type="cellIs" dxfId="896" priority="1005" operator="equal">
      <formula>symErledigt</formula>
    </cfRule>
    <cfRule type="cellIs" dxfId="895" priority="1006" operator="equal">
      <formula>symAktiv</formula>
    </cfRule>
    <cfRule type="cellIs" dxfId="894" priority="1007" operator="equal">
      <formula>symOffen</formula>
    </cfRule>
  </conditionalFormatting>
  <conditionalFormatting sqref="AT22:AT25">
    <cfRule type="cellIs" dxfId="893" priority="534" operator="equal">
      <formula>symErledigt</formula>
    </cfRule>
    <cfRule type="cellIs" dxfId="892" priority="535" operator="equal">
      <formula>symAktiv</formula>
    </cfRule>
    <cfRule type="cellIs" dxfId="891" priority="536" operator="equal">
      <formula>symOffen</formula>
    </cfRule>
  </conditionalFormatting>
  <conditionalFormatting sqref="BC25">
    <cfRule type="cellIs" dxfId="890" priority="999" operator="equal">
      <formula>symErledigt</formula>
    </cfRule>
    <cfRule type="cellIs" dxfId="889" priority="1000" operator="equal">
      <formula>symAktiv</formula>
    </cfRule>
    <cfRule type="cellIs" dxfId="888" priority="1001" operator="equal">
      <formula>symOffen</formula>
    </cfRule>
  </conditionalFormatting>
  <conditionalFormatting sqref="BC30">
    <cfRule type="cellIs" dxfId="887" priority="996" operator="equal">
      <formula>symErledigt</formula>
    </cfRule>
    <cfRule type="cellIs" dxfId="886" priority="997" operator="equal">
      <formula>symAktiv</formula>
    </cfRule>
    <cfRule type="cellIs" dxfId="885" priority="998" operator="equal">
      <formula>symOffen</formula>
    </cfRule>
  </conditionalFormatting>
  <conditionalFormatting sqref="BC39">
    <cfRule type="cellIs" dxfId="884" priority="990" operator="equal">
      <formula>symErledigt</formula>
    </cfRule>
    <cfRule type="cellIs" dxfId="883" priority="991" operator="equal">
      <formula>symAktiv</formula>
    </cfRule>
    <cfRule type="cellIs" dxfId="882" priority="992" operator="equal">
      <formula>symOffen</formula>
    </cfRule>
  </conditionalFormatting>
  <conditionalFormatting sqref="BC24">
    <cfRule type="cellIs" dxfId="881" priority="987" operator="equal">
      <formula>symErledigt</formula>
    </cfRule>
    <cfRule type="cellIs" dxfId="880" priority="988" operator="equal">
      <formula>symAktiv</formula>
    </cfRule>
    <cfRule type="cellIs" dxfId="879" priority="989" operator="equal">
      <formula>symOffen</formula>
    </cfRule>
  </conditionalFormatting>
  <conditionalFormatting sqref="BI19">
    <cfRule type="cellIs" dxfId="878" priority="972" operator="equal">
      <formula>symErledigt</formula>
    </cfRule>
    <cfRule type="cellIs" dxfId="877" priority="973" operator="equal">
      <formula>symAktiv</formula>
    </cfRule>
    <cfRule type="cellIs" dxfId="876" priority="974" operator="equal">
      <formula>symOffen</formula>
    </cfRule>
  </conditionalFormatting>
  <conditionalFormatting sqref="BI8:BI10 BI18 BI12:BI15 BI26 BI28:BI29 BI31 BI33:BI36 BI20 BI22:BI23 BI42:BI43 BI45:BI47 BI38 BI40">
    <cfRule type="cellIs" dxfId="875" priority="984" operator="equal">
      <formula>symErledigt</formula>
    </cfRule>
    <cfRule type="cellIs" dxfId="874" priority="985" operator="equal">
      <formula>symAktiv</formula>
    </cfRule>
    <cfRule type="cellIs" dxfId="873" priority="986" operator="equal">
      <formula>symOffen</formula>
    </cfRule>
  </conditionalFormatting>
  <conditionalFormatting sqref="AO8:AO9">
    <cfRule type="cellIs" dxfId="872" priority="591" operator="equal">
      <formula>symErledigt</formula>
    </cfRule>
    <cfRule type="cellIs" dxfId="871" priority="592" operator="equal">
      <formula>symAktiv</formula>
    </cfRule>
    <cfRule type="cellIs" dxfId="870" priority="593" operator="equal">
      <formula>symOffen</formula>
    </cfRule>
  </conditionalFormatting>
  <conditionalFormatting sqref="BI25">
    <cfRule type="cellIs" dxfId="869" priority="978" operator="equal">
      <formula>symErledigt</formula>
    </cfRule>
    <cfRule type="cellIs" dxfId="868" priority="979" operator="equal">
      <formula>symAktiv</formula>
    </cfRule>
    <cfRule type="cellIs" dxfId="867" priority="980" operator="equal">
      <formula>symOffen</formula>
    </cfRule>
  </conditionalFormatting>
  <conditionalFormatting sqref="BI30">
    <cfRule type="cellIs" dxfId="866" priority="975" operator="equal">
      <formula>symErledigt</formula>
    </cfRule>
    <cfRule type="cellIs" dxfId="865" priority="976" operator="equal">
      <formula>symAktiv</formula>
    </cfRule>
    <cfRule type="cellIs" dxfId="864" priority="977" operator="equal">
      <formula>symOffen</formula>
    </cfRule>
  </conditionalFormatting>
  <conditionalFormatting sqref="BI39">
    <cfRule type="cellIs" dxfId="863" priority="969" operator="equal">
      <formula>symErledigt</formula>
    </cfRule>
    <cfRule type="cellIs" dxfId="862" priority="970" operator="equal">
      <formula>symAktiv</formula>
    </cfRule>
    <cfRule type="cellIs" dxfId="861" priority="971" operator="equal">
      <formula>symOffen</formula>
    </cfRule>
  </conditionalFormatting>
  <conditionalFormatting sqref="BI24">
    <cfRule type="cellIs" dxfId="860" priority="966" operator="equal">
      <formula>symErledigt</formula>
    </cfRule>
    <cfRule type="cellIs" dxfId="859" priority="967" operator="equal">
      <formula>symAktiv</formula>
    </cfRule>
    <cfRule type="cellIs" dxfId="858" priority="968" operator="equal">
      <formula>symOffen</formula>
    </cfRule>
  </conditionalFormatting>
  <conditionalFormatting sqref="BO19">
    <cfRule type="cellIs" dxfId="857" priority="951" operator="equal">
      <formula>symErledigt</formula>
    </cfRule>
    <cfRule type="cellIs" dxfId="856" priority="952" operator="equal">
      <formula>symAktiv</formula>
    </cfRule>
    <cfRule type="cellIs" dxfId="855" priority="953" operator="equal">
      <formula>symOffen</formula>
    </cfRule>
  </conditionalFormatting>
  <conditionalFormatting sqref="BO8:BO10 BO18 BO12:BO15 BO26 BO28:BO29 BO31 BO33:BO36 BO20 BO22:BO23 BO42:BO43 BO45:BO47 BO38 BO40">
    <cfRule type="cellIs" dxfId="854" priority="963" operator="equal">
      <formula>symErledigt</formula>
    </cfRule>
    <cfRule type="cellIs" dxfId="853" priority="964" operator="equal">
      <formula>symAktiv</formula>
    </cfRule>
    <cfRule type="cellIs" dxfId="852" priority="965" operator="equal">
      <formula>symOffen</formula>
    </cfRule>
  </conditionalFormatting>
  <conditionalFormatting sqref="AI28:AI30">
    <cfRule type="cellIs" dxfId="851" priority="648" operator="equal">
      <formula>symErledigt</formula>
    </cfRule>
    <cfRule type="cellIs" dxfId="850" priority="649" operator="equal">
      <formula>symAktiv</formula>
    </cfRule>
    <cfRule type="cellIs" dxfId="849" priority="650" operator="equal">
      <formula>symOffen</formula>
    </cfRule>
  </conditionalFormatting>
  <conditionalFormatting sqref="BO25">
    <cfRule type="cellIs" dxfId="848" priority="957" operator="equal">
      <formula>symErledigt</formula>
    </cfRule>
    <cfRule type="cellIs" dxfId="847" priority="958" operator="equal">
      <formula>symAktiv</formula>
    </cfRule>
    <cfRule type="cellIs" dxfId="846" priority="959" operator="equal">
      <formula>symOffen</formula>
    </cfRule>
  </conditionalFormatting>
  <conditionalFormatting sqref="BO30">
    <cfRule type="cellIs" dxfId="845" priority="954" operator="equal">
      <formula>symErledigt</formula>
    </cfRule>
    <cfRule type="cellIs" dxfId="844" priority="955" operator="equal">
      <formula>symAktiv</formula>
    </cfRule>
    <cfRule type="cellIs" dxfId="843" priority="956" operator="equal">
      <formula>symOffen</formula>
    </cfRule>
  </conditionalFormatting>
  <conditionalFormatting sqref="BO39">
    <cfRule type="cellIs" dxfId="842" priority="948" operator="equal">
      <formula>symErledigt</formula>
    </cfRule>
    <cfRule type="cellIs" dxfId="841" priority="949" operator="equal">
      <formula>symAktiv</formula>
    </cfRule>
    <cfRule type="cellIs" dxfId="840" priority="950" operator="equal">
      <formula>symOffen</formula>
    </cfRule>
  </conditionalFormatting>
  <conditionalFormatting sqref="BO24">
    <cfRule type="cellIs" dxfId="839" priority="945" operator="equal">
      <formula>symErledigt</formula>
    </cfRule>
    <cfRule type="cellIs" dxfId="838" priority="946" operator="equal">
      <formula>symAktiv</formula>
    </cfRule>
    <cfRule type="cellIs" dxfId="837" priority="947" operator="equal">
      <formula>symOffen</formula>
    </cfRule>
  </conditionalFormatting>
  <conditionalFormatting sqref="BU19">
    <cfRule type="cellIs" dxfId="836" priority="930" operator="equal">
      <formula>symErledigt</formula>
    </cfRule>
    <cfRule type="cellIs" dxfId="835" priority="931" operator="equal">
      <formula>symAktiv</formula>
    </cfRule>
    <cfRule type="cellIs" dxfId="834" priority="932" operator="equal">
      <formula>symOffen</formula>
    </cfRule>
  </conditionalFormatting>
  <conditionalFormatting sqref="BU8:BU10 BU18 BU12:BU15 BU26 BU28:BU29 BU31 BU33:BU36 BU20 BU22:BU23 BU42:BU43 BU45:BU47 BU38 BU40">
    <cfRule type="cellIs" dxfId="833" priority="942" operator="equal">
      <formula>symErledigt</formula>
    </cfRule>
    <cfRule type="cellIs" dxfId="832" priority="943" operator="equal">
      <formula>symAktiv</formula>
    </cfRule>
    <cfRule type="cellIs" dxfId="831" priority="944" operator="equal">
      <formula>symOffen</formula>
    </cfRule>
  </conditionalFormatting>
  <conditionalFormatting sqref="AH8">
    <cfRule type="cellIs" dxfId="830" priority="705" operator="equal">
      <formula>symErledigt</formula>
    </cfRule>
    <cfRule type="cellIs" dxfId="829" priority="706" operator="equal">
      <formula>symAktiv</formula>
    </cfRule>
    <cfRule type="cellIs" dxfId="828" priority="707" operator="equal">
      <formula>symOffen</formula>
    </cfRule>
  </conditionalFormatting>
  <conditionalFormatting sqref="BU25">
    <cfRule type="cellIs" dxfId="827" priority="936" operator="equal">
      <formula>symErledigt</formula>
    </cfRule>
    <cfRule type="cellIs" dxfId="826" priority="937" operator="equal">
      <formula>symAktiv</formula>
    </cfRule>
    <cfRule type="cellIs" dxfId="825" priority="938" operator="equal">
      <formula>symOffen</formula>
    </cfRule>
  </conditionalFormatting>
  <conditionalFormatting sqref="BU30">
    <cfRule type="cellIs" dxfId="824" priority="933" operator="equal">
      <formula>symErledigt</formula>
    </cfRule>
    <cfRule type="cellIs" dxfId="823" priority="934" operator="equal">
      <formula>symAktiv</formula>
    </cfRule>
    <cfRule type="cellIs" dxfId="822" priority="935" operator="equal">
      <formula>symOffen</formula>
    </cfRule>
  </conditionalFormatting>
  <conditionalFormatting sqref="BU39">
    <cfRule type="cellIs" dxfId="821" priority="927" operator="equal">
      <formula>symErledigt</formula>
    </cfRule>
    <cfRule type="cellIs" dxfId="820" priority="928" operator="equal">
      <formula>symAktiv</formula>
    </cfRule>
    <cfRule type="cellIs" dxfId="819" priority="929" operator="equal">
      <formula>symOffen</formula>
    </cfRule>
  </conditionalFormatting>
  <conditionalFormatting sqref="BU24">
    <cfRule type="cellIs" dxfId="818" priority="924" operator="equal">
      <formula>symErledigt</formula>
    </cfRule>
    <cfRule type="cellIs" dxfId="817" priority="925" operator="equal">
      <formula>symAktiv</formula>
    </cfRule>
    <cfRule type="cellIs" dxfId="816" priority="926" operator="equal">
      <formula>symOffen</formula>
    </cfRule>
  </conditionalFormatting>
  <conditionalFormatting sqref="CA19">
    <cfRule type="cellIs" dxfId="815" priority="909" operator="equal">
      <formula>symErledigt</formula>
    </cfRule>
    <cfRule type="cellIs" dxfId="814" priority="910" operator="equal">
      <formula>symAktiv</formula>
    </cfRule>
    <cfRule type="cellIs" dxfId="813" priority="911" operator="equal">
      <formula>symOffen</formula>
    </cfRule>
  </conditionalFormatting>
  <conditionalFormatting sqref="CA8:CA10 CA18 CA12:CA15 CA26 CA28:CA29 CA31 CA33:CA36 CA20 CA22:CA23 CA42:CA43 CA45:CA47 CA38 CA40">
    <cfRule type="cellIs" dxfId="812" priority="921" operator="equal">
      <formula>symErledigt</formula>
    </cfRule>
    <cfRule type="cellIs" dxfId="811" priority="922" operator="equal">
      <formula>symAktiv</formula>
    </cfRule>
    <cfRule type="cellIs" dxfId="810" priority="923" operator="equal">
      <formula>symOffen</formula>
    </cfRule>
  </conditionalFormatting>
  <conditionalFormatting sqref="AB33:AB35">
    <cfRule type="cellIs" dxfId="809" priority="762" operator="equal">
      <formula>symErledigt</formula>
    </cfRule>
    <cfRule type="cellIs" dxfId="808" priority="763" operator="equal">
      <formula>symAktiv</formula>
    </cfRule>
    <cfRule type="cellIs" dxfId="807" priority="764" operator="equal">
      <formula>symOffen</formula>
    </cfRule>
  </conditionalFormatting>
  <conditionalFormatting sqref="CA25">
    <cfRule type="cellIs" dxfId="806" priority="915" operator="equal">
      <formula>symErledigt</formula>
    </cfRule>
    <cfRule type="cellIs" dxfId="805" priority="916" operator="equal">
      <formula>symAktiv</formula>
    </cfRule>
    <cfRule type="cellIs" dxfId="804" priority="917" operator="equal">
      <formula>symOffen</formula>
    </cfRule>
  </conditionalFormatting>
  <conditionalFormatting sqref="CA30">
    <cfRule type="cellIs" dxfId="803" priority="912" operator="equal">
      <formula>symErledigt</formula>
    </cfRule>
    <cfRule type="cellIs" dxfId="802" priority="913" operator="equal">
      <formula>symAktiv</formula>
    </cfRule>
    <cfRule type="cellIs" dxfId="801" priority="914" operator="equal">
      <formula>symOffen</formula>
    </cfRule>
  </conditionalFormatting>
  <conditionalFormatting sqref="CA39">
    <cfRule type="cellIs" dxfId="800" priority="906" operator="equal">
      <formula>symErledigt</formula>
    </cfRule>
    <cfRule type="cellIs" dxfId="799" priority="907" operator="equal">
      <formula>symAktiv</formula>
    </cfRule>
    <cfRule type="cellIs" dxfId="798" priority="908" operator="equal">
      <formula>symOffen</formula>
    </cfRule>
  </conditionalFormatting>
  <conditionalFormatting sqref="CA24">
    <cfRule type="cellIs" dxfId="797" priority="903" operator="equal">
      <formula>symErledigt</formula>
    </cfRule>
    <cfRule type="cellIs" dxfId="796" priority="904" operator="equal">
      <formula>symAktiv</formula>
    </cfRule>
    <cfRule type="cellIs" dxfId="795" priority="905" operator="equal">
      <formula>symOffen</formula>
    </cfRule>
  </conditionalFormatting>
  <conditionalFormatting sqref="CG19">
    <cfRule type="cellIs" dxfId="794" priority="888" operator="equal">
      <formula>symErledigt</formula>
    </cfRule>
    <cfRule type="cellIs" dxfId="793" priority="889" operator="equal">
      <formula>symAktiv</formula>
    </cfRule>
    <cfRule type="cellIs" dxfId="792" priority="890" operator="equal">
      <formula>symOffen</formula>
    </cfRule>
  </conditionalFormatting>
  <conditionalFormatting sqref="CG8:CG10 CG18 CG12:CG15 CG26 CG28:CG29 CG31 CG33:CG36 CG20 CG22:CG23 CG42:CG43 CG45:CG47 CG38 CG40">
    <cfRule type="cellIs" dxfId="791" priority="900" operator="equal">
      <formula>symErledigt</formula>
    </cfRule>
    <cfRule type="cellIs" dxfId="790" priority="901" operator="equal">
      <formula>symAktiv</formula>
    </cfRule>
    <cfRule type="cellIs" dxfId="789" priority="902" operator="equal">
      <formula>symOffen</formula>
    </cfRule>
  </conditionalFormatting>
  <conditionalFormatting sqref="W13">
    <cfRule type="cellIs" dxfId="788" priority="819" operator="equal">
      <formula>symErledigt</formula>
    </cfRule>
    <cfRule type="cellIs" dxfId="787" priority="820" operator="equal">
      <formula>symAktiv</formula>
    </cfRule>
    <cfRule type="cellIs" dxfId="786" priority="821" operator="equal">
      <formula>symOffen</formula>
    </cfRule>
  </conditionalFormatting>
  <conditionalFormatting sqref="CG25">
    <cfRule type="cellIs" dxfId="785" priority="894" operator="equal">
      <formula>symErledigt</formula>
    </cfRule>
    <cfRule type="cellIs" dxfId="784" priority="895" operator="equal">
      <formula>symAktiv</formula>
    </cfRule>
    <cfRule type="cellIs" dxfId="783" priority="896" operator="equal">
      <formula>symOffen</formula>
    </cfRule>
  </conditionalFormatting>
  <conditionalFormatting sqref="CG30">
    <cfRule type="cellIs" dxfId="782" priority="891" operator="equal">
      <formula>symErledigt</formula>
    </cfRule>
    <cfRule type="cellIs" dxfId="781" priority="892" operator="equal">
      <formula>symAktiv</formula>
    </cfRule>
    <cfRule type="cellIs" dxfId="780" priority="893" operator="equal">
      <formula>symOffen</formula>
    </cfRule>
  </conditionalFormatting>
  <conditionalFormatting sqref="CG39">
    <cfRule type="cellIs" dxfId="779" priority="885" operator="equal">
      <formula>symErledigt</formula>
    </cfRule>
    <cfRule type="cellIs" dxfId="778" priority="886" operator="equal">
      <formula>symAktiv</formula>
    </cfRule>
    <cfRule type="cellIs" dxfId="777" priority="887" operator="equal">
      <formula>symOffen</formula>
    </cfRule>
  </conditionalFormatting>
  <conditionalFormatting sqref="CG24">
    <cfRule type="cellIs" dxfId="776" priority="882" operator="equal">
      <formula>symErledigt</formula>
    </cfRule>
    <cfRule type="cellIs" dxfId="775" priority="883" operator="equal">
      <formula>symAktiv</formula>
    </cfRule>
    <cfRule type="cellIs" dxfId="774" priority="884" operator="equal">
      <formula>symOffen</formula>
    </cfRule>
  </conditionalFormatting>
  <conditionalFormatting sqref="CE38:CE39">
    <cfRule type="cellIs" dxfId="773" priority="18" operator="equal">
      <formula>symErledigt</formula>
    </cfRule>
    <cfRule type="cellIs" dxfId="772" priority="19" operator="equal">
      <formula>symAktiv</formula>
    </cfRule>
    <cfRule type="cellIs" dxfId="771" priority="20" operator="equal">
      <formula>symOffen</formula>
    </cfRule>
  </conditionalFormatting>
  <conditionalFormatting sqref="P8">
    <cfRule type="cellIs" dxfId="770" priority="876" operator="equal">
      <formula>symErledigt</formula>
    </cfRule>
    <cfRule type="cellIs" dxfId="769" priority="877" operator="equal">
      <formula>symAktiv</formula>
    </cfRule>
    <cfRule type="cellIs" dxfId="768" priority="878" operator="equal">
      <formula>symOffen</formula>
    </cfRule>
  </conditionalFormatting>
  <conditionalFormatting sqref="Q8">
    <cfRule type="cellIs" dxfId="767" priority="873" operator="equal">
      <formula>symErledigt</formula>
    </cfRule>
    <cfRule type="cellIs" dxfId="766" priority="874" operator="equal">
      <formula>symAktiv</formula>
    </cfRule>
    <cfRule type="cellIs" dxfId="765" priority="875" operator="equal">
      <formula>symOffen</formula>
    </cfRule>
  </conditionalFormatting>
  <conditionalFormatting sqref="P9">
    <cfRule type="cellIs" dxfId="764" priority="870" operator="equal">
      <formula>symErledigt</formula>
    </cfRule>
    <cfRule type="cellIs" dxfId="763" priority="871" operator="equal">
      <formula>symAktiv</formula>
    </cfRule>
    <cfRule type="cellIs" dxfId="762" priority="872" operator="equal">
      <formula>symOffen</formula>
    </cfRule>
  </conditionalFormatting>
  <conditionalFormatting sqref="Q9">
    <cfRule type="cellIs" dxfId="761" priority="867" operator="equal">
      <formula>symErledigt</formula>
    </cfRule>
    <cfRule type="cellIs" dxfId="760" priority="868" operator="equal">
      <formula>symAktiv</formula>
    </cfRule>
    <cfRule type="cellIs" dxfId="759" priority="869" operator="equal">
      <formula>symOffen</formula>
    </cfRule>
  </conditionalFormatting>
  <conditionalFormatting sqref="V8">
    <cfRule type="cellIs" dxfId="758" priority="864" operator="equal">
      <formula>symErledigt</formula>
    </cfRule>
    <cfRule type="cellIs" dxfId="757" priority="865" operator="equal">
      <formula>symAktiv</formula>
    </cfRule>
    <cfRule type="cellIs" dxfId="756" priority="866" operator="equal">
      <formula>symOffen</formula>
    </cfRule>
  </conditionalFormatting>
  <conditionalFormatting sqref="V9">
    <cfRule type="cellIs" dxfId="755" priority="861" operator="equal">
      <formula>symErledigt</formula>
    </cfRule>
    <cfRule type="cellIs" dxfId="754" priority="862" operator="equal">
      <formula>symAktiv</formula>
    </cfRule>
    <cfRule type="cellIs" dxfId="753" priority="863" operator="equal">
      <formula>symOffen</formula>
    </cfRule>
  </conditionalFormatting>
  <conditionalFormatting sqref="V12">
    <cfRule type="cellIs" dxfId="752" priority="858" operator="equal">
      <formula>symErledigt</formula>
    </cfRule>
    <cfRule type="cellIs" dxfId="751" priority="859" operator="equal">
      <formula>symAktiv</formula>
    </cfRule>
    <cfRule type="cellIs" dxfId="750" priority="860" operator="equal">
      <formula>symOffen</formula>
    </cfRule>
  </conditionalFormatting>
  <conditionalFormatting sqref="V13">
    <cfRule type="cellIs" dxfId="749" priority="855" operator="equal">
      <formula>symErledigt</formula>
    </cfRule>
    <cfRule type="cellIs" dxfId="748" priority="856" operator="equal">
      <formula>symAktiv</formula>
    </cfRule>
    <cfRule type="cellIs" dxfId="747" priority="857" operator="equal">
      <formula>symOffen</formula>
    </cfRule>
  </conditionalFormatting>
  <conditionalFormatting sqref="CD18:CD19">
    <cfRule type="cellIs" dxfId="746" priority="69" operator="equal">
      <formula>symErledigt</formula>
    </cfRule>
    <cfRule type="cellIs" dxfId="745" priority="70" operator="equal">
      <formula>symAktiv</formula>
    </cfRule>
    <cfRule type="cellIs" dxfId="744" priority="71" operator="equal">
      <formula>symOffen</formula>
    </cfRule>
  </conditionalFormatting>
  <conditionalFormatting sqref="V18:V19">
    <cfRule type="cellIs" dxfId="743" priority="849" operator="equal">
      <formula>symErledigt</formula>
    </cfRule>
    <cfRule type="cellIs" dxfId="742" priority="850" operator="equal">
      <formula>symAktiv</formula>
    </cfRule>
    <cfRule type="cellIs" dxfId="741" priority="851" operator="equal">
      <formula>symOffen</formula>
    </cfRule>
  </conditionalFormatting>
  <conditionalFormatting sqref="V22:V25">
    <cfRule type="cellIs" dxfId="740" priority="846" operator="equal">
      <formula>symErledigt</formula>
    </cfRule>
    <cfRule type="cellIs" dxfId="739" priority="847" operator="equal">
      <formula>symAktiv</formula>
    </cfRule>
    <cfRule type="cellIs" dxfId="738" priority="848" operator="equal">
      <formula>symOffen</formula>
    </cfRule>
  </conditionalFormatting>
  <conditionalFormatting sqref="V28:V30">
    <cfRule type="cellIs" dxfId="737" priority="843" operator="equal">
      <formula>symErledigt</formula>
    </cfRule>
    <cfRule type="cellIs" dxfId="736" priority="844" operator="equal">
      <formula>symAktiv</formula>
    </cfRule>
    <cfRule type="cellIs" dxfId="735" priority="845" operator="equal">
      <formula>symOffen</formula>
    </cfRule>
  </conditionalFormatting>
  <conditionalFormatting sqref="V33:V35">
    <cfRule type="cellIs" dxfId="734" priority="840" operator="equal">
      <formula>symErledigt</formula>
    </cfRule>
    <cfRule type="cellIs" dxfId="733" priority="841" operator="equal">
      <formula>symAktiv</formula>
    </cfRule>
    <cfRule type="cellIs" dxfId="732" priority="842" operator="equal">
      <formula>symOffen</formula>
    </cfRule>
  </conditionalFormatting>
  <conditionalFormatting sqref="V38:V39">
    <cfRule type="cellIs" dxfId="731" priority="837" operator="equal">
      <formula>symErledigt</formula>
    </cfRule>
    <cfRule type="cellIs" dxfId="730" priority="838" operator="equal">
      <formula>symAktiv</formula>
    </cfRule>
    <cfRule type="cellIs" dxfId="729" priority="839" operator="equal">
      <formula>symOffen</formula>
    </cfRule>
  </conditionalFormatting>
  <conditionalFormatting sqref="V42">
    <cfRule type="cellIs" dxfId="728" priority="834" operator="equal">
      <formula>symErledigt</formula>
    </cfRule>
    <cfRule type="cellIs" dxfId="727" priority="835" operator="equal">
      <formula>symAktiv</formula>
    </cfRule>
    <cfRule type="cellIs" dxfId="726" priority="836" operator="equal">
      <formula>symOffen</formula>
    </cfRule>
  </conditionalFormatting>
  <conditionalFormatting sqref="V45">
    <cfRule type="cellIs" dxfId="725" priority="831" operator="equal">
      <formula>symErledigt</formula>
    </cfRule>
    <cfRule type="cellIs" dxfId="724" priority="832" operator="equal">
      <formula>symAktiv</formula>
    </cfRule>
    <cfRule type="cellIs" dxfId="723" priority="833" operator="equal">
      <formula>symOffen</formula>
    </cfRule>
  </conditionalFormatting>
  <conditionalFormatting sqref="V46">
    <cfRule type="cellIs" dxfId="722" priority="828" operator="equal">
      <formula>symErledigt</formula>
    </cfRule>
    <cfRule type="cellIs" dxfId="721" priority="829" operator="equal">
      <formula>symAktiv</formula>
    </cfRule>
    <cfRule type="cellIs" dxfId="720" priority="830" operator="equal">
      <formula>symOffen</formula>
    </cfRule>
  </conditionalFormatting>
  <conditionalFormatting sqref="W8:W9">
    <cfRule type="cellIs" dxfId="719" priority="825" operator="equal">
      <formula>symErledigt</formula>
    </cfRule>
    <cfRule type="cellIs" dxfId="718" priority="826" operator="equal">
      <formula>symAktiv</formula>
    </cfRule>
    <cfRule type="cellIs" dxfId="717" priority="827" operator="equal">
      <formula>symOffen</formula>
    </cfRule>
  </conditionalFormatting>
  <conditionalFormatting sqref="W12">
    <cfRule type="cellIs" dxfId="716" priority="822" operator="equal">
      <formula>symErledigt</formula>
    </cfRule>
    <cfRule type="cellIs" dxfId="715" priority="823" operator="equal">
      <formula>symAktiv</formula>
    </cfRule>
    <cfRule type="cellIs" dxfId="714" priority="824" operator="equal">
      <formula>symOffen</formula>
    </cfRule>
  </conditionalFormatting>
  <conditionalFormatting sqref="W14">
    <cfRule type="cellIs" dxfId="713" priority="816" operator="equal">
      <formula>symErledigt</formula>
    </cfRule>
    <cfRule type="cellIs" dxfId="712" priority="817" operator="equal">
      <formula>symAktiv</formula>
    </cfRule>
    <cfRule type="cellIs" dxfId="711" priority="818" operator="equal">
      <formula>symOffen</formula>
    </cfRule>
  </conditionalFormatting>
  <conditionalFormatting sqref="W18">
    <cfRule type="cellIs" dxfId="710" priority="813" operator="equal">
      <formula>symErledigt</formula>
    </cfRule>
    <cfRule type="cellIs" dxfId="709" priority="814" operator="equal">
      <formula>symAktiv</formula>
    </cfRule>
    <cfRule type="cellIs" dxfId="708" priority="815" operator="equal">
      <formula>symOffen</formula>
    </cfRule>
  </conditionalFormatting>
  <conditionalFormatting sqref="W19">
    <cfRule type="cellIs" dxfId="707" priority="810" operator="equal">
      <formula>symErledigt</formula>
    </cfRule>
    <cfRule type="cellIs" dxfId="706" priority="811" operator="equal">
      <formula>symAktiv</formula>
    </cfRule>
    <cfRule type="cellIs" dxfId="705" priority="812" operator="equal">
      <formula>symOffen</formula>
    </cfRule>
  </conditionalFormatting>
  <conditionalFormatting sqref="W22:W25">
    <cfRule type="cellIs" dxfId="704" priority="807" operator="equal">
      <formula>symErledigt</formula>
    </cfRule>
    <cfRule type="cellIs" dxfId="703" priority="808" operator="equal">
      <formula>symAktiv</formula>
    </cfRule>
    <cfRule type="cellIs" dxfId="702" priority="809" operator="equal">
      <formula>symOffen</formula>
    </cfRule>
  </conditionalFormatting>
  <conditionalFormatting sqref="W28:W30">
    <cfRule type="cellIs" dxfId="701" priority="804" operator="equal">
      <formula>symErledigt</formula>
    </cfRule>
    <cfRule type="cellIs" dxfId="700" priority="805" operator="equal">
      <formula>symAktiv</formula>
    </cfRule>
    <cfRule type="cellIs" dxfId="699" priority="806" operator="equal">
      <formula>symOffen</formula>
    </cfRule>
  </conditionalFormatting>
  <conditionalFormatting sqref="W33:W35">
    <cfRule type="cellIs" dxfId="698" priority="801" operator="equal">
      <formula>symErledigt</formula>
    </cfRule>
    <cfRule type="cellIs" dxfId="697" priority="802" operator="equal">
      <formula>symAktiv</formula>
    </cfRule>
    <cfRule type="cellIs" dxfId="696" priority="803" operator="equal">
      <formula>symOffen</formula>
    </cfRule>
  </conditionalFormatting>
  <conditionalFormatting sqref="W38:W39">
    <cfRule type="cellIs" dxfId="695" priority="798" operator="equal">
      <formula>symErledigt</formula>
    </cfRule>
    <cfRule type="cellIs" dxfId="694" priority="799" operator="equal">
      <formula>symAktiv</formula>
    </cfRule>
    <cfRule type="cellIs" dxfId="693" priority="800" operator="equal">
      <formula>symOffen</formula>
    </cfRule>
  </conditionalFormatting>
  <conditionalFormatting sqref="W42">
    <cfRule type="cellIs" dxfId="692" priority="795" operator="equal">
      <formula>symErledigt</formula>
    </cfRule>
    <cfRule type="cellIs" dxfId="691" priority="796" operator="equal">
      <formula>symAktiv</formula>
    </cfRule>
    <cfRule type="cellIs" dxfId="690" priority="797" operator="equal">
      <formula>symOffen</formula>
    </cfRule>
  </conditionalFormatting>
  <conditionalFormatting sqref="W45">
    <cfRule type="cellIs" dxfId="689" priority="792" operator="equal">
      <formula>symErledigt</formula>
    </cfRule>
    <cfRule type="cellIs" dxfId="688" priority="793" operator="equal">
      <formula>symAktiv</formula>
    </cfRule>
    <cfRule type="cellIs" dxfId="687" priority="794" operator="equal">
      <formula>symOffen</formula>
    </cfRule>
  </conditionalFormatting>
  <conditionalFormatting sqref="W46">
    <cfRule type="cellIs" dxfId="686" priority="789" operator="equal">
      <formula>symErledigt</formula>
    </cfRule>
    <cfRule type="cellIs" dxfId="685" priority="790" operator="equal">
      <formula>symAktiv</formula>
    </cfRule>
    <cfRule type="cellIs" dxfId="684" priority="791" operator="equal">
      <formula>symOffen</formula>
    </cfRule>
  </conditionalFormatting>
  <conditionalFormatting sqref="V14">
    <cfRule type="cellIs" dxfId="683" priority="786" operator="equal">
      <formula>symErledigt</formula>
    </cfRule>
    <cfRule type="cellIs" dxfId="682" priority="787" operator="equal">
      <formula>symAktiv</formula>
    </cfRule>
    <cfRule type="cellIs" dxfId="681" priority="788" operator="equal">
      <formula>symOffen</formula>
    </cfRule>
  </conditionalFormatting>
  <conditionalFormatting sqref="AB8">
    <cfRule type="cellIs" dxfId="680" priority="783" operator="equal">
      <formula>symErledigt</formula>
    </cfRule>
    <cfRule type="cellIs" dxfId="679" priority="784" operator="equal">
      <formula>symAktiv</formula>
    </cfRule>
    <cfRule type="cellIs" dxfId="678" priority="785" operator="equal">
      <formula>symOffen</formula>
    </cfRule>
  </conditionalFormatting>
  <conditionalFormatting sqref="AB9">
    <cfRule type="cellIs" dxfId="677" priority="780" operator="equal">
      <formula>symErledigt</formula>
    </cfRule>
    <cfRule type="cellIs" dxfId="676" priority="781" operator="equal">
      <formula>symAktiv</formula>
    </cfRule>
    <cfRule type="cellIs" dxfId="675" priority="782" operator="equal">
      <formula>symOffen</formula>
    </cfRule>
  </conditionalFormatting>
  <conditionalFormatting sqref="AB12">
    <cfRule type="cellIs" dxfId="674" priority="777" operator="equal">
      <formula>symErledigt</formula>
    </cfRule>
    <cfRule type="cellIs" dxfId="673" priority="778" operator="equal">
      <formula>symAktiv</formula>
    </cfRule>
    <cfRule type="cellIs" dxfId="672" priority="779" operator="equal">
      <formula>symOffen</formula>
    </cfRule>
  </conditionalFormatting>
  <conditionalFormatting sqref="AB13">
    <cfRule type="cellIs" dxfId="671" priority="774" operator="equal">
      <formula>symErledigt</formula>
    </cfRule>
    <cfRule type="cellIs" dxfId="670" priority="775" operator="equal">
      <formula>symAktiv</formula>
    </cfRule>
    <cfRule type="cellIs" dxfId="669" priority="776" operator="equal">
      <formula>symOffen</formula>
    </cfRule>
  </conditionalFormatting>
  <conditionalFormatting sqref="AB18:AB19">
    <cfRule type="cellIs" dxfId="668" priority="771" operator="equal">
      <formula>symErledigt</formula>
    </cfRule>
    <cfRule type="cellIs" dxfId="667" priority="772" operator="equal">
      <formula>symAktiv</formula>
    </cfRule>
    <cfRule type="cellIs" dxfId="666" priority="773" operator="equal">
      <formula>symOffen</formula>
    </cfRule>
  </conditionalFormatting>
  <conditionalFormatting sqref="AB22:AB25">
    <cfRule type="cellIs" dxfId="665" priority="768" operator="equal">
      <formula>symErledigt</formula>
    </cfRule>
    <cfRule type="cellIs" dxfId="664" priority="769" operator="equal">
      <formula>symAktiv</formula>
    </cfRule>
    <cfRule type="cellIs" dxfId="663" priority="770" operator="equal">
      <formula>symOffen</formula>
    </cfRule>
  </conditionalFormatting>
  <conditionalFormatting sqref="AB28:AB30">
    <cfRule type="cellIs" dxfId="662" priority="765" operator="equal">
      <formula>symErledigt</formula>
    </cfRule>
    <cfRule type="cellIs" dxfId="661" priority="766" operator="equal">
      <formula>symAktiv</formula>
    </cfRule>
    <cfRule type="cellIs" dxfId="660" priority="767" operator="equal">
      <formula>symOffen</formula>
    </cfRule>
  </conditionalFormatting>
  <conditionalFormatting sqref="AB38:AB39">
    <cfRule type="cellIs" dxfId="659" priority="759" operator="equal">
      <formula>symErledigt</formula>
    </cfRule>
    <cfRule type="cellIs" dxfId="658" priority="760" operator="equal">
      <formula>symAktiv</formula>
    </cfRule>
    <cfRule type="cellIs" dxfId="657" priority="761" operator="equal">
      <formula>symOffen</formula>
    </cfRule>
  </conditionalFormatting>
  <conditionalFormatting sqref="AB42">
    <cfRule type="cellIs" dxfId="656" priority="756" operator="equal">
      <formula>symErledigt</formula>
    </cfRule>
    <cfRule type="cellIs" dxfId="655" priority="757" operator="equal">
      <formula>symAktiv</formula>
    </cfRule>
    <cfRule type="cellIs" dxfId="654" priority="758" operator="equal">
      <formula>symOffen</formula>
    </cfRule>
  </conditionalFormatting>
  <conditionalFormatting sqref="AB45">
    <cfRule type="cellIs" dxfId="653" priority="753" operator="equal">
      <formula>symErledigt</formula>
    </cfRule>
    <cfRule type="cellIs" dxfId="652" priority="754" operator="equal">
      <formula>symAktiv</formula>
    </cfRule>
    <cfRule type="cellIs" dxfId="651" priority="755" operator="equal">
      <formula>symOffen</formula>
    </cfRule>
  </conditionalFormatting>
  <conditionalFormatting sqref="AB46">
    <cfRule type="cellIs" dxfId="650" priority="750" operator="equal">
      <formula>symErledigt</formula>
    </cfRule>
    <cfRule type="cellIs" dxfId="649" priority="751" operator="equal">
      <formula>symAktiv</formula>
    </cfRule>
    <cfRule type="cellIs" dxfId="648" priority="752" operator="equal">
      <formula>symOffen</formula>
    </cfRule>
  </conditionalFormatting>
  <conditionalFormatting sqref="AC8:AC9">
    <cfRule type="cellIs" dxfId="647" priority="747" operator="equal">
      <formula>symErledigt</formula>
    </cfRule>
    <cfRule type="cellIs" dxfId="646" priority="748" operator="equal">
      <formula>symAktiv</formula>
    </cfRule>
    <cfRule type="cellIs" dxfId="645" priority="749" operator="equal">
      <formula>symOffen</formula>
    </cfRule>
  </conditionalFormatting>
  <conditionalFormatting sqref="AC12">
    <cfRule type="cellIs" dxfId="644" priority="744" operator="equal">
      <formula>symErledigt</formula>
    </cfRule>
    <cfRule type="cellIs" dxfId="643" priority="745" operator="equal">
      <formula>symAktiv</formula>
    </cfRule>
    <cfRule type="cellIs" dxfId="642" priority="746" operator="equal">
      <formula>symOffen</formula>
    </cfRule>
  </conditionalFormatting>
  <conditionalFormatting sqref="AC13">
    <cfRule type="cellIs" dxfId="641" priority="741" operator="equal">
      <formula>symErledigt</formula>
    </cfRule>
    <cfRule type="cellIs" dxfId="640" priority="742" operator="equal">
      <formula>symAktiv</formula>
    </cfRule>
    <cfRule type="cellIs" dxfId="639" priority="743" operator="equal">
      <formula>symOffen</formula>
    </cfRule>
  </conditionalFormatting>
  <conditionalFormatting sqref="AC14">
    <cfRule type="cellIs" dxfId="638" priority="738" operator="equal">
      <formula>symErledigt</formula>
    </cfRule>
    <cfRule type="cellIs" dxfId="637" priority="739" operator="equal">
      <formula>symAktiv</formula>
    </cfRule>
    <cfRule type="cellIs" dxfId="636" priority="740" operator="equal">
      <formula>symOffen</formula>
    </cfRule>
  </conditionalFormatting>
  <conditionalFormatting sqref="AC18">
    <cfRule type="cellIs" dxfId="635" priority="735" operator="equal">
      <formula>symErledigt</formula>
    </cfRule>
    <cfRule type="cellIs" dxfId="634" priority="736" operator="equal">
      <formula>symAktiv</formula>
    </cfRule>
    <cfRule type="cellIs" dxfId="633" priority="737" operator="equal">
      <formula>symOffen</formula>
    </cfRule>
  </conditionalFormatting>
  <conditionalFormatting sqref="AC19">
    <cfRule type="cellIs" dxfId="632" priority="732" operator="equal">
      <formula>symErledigt</formula>
    </cfRule>
    <cfRule type="cellIs" dxfId="631" priority="733" operator="equal">
      <formula>symAktiv</formula>
    </cfRule>
    <cfRule type="cellIs" dxfId="630" priority="734" operator="equal">
      <formula>symOffen</formula>
    </cfRule>
  </conditionalFormatting>
  <conditionalFormatting sqref="AC22:AC25">
    <cfRule type="cellIs" dxfId="629" priority="729" operator="equal">
      <formula>symErledigt</formula>
    </cfRule>
    <cfRule type="cellIs" dxfId="628" priority="730" operator="equal">
      <formula>symAktiv</formula>
    </cfRule>
    <cfRule type="cellIs" dxfId="627" priority="731" operator="equal">
      <formula>symOffen</formula>
    </cfRule>
  </conditionalFormatting>
  <conditionalFormatting sqref="AC28:AC30">
    <cfRule type="cellIs" dxfId="626" priority="726" operator="equal">
      <formula>symErledigt</formula>
    </cfRule>
    <cfRule type="cellIs" dxfId="625" priority="727" operator="equal">
      <formula>symAktiv</formula>
    </cfRule>
    <cfRule type="cellIs" dxfId="624" priority="728" operator="equal">
      <formula>symOffen</formula>
    </cfRule>
  </conditionalFormatting>
  <conditionalFormatting sqref="AC33:AC35">
    <cfRule type="cellIs" dxfId="623" priority="723" operator="equal">
      <formula>symErledigt</formula>
    </cfRule>
    <cfRule type="cellIs" dxfId="622" priority="724" operator="equal">
      <formula>symAktiv</formula>
    </cfRule>
    <cfRule type="cellIs" dxfId="621" priority="725" operator="equal">
      <formula>symOffen</formula>
    </cfRule>
  </conditionalFormatting>
  <conditionalFormatting sqref="AC38:AC39">
    <cfRule type="cellIs" dxfId="620" priority="720" operator="equal">
      <formula>symErledigt</formula>
    </cfRule>
    <cfRule type="cellIs" dxfId="619" priority="721" operator="equal">
      <formula>symAktiv</formula>
    </cfRule>
    <cfRule type="cellIs" dxfId="618" priority="722" operator="equal">
      <formula>symOffen</formula>
    </cfRule>
  </conditionalFormatting>
  <conditionalFormatting sqref="AC42">
    <cfRule type="cellIs" dxfId="617" priority="717" operator="equal">
      <formula>symErledigt</formula>
    </cfRule>
    <cfRule type="cellIs" dxfId="616" priority="718" operator="equal">
      <formula>symAktiv</formula>
    </cfRule>
    <cfRule type="cellIs" dxfId="615" priority="719" operator="equal">
      <formula>symOffen</formula>
    </cfRule>
  </conditionalFormatting>
  <conditionalFormatting sqref="AC45">
    <cfRule type="cellIs" dxfId="614" priority="714" operator="equal">
      <formula>symErledigt</formula>
    </cfRule>
    <cfRule type="cellIs" dxfId="613" priority="715" operator="equal">
      <formula>symAktiv</formula>
    </cfRule>
    <cfRule type="cellIs" dxfId="612" priority="716" operator="equal">
      <formula>symOffen</formula>
    </cfRule>
  </conditionalFormatting>
  <conditionalFormatting sqref="AC46">
    <cfRule type="cellIs" dxfId="611" priority="711" operator="equal">
      <formula>symErledigt</formula>
    </cfRule>
    <cfRule type="cellIs" dxfId="610" priority="712" operator="equal">
      <formula>symAktiv</formula>
    </cfRule>
    <cfRule type="cellIs" dxfId="609" priority="713" operator="equal">
      <formula>symOffen</formula>
    </cfRule>
  </conditionalFormatting>
  <conditionalFormatting sqref="AB14">
    <cfRule type="cellIs" dxfId="608" priority="708" operator="equal">
      <formula>symErledigt</formula>
    </cfRule>
    <cfRule type="cellIs" dxfId="607" priority="709" operator="equal">
      <formula>symAktiv</formula>
    </cfRule>
    <cfRule type="cellIs" dxfId="606" priority="710" operator="equal">
      <formula>symOffen</formula>
    </cfRule>
  </conditionalFormatting>
  <conditionalFormatting sqref="AH9">
    <cfRule type="cellIs" dxfId="605" priority="702" operator="equal">
      <formula>symErledigt</formula>
    </cfRule>
    <cfRule type="cellIs" dxfId="604" priority="703" operator="equal">
      <formula>symAktiv</formula>
    </cfRule>
    <cfRule type="cellIs" dxfId="603" priority="704" operator="equal">
      <formula>symOffen</formula>
    </cfRule>
  </conditionalFormatting>
  <conditionalFormatting sqref="AH12">
    <cfRule type="cellIs" dxfId="602" priority="699" operator="equal">
      <formula>symErledigt</formula>
    </cfRule>
    <cfRule type="cellIs" dxfId="601" priority="700" operator="equal">
      <formula>symAktiv</formula>
    </cfRule>
    <cfRule type="cellIs" dxfId="600" priority="701" operator="equal">
      <formula>symOffen</formula>
    </cfRule>
  </conditionalFormatting>
  <conditionalFormatting sqref="AH13">
    <cfRule type="cellIs" dxfId="599" priority="696" operator="equal">
      <formula>symErledigt</formula>
    </cfRule>
    <cfRule type="cellIs" dxfId="598" priority="697" operator="equal">
      <formula>symAktiv</formula>
    </cfRule>
    <cfRule type="cellIs" dxfId="597" priority="698" operator="equal">
      <formula>symOffen</formula>
    </cfRule>
  </conditionalFormatting>
  <conditionalFormatting sqref="AH18:AH19">
    <cfRule type="cellIs" dxfId="596" priority="693" operator="equal">
      <formula>symErledigt</formula>
    </cfRule>
    <cfRule type="cellIs" dxfId="595" priority="694" operator="equal">
      <formula>symAktiv</formula>
    </cfRule>
    <cfRule type="cellIs" dxfId="594" priority="695" operator="equal">
      <formula>symOffen</formula>
    </cfRule>
  </conditionalFormatting>
  <conditionalFormatting sqref="AH22:AH25">
    <cfRule type="cellIs" dxfId="593" priority="690" operator="equal">
      <formula>symErledigt</formula>
    </cfRule>
    <cfRule type="cellIs" dxfId="592" priority="691" operator="equal">
      <formula>symAktiv</formula>
    </cfRule>
    <cfRule type="cellIs" dxfId="591" priority="692" operator="equal">
      <formula>symOffen</formula>
    </cfRule>
  </conditionalFormatting>
  <conditionalFormatting sqref="AH28:AH30">
    <cfRule type="cellIs" dxfId="590" priority="687" operator="equal">
      <formula>symErledigt</formula>
    </cfRule>
    <cfRule type="cellIs" dxfId="589" priority="688" operator="equal">
      <formula>symAktiv</formula>
    </cfRule>
    <cfRule type="cellIs" dxfId="588" priority="689" operator="equal">
      <formula>symOffen</formula>
    </cfRule>
  </conditionalFormatting>
  <conditionalFormatting sqref="AH33:AH35">
    <cfRule type="cellIs" dxfId="587" priority="684" operator="equal">
      <formula>symErledigt</formula>
    </cfRule>
    <cfRule type="cellIs" dxfId="586" priority="685" operator="equal">
      <formula>symAktiv</formula>
    </cfRule>
    <cfRule type="cellIs" dxfId="585" priority="686" operator="equal">
      <formula>symOffen</formula>
    </cfRule>
  </conditionalFormatting>
  <conditionalFormatting sqref="AH38:AH39">
    <cfRule type="cellIs" dxfId="584" priority="681" operator="equal">
      <formula>symErledigt</formula>
    </cfRule>
    <cfRule type="cellIs" dxfId="583" priority="682" operator="equal">
      <formula>symAktiv</formula>
    </cfRule>
    <cfRule type="cellIs" dxfId="582" priority="683" operator="equal">
      <formula>symOffen</formula>
    </cfRule>
  </conditionalFormatting>
  <conditionalFormatting sqref="AH42">
    <cfRule type="cellIs" dxfId="581" priority="678" operator="equal">
      <formula>symErledigt</formula>
    </cfRule>
    <cfRule type="cellIs" dxfId="580" priority="679" operator="equal">
      <formula>symAktiv</formula>
    </cfRule>
    <cfRule type="cellIs" dxfId="579" priority="680" operator="equal">
      <formula>symOffen</formula>
    </cfRule>
  </conditionalFormatting>
  <conditionalFormatting sqref="AH45">
    <cfRule type="cellIs" dxfId="578" priority="675" operator="equal">
      <formula>symErledigt</formula>
    </cfRule>
    <cfRule type="cellIs" dxfId="577" priority="676" operator="equal">
      <formula>symAktiv</formula>
    </cfRule>
    <cfRule type="cellIs" dxfId="576" priority="677" operator="equal">
      <formula>symOffen</formula>
    </cfRule>
  </conditionalFormatting>
  <conditionalFormatting sqref="AH46">
    <cfRule type="cellIs" dxfId="575" priority="672" operator="equal">
      <formula>symErledigt</formula>
    </cfRule>
    <cfRule type="cellIs" dxfId="574" priority="673" operator="equal">
      <formula>symAktiv</formula>
    </cfRule>
    <cfRule type="cellIs" dxfId="573" priority="674" operator="equal">
      <formula>symOffen</formula>
    </cfRule>
  </conditionalFormatting>
  <conditionalFormatting sqref="AI8:AI9">
    <cfRule type="cellIs" dxfId="572" priority="669" operator="equal">
      <formula>symErledigt</formula>
    </cfRule>
    <cfRule type="cellIs" dxfId="571" priority="670" operator="equal">
      <formula>symAktiv</formula>
    </cfRule>
    <cfRule type="cellIs" dxfId="570" priority="671" operator="equal">
      <formula>symOffen</formula>
    </cfRule>
  </conditionalFormatting>
  <conditionalFormatting sqref="AI12">
    <cfRule type="cellIs" dxfId="569" priority="666" operator="equal">
      <formula>symErledigt</formula>
    </cfRule>
    <cfRule type="cellIs" dxfId="568" priority="667" operator="equal">
      <formula>symAktiv</formula>
    </cfRule>
    <cfRule type="cellIs" dxfId="567" priority="668" operator="equal">
      <formula>symOffen</formula>
    </cfRule>
  </conditionalFormatting>
  <conditionalFormatting sqref="AI13">
    <cfRule type="cellIs" dxfId="566" priority="663" operator="equal">
      <formula>symErledigt</formula>
    </cfRule>
    <cfRule type="cellIs" dxfId="565" priority="664" operator="equal">
      <formula>symAktiv</formula>
    </cfRule>
    <cfRule type="cellIs" dxfId="564" priority="665" operator="equal">
      <formula>symOffen</formula>
    </cfRule>
  </conditionalFormatting>
  <conditionalFormatting sqref="AI14">
    <cfRule type="cellIs" dxfId="563" priority="660" operator="equal">
      <formula>symErledigt</formula>
    </cfRule>
    <cfRule type="cellIs" dxfId="562" priority="661" operator="equal">
      <formula>symAktiv</formula>
    </cfRule>
    <cfRule type="cellIs" dxfId="561" priority="662" operator="equal">
      <formula>symOffen</formula>
    </cfRule>
  </conditionalFormatting>
  <conditionalFormatting sqref="AI18">
    <cfRule type="cellIs" dxfId="560" priority="657" operator="equal">
      <formula>symErledigt</formula>
    </cfRule>
    <cfRule type="cellIs" dxfId="559" priority="658" operator="equal">
      <formula>symAktiv</formula>
    </cfRule>
    <cfRule type="cellIs" dxfId="558" priority="659" operator="equal">
      <formula>symOffen</formula>
    </cfRule>
  </conditionalFormatting>
  <conditionalFormatting sqref="AI19">
    <cfRule type="cellIs" dxfId="557" priority="654" operator="equal">
      <formula>symErledigt</formula>
    </cfRule>
    <cfRule type="cellIs" dxfId="556" priority="655" operator="equal">
      <formula>symAktiv</formula>
    </cfRule>
    <cfRule type="cellIs" dxfId="555" priority="656" operator="equal">
      <formula>symOffen</formula>
    </cfRule>
  </conditionalFormatting>
  <conditionalFormatting sqref="AI22:AI25">
    <cfRule type="cellIs" dxfId="554" priority="651" operator="equal">
      <formula>symErledigt</formula>
    </cfRule>
    <cfRule type="cellIs" dxfId="553" priority="652" operator="equal">
      <formula>symAktiv</formula>
    </cfRule>
    <cfRule type="cellIs" dxfId="552" priority="653" operator="equal">
      <formula>symOffen</formula>
    </cfRule>
  </conditionalFormatting>
  <conditionalFormatting sqref="AI33:AI35">
    <cfRule type="cellIs" dxfId="551" priority="645" operator="equal">
      <formula>symErledigt</formula>
    </cfRule>
    <cfRule type="cellIs" dxfId="550" priority="646" operator="equal">
      <formula>symAktiv</formula>
    </cfRule>
    <cfRule type="cellIs" dxfId="549" priority="647" operator="equal">
      <formula>symOffen</formula>
    </cfRule>
  </conditionalFormatting>
  <conditionalFormatting sqref="AI38:AI39">
    <cfRule type="cellIs" dxfId="548" priority="642" operator="equal">
      <formula>symErledigt</formula>
    </cfRule>
    <cfRule type="cellIs" dxfId="547" priority="643" operator="equal">
      <formula>symAktiv</formula>
    </cfRule>
    <cfRule type="cellIs" dxfId="546" priority="644" operator="equal">
      <formula>symOffen</formula>
    </cfRule>
  </conditionalFormatting>
  <conditionalFormatting sqref="AI42">
    <cfRule type="cellIs" dxfId="545" priority="639" operator="equal">
      <formula>symErledigt</formula>
    </cfRule>
    <cfRule type="cellIs" dxfId="544" priority="640" operator="equal">
      <formula>symAktiv</formula>
    </cfRule>
    <cfRule type="cellIs" dxfId="543" priority="641" operator="equal">
      <formula>symOffen</formula>
    </cfRule>
  </conditionalFormatting>
  <conditionalFormatting sqref="AI45">
    <cfRule type="cellIs" dxfId="542" priority="636" operator="equal">
      <formula>symErledigt</formula>
    </cfRule>
    <cfRule type="cellIs" dxfId="541" priority="637" operator="equal">
      <formula>symAktiv</formula>
    </cfRule>
    <cfRule type="cellIs" dxfId="540" priority="638" operator="equal">
      <formula>symOffen</formula>
    </cfRule>
  </conditionalFormatting>
  <conditionalFormatting sqref="AI46">
    <cfRule type="cellIs" dxfId="539" priority="633" operator="equal">
      <formula>symErledigt</formula>
    </cfRule>
    <cfRule type="cellIs" dxfId="538" priority="634" operator="equal">
      <formula>symAktiv</formula>
    </cfRule>
    <cfRule type="cellIs" dxfId="537" priority="635" operator="equal">
      <formula>symOffen</formula>
    </cfRule>
  </conditionalFormatting>
  <conditionalFormatting sqref="AH14">
    <cfRule type="cellIs" dxfId="536" priority="630" operator="equal">
      <formula>symErledigt</formula>
    </cfRule>
    <cfRule type="cellIs" dxfId="535" priority="631" operator="equal">
      <formula>symAktiv</formula>
    </cfRule>
    <cfRule type="cellIs" dxfId="534" priority="632" operator="equal">
      <formula>symOffen</formula>
    </cfRule>
  </conditionalFormatting>
  <conditionalFormatting sqref="AN8">
    <cfRule type="cellIs" dxfId="533" priority="627" operator="equal">
      <formula>symErledigt</formula>
    </cfRule>
    <cfRule type="cellIs" dxfId="532" priority="628" operator="equal">
      <formula>symAktiv</formula>
    </cfRule>
    <cfRule type="cellIs" dxfId="531" priority="629" operator="equal">
      <formula>symOffen</formula>
    </cfRule>
  </conditionalFormatting>
  <conditionalFormatting sqref="AN9">
    <cfRule type="cellIs" dxfId="530" priority="624" operator="equal">
      <formula>symErledigt</formula>
    </cfRule>
    <cfRule type="cellIs" dxfId="529" priority="625" operator="equal">
      <formula>symAktiv</formula>
    </cfRule>
    <cfRule type="cellIs" dxfId="528" priority="626" operator="equal">
      <formula>symOffen</formula>
    </cfRule>
  </conditionalFormatting>
  <conditionalFormatting sqref="AN12">
    <cfRule type="cellIs" dxfId="527" priority="621" operator="equal">
      <formula>symErledigt</formula>
    </cfRule>
    <cfRule type="cellIs" dxfId="526" priority="622" operator="equal">
      <formula>symAktiv</formula>
    </cfRule>
    <cfRule type="cellIs" dxfId="525" priority="623" operator="equal">
      <formula>symOffen</formula>
    </cfRule>
  </conditionalFormatting>
  <conditionalFormatting sqref="AN13">
    <cfRule type="cellIs" dxfId="524" priority="618" operator="equal">
      <formula>symErledigt</formula>
    </cfRule>
    <cfRule type="cellIs" dxfId="523" priority="619" operator="equal">
      <formula>symAktiv</formula>
    </cfRule>
    <cfRule type="cellIs" dxfId="522" priority="620" operator="equal">
      <formula>symOffen</formula>
    </cfRule>
  </conditionalFormatting>
  <conditionalFormatting sqref="AN18:AN19">
    <cfRule type="cellIs" dxfId="521" priority="615" operator="equal">
      <formula>symErledigt</formula>
    </cfRule>
    <cfRule type="cellIs" dxfId="520" priority="616" operator="equal">
      <formula>symAktiv</formula>
    </cfRule>
    <cfRule type="cellIs" dxfId="519" priority="617" operator="equal">
      <formula>symOffen</formula>
    </cfRule>
  </conditionalFormatting>
  <conditionalFormatting sqref="AN22:AN25">
    <cfRule type="cellIs" dxfId="518" priority="612" operator="equal">
      <formula>symErledigt</formula>
    </cfRule>
    <cfRule type="cellIs" dxfId="517" priority="613" operator="equal">
      <formula>symAktiv</formula>
    </cfRule>
    <cfRule type="cellIs" dxfId="516" priority="614" operator="equal">
      <formula>symOffen</formula>
    </cfRule>
  </conditionalFormatting>
  <conditionalFormatting sqref="AN28:AN30">
    <cfRule type="cellIs" dxfId="515" priority="609" operator="equal">
      <formula>symErledigt</formula>
    </cfRule>
    <cfRule type="cellIs" dxfId="514" priority="610" operator="equal">
      <formula>symAktiv</formula>
    </cfRule>
    <cfRule type="cellIs" dxfId="513" priority="611" operator="equal">
      <formula>symOffen</formula>
    </cfRule>
  </conditionalFormatting>
  <conditionalFormatting sqref="AN33:AN35">
    <cfRule type="cellIs" dxfId="512" priority="606" operator="equal">
      <formula>symErledigt</formula>
    </cfRule>
    <cfRule type="cellIs" dxfId="511" priority="607" operator="equal">
      <formula>symAktiv</formula>
    </cfRule>
    <cfRule type="cellIs" dxfId="510" priority="608" operator="equal">
      <formula>symOffen</formula>
    </cfRule>
  </conditionalFormatting>
  <conditionalFormatting sqref="AN38:AN39">
    <cfRule type="cellIs" dxfId="509" priority="603" operator="equal">
      <formula>symErledigt</formula>
    </cfRule>
    <cfRule type="cellIs" dxfId="508" priority="604" operator="equal">
      <formula>symAktiv</formula>
    </cfRule>
    <cfRule type="cellIs" dxfId="507" priority="605" operator="equal">
      <formula>symOffen</formula>
    </cfRule>
  </conditionalFormatting>
  <conditionalFormatting sqref="AN42">
    <cfRule type="cellIs" dxfId="506" priority="600" operator="equal">
      <formula>symErledigt</formula>
    </cfRule>
    <cfRule type="cellIs" dxfId="505" priority="601" operator="equal">
      <formula>symAktiv</formula>
    </cfRule>
    <cfRule type="cellIs" dxfId="504" priority="602" operator="equal">
      <formula>symOffen</formula>
    </cfRule>
  </conditionalFormatting>
  <conditionalFormatting sqref="AN45">
    <cfRule type="cellIs" dxfId="503" priority="597" operator="equal">
      <formula>symErledigt</formula>
    </cfRule>
    <cfRule type="cellIs" dxfId="502" priority="598" operator="equal">
      <formula>symAktiv</formula>
    </cfRule>
    <cfRule type="cellIs" dxfId="501" priority="599" operator="equal">
      <formula>symOffen</formula>
    </cfRule>
  </conditionalFormatting>
  <conditionalFormatting sqref="AN46">
    <cfRule type="cellIs" dxfId="500" priority="594" operator="equal">
      <formula>symErledigt</formula>
    </cfRule>
    <cfRule type="cellIs" dxfId="499" priority="595" operator="equal">
      <formula>symAktiv</formula>
    </cfRule>
    <cfRule type="cellIs" dxfId="498" priority="596" operator="equal">
      <formula>symOffen</formula>
    </cfRule>
  </conditionalFormatting>
  <conditionalFormatting sqref="AO12">
    <cfRule type="cellIs" dxfId="497" priority="588" operator="equal">
      <formula>symErledigt</formula>
    </cfRule>
    <cfRule type="cellIs" dxfId="496" priority="589" operator="equal">
      <formula>symAktiv</formula>
    </cfRule>
    <cfRule type="cellIs" dxfId="495" priority="590" operator="equal">
      <formula>symOffen</formula>
    </cfRule>
  </conditionalFormatting>
  <conditionalFormatting sqref="AO13">
    <cfRule type="cellIs" dxfId="494" priority="585" operator="equal">
      <formula>symErledigt</formula>
    </cfRule>
    <cfRule type="cellIs" dxfId="493" priority="586" operator="equal">
      <formula>symAktiv</formula>
    </cfRule>
    <cfRule type="cellIs" dxfId="492" priority="587" operator="equal">
      <formula>symOffen</formula>
    </cfRule>
  </conditionalFormatting>
  <conditionalFormatting sqref="AO14">
    <cfRule type="cellIs" dxfId="491" priority="582" operator="equal">
      <formula>symErledigt</formula>
    </cfRule>
    <cfRule type="cellIs" dxfId="490" priority="583" operator="equal">
      <formula>symAktiv</formula>
    </cfRule>
    <cfRule type="cellIs" dxfId="489" priority="584" operator="equal">
      <formula>symOffen</formula>
    </cfRule>
  </conditionalFormatting>
  <conditionalFormatting sqref="AO18">
    <cfRule type="cellIs" dxfId="488" priority="579" operator="equal">
      <formula>symErledigt</formula>
    </cfRule>
    <cfRule type="cellIs" dxfId="487" priority="580" operator="equal">
      <formula>symAktiv</formula>
    </cfRule>
    <cfRule type="cellIs" dxfId="486" priority="581" operator="equal">
      <formula>symOffen</formula>
    </cfRule>
  </conditionalFormatting>
  <conditionalFormatting sqref="AO19">
    <cfRule type="cellIs" dxfId="485" priority="576" operator="equal">
      <formula>symErledigt</formula>
    </cfRule>
    <cfRule type="cellIs" dxfId="484" priority="577" operator="equal">
      <formula>symAktiv</formula>
    </cfRule>
    <cfRule type="cellIs" dxfId="483" priority="578" operator="equal">
      <formula>symOffen</formula>
    </cfRule>
  </conditionalFormatting>
  <conditionalFormatting sqref="AO22:AO25">
    <cfRule type="cellIs" dxfId="482" priority="573" operator="equal">
      <formula>symErledigt</formula>
    </cfRule>
    <cfRule type="cellIs" dxfId="481" priority="574" operator="equal">
      <formula>symAktiv</formula>
    </cfRule>
    <cfRule type="cellIs" dxfId="480" priority="575" operator="equal">
      <formula>symOffen</formula>
    </cfRule>
  </conditionalFormatting>
  <conditionalFormatting sqref="AO28:AO30">
    <cfRule type="cellIs" dxfId="479" priority="570" operator="equal">
      <formula>symErledigt</formula>
    </cfRule>
    <cfRule type="cellIs" dxfId="478" priority="571" operator="equal">
      <formula>symAktiv</formula>
    </cfRule>
    <cfRule type="cellIs" dxfId="477" priority="572" operator="equal">
      <formula>symOffen</formula>
    </cfRule>
  </conditionalFormatting>
  <conditionalFormatting sqref="AO33:AO35">
    <cfRule type="cellIs" dxfId="476" priority="567" operator="equal">
      <formula>symErledigt</formula>
    </cfRule>
    <cfRule type="cellIs" dxfId="475" priority="568" operator="equal">
      <formula>symAktiv</formula>
    </cfRule>
    <cfRule type="cellIs" dxfId="474" priority="569" operator="equal">
      <formula>symOffen</formula>
    </cfRule>
  </conditionalFormatting>
  <conditionalFormatting sqref="AO38:AO39">
    <cfRule type="cellIs" dxfId="473" priority="564" operator="equal">
      <formula>symErledigt</formula>
    </cfRule>
    <cfRule type="cellIs" dxfId="472" priority="565" operator="equal">
      <formula>symAktiv</formula>
    </cfRule>
    <cfRule type="cellIs" dxfId="471" priority="566" operator="equal">
      <formula>symOffen</formula>
    </cfRule>
  </conditionalFormatting>
  <conditionalFormatting sqref="AO42">
    <cfRule type="cellIs" dxfId="470" priority="561" operator="equal">
      <formula>symErledigt</formula>
    </cfRule>
    <cfRule type="cellIs" dxfId="469" priority="562" operator="equal">
      <formula>symAktiv</formula>
    </cfRule>
    <cfRule type="cellIs" dxfId="468" priority="563" operator="equal">
      <formula>symOffen</formula>
    </cfRule>
  </conditionalFormatting>
  <conditionalFormatting sqref="AO45">
    <cfRule type="cellIs" dxfId="467" priority="558" operator="equal">
      <formula>symErledigt</formula>
    </cfRule>
    <cfRule type="cellIs" dxfId="466" priority="559" operator="equal">
      <formula>symAktiv</formula>
    </cfRule>
    <cfRule type="cellIs" dxfId="465" priority="560" operator="equal">
      <formula>symOffen</formula>
    </cfRule>
  </conditionalFormatting>
  <conditionalFormatting sqref="AO46">
    <cfRule type="cellIs" dxfId="464" priority="555" operator="equal">
      <formula>symErledigt</formula>
    </cfRule>
    <cfRule type="cellIs" dxfId="463" priority="556" operator="equal">
      <formula>symAktiv</formula>
    </cfRule>
    <cfRule type="cellIs" dxfId="462" priority="557" operator="equal">
      <formula>symOffen</formula>
    </cfRule>
  </conditionalFormatting>
  <conditionalFormatting sqref="AN14">
    <cfRule type="cellIs" dxfId="461" priority="552" operator="equal">
      <formula>symErledigt</formula>
    </cfRule>
    <cfRule type="cellIs" dxfId="460" priority="553" operator="equal">
      <formula>symAktiv</formula>
    </cfRule>
    <cfRule type="cellIs" dxfId="459" priority="554" operator="equal">
      <formula>symOffen</formula>
    </cfRule>
  </conditionalFormatting>
  <conditionalFormatting sqref="AT8">
    <cfRule type="cellIs" dxfId="458" priority="549" operator="equal">
      <formula>symErledigt</formula>
    </cfRule>
    <cfRule type="cellIs" dxfId="457" priority="550" operator="equal">
      <formula>symAktiv</formula>
    </cfRule>
    <cfRule type="cellIs" dxfId="456" priority="551" operator="equal">
      <formula>symOffen</formula>
    </cfRule>
  </conditionalFormatting>
  <conditionalFormatting sqref="AT9">
    <cfRule type="cellIs" dxfId="455" priority="546" operator="equal">
      <formula>symErledigt</formula>
    </cfRule>
    <cfRule type="cellIs" dxfId="454" priority="547" operator="equal">
      <formula>symAktiv</formula>
    </cfRule>
    <cfRule type="cellIs" dxfId="453" priority="548" operator="equal">
      <formula>symOffen</formula>
    </cfRule>
  </conditionalFormatting>
  <conditionalFormatting sqref="AT12">
    <cfRule type="cellIs" dxfId="452" priority="543" operator="equal">
      <formula>symErledigt</formula>
    </cfRule>
    <cfRule type="cellIs" dxfId="451" priority="544" operator="equal">
      <formula>symAktiv</formula>
    </cfRule>
    <cfRule type="cellIs" dxfId="450" priority="545" operator="equal">
      <formula>symOffen</formula>
    </cfRule>
  </conditionalFormatting>
  <conditionalFormatting sqref="AT13">
    <cfRule type="cellIs" dxfId="449" priority="540" operator="equal">
      <formula>symErledigt</formula>
    </cfRule>
    <cfRule type="cellIs" dxfId="448" priority="541" operator="equal">
      <formula>symAktiv</formula>
    </cfRule>
    <cfRule type="cellIs" dxfId="447" priority="542" operator="equal">
      <formula>symOffen</formula>
    </cfRule>
  </conditionalFormatting>
  <conditionalFormatting sqref="AT18:AT19">
    <cfRule type="cellIs" dxfId="446" priority="537" operator="equal">
      <formula>symErledigt</formula>
    </cfRule>
    <cfRule type="cellIs" dxfId="445" priority="538" operator="equal">
      <formula>symAktiv</formula>
    </cfRule>
    <cfRule type="cellIs" dxfId="444" priority="539" operator="equal">
      <formula>symOffen</formula>
    </cfRule>
  </conditionalFormatting>
  <conditionalFormatting sqref="AT28:AT30">
    <cfRule type="cellIs" dxfId="443" priority="531" operator="equal">
      <formula>symErledigt</formula>
    </cfRule>
    <cfRule type="cellIs" dxfId="442" priority="532" operator="equal">
      <formula>symAktiv</formula>
    </cfRule>
    <cfRule type="cellIs" dxfId="441" priority="533" operator="equal">
      <formula>symOffen</formula>
    </cfRule>
  </conditionalFormatting>
  <conditionalFormatting sqref="AT33:AT35">
    <cfRule type="cellIs" dxfId="440" priority="528" operator="equal">
      <formula>symErledigt</formula>
    </cfRule>
    <cfRule type="cellIs" dxfId="439" priority="529" operator="equal">
      <formula>symAktiv</formula>
    </cfRule>
    <cfRule type="cellIs" dxfId="438" priority="530" operator="equal">
      <formula>symOffen</formula>
    </cfRule>
  </conditionalFormatting>
  <conditionalFormatting sqref="AT38:AT39">
    <cfRule type="cellIs" dxfId="437" priority="525" operator="equal">
      <formula>symErledigt</formula>
    </cfRule>
    <cfRule type="cellIs" dxfId="436" priority="526" operator="equal">
      <formula>symAktiv</formula>
    </cfRule>
    <cfRule type="cellIs" dxfId="435" priority="527" operator="equal">
      <formula>symOffen</formula>
    </cfRule>
  </conditionalFormatting>
  <conditionalFormatting sqref="AT42">
    <cfRule type="cellIs" dxfId="434" priority="522" operator="equal">
      <formula>symErledigt</formula>
    </cfRule>
    <cfRule type="cellIs" dxfId="433" priority="523" operator="equal">
      <formula>symAktiv</formula>
    </cfRule>
    <cfRule type="cellIs" dxfId="432" priority="524" operator="equal">
      <formula>symOffen</formula>
    </cfRule>
  </conditionalFormatting>
  <conditionalFormatting sqref="AT45">
    <cfRule type="cellIs" dxfId="431" priority="519" operator="equal">
      <formula>symErledigt</formula>
    </cfRule>
    <cfRule type="cellIs" dxfId="430" priority="520" operator="equal">
      <formula>symAktiv</formula>
    </cfRule>
    <cfRule type="cellIs" dxfId="429" priority="521" operator="equal">
      <formula>symOffen</formula>
    </cfRule>
  </conditionalFormatting>
  <conditionalFormatting sqref="AT46">
    <cfRule type="cellIs" dxfId="428" priority="516" operator="equal">
      <formula>symErledigt</formula>
    </cfRule>
    <cfRule type="cellIs" dxfId="427" priority="517" operator="equal">
      <formula>symAktiv</formula>
    </cfRule>
    <cfRule type="cellIs" dxfId="426" priority="518" operator="equal">
      <formula>symOffen</formula>
    </cfRule>
  </conditionalFormatting>
  <conditionalFormatting sqref="AU8:AU9">
    <cfRule type="cellIs" dxfId="425" priority="513" operator="equal">
      <formula>symErledigt</formula>
    </cfRule>
    <cfRule type="cellIs" dxfId="424" priority="514" operator="equal">
      <formula>symAktiv</formula>
    </cfRule>
    <cfRule type="cellIs" dxfId="423" priority="515" operator="equal">
      <formula>symOffen</formula>
    </cfRule>
  </conditionalFormatting>
  <conditionalFormatting sqref="AU13">
    <cfRule type="cellIs" dxfId="422" priority="507" operator="equal">
      <formula>symErledigt</formula>
    </cfRule>
    <cfRule type="cellIs" dxfId="421" priority="508" operator="equal">
      <formula>symAktiv</formula>
    </cfRule>
    <cfRule type="cellIs" dxfId="420" priority="509" operator="equal">
      <formula>symOffen</formula>
    </cfRule>
  </conditionalFormatting>
  <conditionalFormatting sqref="AU14">
    <cfRule type="cellIs" dxfId="419" priority="504" operator="equal">
      <formula>symErledigt</formula>
    </cfRule>
    <cfRule type="cellIs" dxfId="418" priority="505" operator="equal">
      <formula>symAktiv</formula>
    </cfRule>
    <cfRule type="cellIs" dxfId="417" priority="506" operator="equal">
      <formula>symOffen</formula>
    </cfRule>
  </conditionalFormatting>
  <conditionalFormatting sqref="AU18">
    <cfRule type="cellIs" dxfId="416" priority="501" operator="equal">
      <formula>symErledigt</formula>
    </cfRule>
    <cfRule type="cellIs" dxfId="415" priority="502" operator="equal">
      <formula>symAktiv</formula>
    </cfRule>
    <cfRule type="cellIs" dxfId="414" priority="503" operator="equal">
      <formula>symOffen</formula>
    </cfRule>
  </conditionalFormatting>
  <conditionalFormatting sqref="AU19">
    <cfRule type="cellIs" dxfId="413" priority="498" operator="equal">
      <formula>symErledigt</formula>
    </cfRule>
    <cfRule type="cellIs" dxfId="412" priority="499" operator="equal">
      <formula>symAktiv</formula>
    </cfRule>
    <cfRule type="cellIs" dxfId="411" priority="500" operator="equal">
      <formula>symOffen</formula>
    </cfRule>
  </conditionalFormatting>
  <conditionalFormatting sqref="AU22:AU25">
    <cfRule type="cellIs" dxfId="410" priority="495" operator="equal">
      <formula>symErledigt</formula>
    </cfRule>
    <cfRule type="cellIs" dxfId="409" priority="496" operator="equal">
      <formula>symAktiv</formula>
    </cfRule>
    <cfRule type="cellIs" dxfId="408" priority="497" operator="equal">
      <formula>symOffen</formula>
    </cfRule>
  </conditionalFormatting>
  <conditionalFormatting sqref="AU28:AU30">
    <cfRule type="cellIs" dxfId="407" priority="492" operator="equal">
      <formula>symErledigt</formula>
    </cfRule>
    <cfRule type="cellIs" dxfId="406" priority="493" operator="equal">
      <formula>symAktiv</formula>
    </cfRule>
    <cfRule type="cellIs" dxfId="405" priority="494" operator="equal">
      <formula>symOffen</formula>
    </cfRule>
  </conditionalFormatting>
  <conditionalFormatting sqref="AU33:AU35">
    <cfRule type="cellIs" dxfId="404" priority="489" operator="equal">
      <formula>symErledigt</formula>
    </cfRule>
    <cfRule type="cellIs" dxfId="403" priority="490" operator="equal">
      <formula>symAktiv</formula>
    </cfRule>
    <cfRule type="cellIs" dxfId="402" priority="491" operator="equal">
      <formula>symOffen</formula>
    </cfRule>
  </conditionalFormatting>
  <conditionalFormatting sqref="AU38:AU39">
    <cfRule type="cellIs" dxfId="401" priority="486" operator="equal">
      <formula>symErledigt</formula>
    </cfRule>
    <cfRule type="cellIs" dxfId="400" priority="487" operator="equal">
      <formula>symAktiv</formula>
    </cfRule>
    <cfRule type="cellIs" dxfId="399" priority="488" operator="equal">
      <formula>symOffen</formula>
    </cfRule>
  </conditionalFormatting>
  <conditionalFormatting sqref="AU42">
    <cfRule type="cellIs" dxfId="398" priority="483" operator="equal">
      <formula>symErledigt</formula>
    </cfRule>
    <cfRule type="cellIs" dxfId="397" priority="484" operator="equal">
      <formula>symAktiv</formula>
    </cfRule>
    <cfRule type="cellIs" dxfId="396" priority="485" operator="equal">
      <formula>symOffen</formula>
    </cfRule>
  </conditionalFormatting>
  <conditionalFormatting sqref="AU45">
    <cfRule type="cellIs" dxfId="395" priority="480" operator="equal">
      <formula>symErledigt</formula>
    </cfRule>
    <cfRule type="cellIs" dxfId="394" priority="481" operator="equal">
      <formula>symAktiv</formula>
    </cfRule>
    <cfRule type="cellIs" dxfId="393" priority="482" operator="equal">
      <formula>symOffen</formula>
    </cfRule>
  </conditionalFormatting>
  <conditionalFormatting sqref="AT14">
    <cfRule type="cellIs" dxfId="392" priority="474" operator="equal">
      <formula>symErledigt</formula>
    </cfRule>
    <cfRule type="cellIs" dxfId="391" priority="475" operator="equal">
      <formula>symAktiv</formula>
    </cfRule>
    <cfRule type="cellIs" dxfId="390" priority="476" operator="equal">
      <formula>symOffen</formula>
    </cfRule>
  </conditionalFormatting>
  <conditionalFormatting sqref="AZ8">
    <cfRule type="cellIs" dxfId="389" priority="471" operator="equal">
      <formula>symErledigt</formula>
    </cfRule>
    <cfRule type="cellIs" dxfId="388" priority="472" operator="equal">
      <formula>symAktiv</formula>
    </cfRule>
    <cfRule type="cellIs" dxfId="387" priority="473" operator="equal">
      <formula>symOffen</formula>
    </cfRule>
  </conditionalFormatting>
  <conditionalFormatting sqref="AZ9">
    <cfRule type="cellIs" dxfId="386" priority="468" operator="equal">
      <formula>symErledigt</formula>
    </cfRule>
    <cfRule type="cellIs" dxfId="385" priority="469" operator="equal">
      <formula>symAktiv</formula>
    </cfRule>
    <cfRule type="cellIs" dxfId="384" priority="470" operator="equal">
      <formula>symOffen</formula>
    </cfRule>
  </conditionalFormatting>
  <conditionalFormatting sqref="AZ12">
    <cfRule type="cellIs" dxfId="383" priority="465" operator="equal">
      <formula>symErledigt</formula>
    </cfRule>
    <cfRule type="cellIs" dxfId="382" priority="466" operator="equal">
      <formula>symAktiv</formula>
    </cfRule>
    <cfRule type="cellIs" dxfId="381" priority="467" operator="equal">
      <formula>symOffen</formula>
    </cfRule>
  </conditionalFormatting>
  <conditionalFormatting sqref="AZ13">
    <cfRule type="cellIs" dxfId="380" priority="462" operator="equal">
      <formula>symErledigt</formula>
    </cfRule>
    <cfRule type="cellIs" dxfId="379" priority="463" operator="equal">
      <formula>symAktiv</formula>
    </cfRule>
    <cfRule type="cellIs" dxfId="378" priority="464" operator="equal">
      <formula>symOffen</formula>
    </cfRule>
  </conditionalFormatting>
  <conditionalFormatting sqref="AZ18:AZ19">
    <cfRule type="cellIs" dxfId="377" priority="459" operator="equal">
      <formula>symErledigt</formula>
    </cfRule>
    <cfRule type="cellIs" dxfId="376" priority="460" operator="equal">
      <formula>symAktiv</formula>
    </cfRule>
    <cfRule type="cellIs" dxfId="375" priority="461" operator="equal">
      <formula>symOffen</formula>
    </cfRule>
  </conditionalFormatting>
  <conditionalFormatting sqref="AZ22:AZ25">
    <cfRule type="cellIs" dxfId="374" priority="456" operator="equal">
      <formula>symErledigt</formula>
    </cfRule>
    <cfRule type="cellIs" dxfId="373" priority="457" operator="equal">
      <formula>symAktiv</formula>
    </cfRule>
    <cfRule type="cellIs" dxfId="372" priority="458" operator="equal">
      <formula>symOffen</formula>
    </cfRule>
  </conditionalFormatting>
  <conditionalFormatting sqref="AZ28:AZ30">
    <cfRule type="cellIs" dxfId="371" priority="453" operator="equal">
      <formula>symErledigt</formula>
    </cfRule>
    <cfRule type="cellIs" dxfId="370" priority="454" operator="equal">
      <formula>symAktiv</formula>
    </cfRule>
    <cfRule type="cellIs" dxfId="369" priority="455" operator="equal">
      <formula>symOffen</formula>
    </cfRule>
  </conditionalFormatting>
  <conditionalFormatting sqref="AZ33:AZ35">
    <cfRule type="cellIs" dxfId="368" priority="450" operator="equal">
      <formula>symErledigt</formula>
    </cfRule>
    <cfRule type="cellIs" dxfId="367" priority="451" operator="equal">
      <formula>symAktiv</formula>
    </cfRule>
    <cfRule type="cellIs" dxfId="366" priority="452" operator="equal">
      <formula>symOffen</formula>
    </cfRule>
  </conditionalFormatting>
  <conditionalFormatting sqref="AZ38:AZ39">
    <cfRule type="cellIs" dxfId="365" priority="447" operator="equal">
      <formula>symErledigt</formula>
    </cfRule>
    <cfRule type="cellIs" dxfId="364" priority="448" operator="equal">
      <formula>symAktiv</formula>
    </cfRule>
    <cfRule type="cellIs" dxfId="363" priority="449" operator="equal">
      <formula>symOffen</formula>
    </cfRule>
  </conditionalFormatting>
  <conditionalFormatting sqref="AZ42">
    <cfRule type="cellIs" dxfId="362" priority="444" operator="equal">
      <formula>symErledigt</formula>
    </cfRule>
    <cfRule type="cellIs" dxfId="361" priority="445" operator="equal">
      <formula>symAktiv</formula>
    </cfRule>
    <cfRule type="cellIs" dxfId="360" priority="446" operator="equal">
      <formula>symOffen</formula>
    </cfRule>
  </conditionalFormatting>
  <conditionalFormatting sqref="AZ45">
    <cfRule type="cellIs" dxfId="359" priority="441" operator="equal">
      <formula>symErledigt</formula>
    </cfRule>
    <cfRule type="cellIs" dxfId="358" priority="442" operator="equal">
      <formula>symAktiv</formula>
    </cfRule>
    <cfRule type="cellIs" dxfId="357" priority="443" operator="equal">
      <formula>symOffen</formula>
    </cfRule>
  </conditionalFormatting>
  <conditionalFormatting sqref="AZ46">
    <cfRule type="cellIs" dxfId="356" priority="438" operator="equal">
      <formula>symErledigt</formula>
    </cfRule>
    <cfRule type="cellIs" dxfId="355" priority="439" operator="equal">
      <formula>symAktiv</formula>
    </cfRule>
    <cfRule type="cellIs" dxfId="354" priority="440" operator="equal">
      <formula>symOffen</formula>
    </cfRule>
  </conditionalFormatting>
  <conditionalFormatting sqref="BA8:BA9">
    <cfRule type="cellIs" dxfId="353" priority="435" operator="equal">
      <formula>symErledigt</formula>
    </cfRule>
    <cfRule type="cellIs" dxfId="352" priority="436" operator="equal">
      <formula>symAktiv</formula>
    </cfRule>
    <cfRule type="cellIs" dxfId="351" priority="437" operator="equal">
      <formula>symOffen</formula>
    </cfRule>
  </conditionalFormatting>
  <conditionalFormatting sqref="BA12">
    <cfRule type="cellIs" dxfId="350" priority="432" operator="equal">
      <formula>symErledigt</formula>
    </cfRule>
    <cfRule type="cellIs" dxfId="349" priority="433" operator="equal">
      <formula>symAktiv</formula>
    </cfRule>
    <cfRule type="cellIs" dxfId="348" priority="434" operator="equal">
      <formula>symOffen</formula>
    </cfRule>
  </conditionalFormatting>
  <conditionalFormatting sqref="BA13">
    <cfRule type="cellIs" dxfId="347" priority="429" operator="equal">
      <formula>symErledigt</formula>
    </cfRule>
    <cfRule type="cellIs" dxfId="346" priority="430" operator="equal">
      <formula>symAktiv</formula>
    </cfRule>
    <cfRule type="cellIs" dxfId="345" priority="431" operator="equal">
      <formula>symOffen</formula>
    </cfRule>
  </conditionalFormatting>
  <conditionalFormatting sqref="BA14">
    <cfRule type="cellIs" dxfId="344" priority="426" operator="equal">
      <formula>symErledigt</formula>
    </cfRule>
    <cfRule type="cellIs" dxfId="343" priority="427" operator="equal">
      <formula>symAktiv</formula>
    </cfRule>
    <cfRule type="cellIs" dxfId="342" priority="428" operator="equal">
      <formula>symOffen</formula>
    </cfRule>
  </conditionalFormatting>
  <conditionalFormatting sqref="BA18">
    <cfRule type="cellIs" dxfId="341" priority="423" operator="equal">
      <formula>symErledigt</formula>
    </cfRule>
    <cfRule type="cellIs" dxfId="340" priority="424" operator="equal">
      <formula>symAktiv</formula>
    </cfRule>
    <cfRule type="cellIs" dxfId="339" priority="425" operator="equal">
      <formula>symOffen</formula>
    </cfRule>
  </conditionalFormatting>
  <conditionalFormatting sqref="BA22:BA25">
    <cfRule type="cellIs" dxfId="338" priority="417" operator="equal">
      <formula>symErledigt</formula>
    </cfRule>
    <cfRule type="cellIs" dxfId="337" priority="418" operator="equal">
      <formula>symAktiv</formula>
    </cfRule>
    <cfRule type="cellIs" dxfId="336" priority="419" operator="equal">
      <formula>symOffen</formula>
    </cfRule>
  </conditionalFormatting>
  <conditionalFormatting sqref="BA28:BA30">
    <cfRule type="cellIs" dxfId="335" priority="414" operator="equal">
      <formula>symErledigt</formula>
    </cfRule>
    <cfRule type="cellIs" dxfId="334" priority="415" operator="equal">
      <formula>symAktiv</formula>
    </cfRule>
    <cfRule type="cellIs" dxfId="333" priority="416" operator="equal">
      <formula>symOffen</formula>
    </cfRule>
  </conditionalFormatting>
  <conditionalFormatting sqref="BA33:BA35">
    <cfRule type="cellIs" dxfId="332" priority="411" operator="equal">
      <formula>symErledigt</formula>
    </cfRule>
    <cfRule type="cellIs" dxfId="331" priority="412" operator="equal">
      <formula>symAktiv</formula>
    </cfRule>
    <cfRule type="cellIs" dxfId="330" priority="413" operator="equal">
      <formula>symOffen</formula>
    </cfRule>
  </conditionalFormatting>
  <conditionalFormatting sqref="BA38:BA39">
    <cfRule type="cellIs" dxfId="329" priority="408" operator="equal">
      <formula>symErledigt</formula>
    </cfRule>
    <cfRule type="cellIs" dxfId="328" priority="409" operator="equal">
      <formula>symAktiv</formula>
    </cfRule>
    <cfRule type="cellIs" dxfId="327" priority="410" operator="equal">
      <formula>symOffen</formula>
    </cfRule>
  </conditionalFormatting>
  <conditionalFormatting sqref="BA42">
    <cfRule type="cellIs" dxfId="326" priority="405" operator="equal">
      <formula>symErledigt</formula>
    </cfRule>
    <cfRule type="cellIs" dxfId="325" priority="406" operator="equal">
      <formula>symAktiv</formula>
    </cfRule>
    <cfRule type="cellIs" dxfId="324" priority="407" operator="equal">
      <formula>symOffen</formula>
    </cfRule>
  </conditionalFormatting>
  <conditionalFormatting sqref="BA45">
    <cfRule type="cellIs" dxfId="323" priority="402" operator="equal">
      <formula>symErledigt</formula>
    </cfRule>
    <cfRule type="cellIs" dxfId="322" priority="403" operator="equal">
      <formula>symAktiv</formula>
    </cfRule>
    <cfRule type="cellIs" dxfId="321" priority="404" operator="equal">
      <formula>symOffen</formula>
    </cfRule>
  </conditionalFormatting>
  <conditionalFormatting sqref="BA46">
    <cfRule type="cellIs" dxfId="320" priority="399" operator="equal">
      <formula>symErledigt</formula>
    </cfRule>
    <cfRule type="cellIs" dxfId="319" priority="400" operator="equal">
      <formula>symAktiv</formula>
    </cfRule>
    <cfRule type="cellIs" dxfId="318" priority="401" operator="equal">
      <formula>symOffen</formula>
    </cfRule>
  </conditionalFormatting>
  <conditionalFormatting sqref="AZ14">
    <cfRule type="cellIs" dxfId="317" priority="396" operator="equal">
      <formula>symErledigt</formula>
    </cfRule>
    <cfRule type="cellIs" dxfId="316" priority="397" operator="equal">
      <formula>symAktiv</formula>
    </cfRule>
    <cfRule type="cellIs" dxfId="315" priority="398" operator="equal">
      <formula>symOffen</formula>
    </cfRule>
  </conditionalFormatting>
  <conditionalFormatting sqref="BF8">
    <cfRule type="cellIs" dxfId="314" priority="393" operator="equal">
      <formula>symErledigt</formula>
    </cfRule>
    <cfRule type="cellIs" dxfId="313" priority="394" operator="equal">
      <formula>symAktiv</formula>
    </cfRule>
    <cfRule type="cellIs" dxfId="312" priority="395" operator="equal">
      <formula>symOffen</formula>
    </cfRule>
  </conditionalFormatting>
  <conditionalFormatting sqref="BF9">
    <cfRule type="cellIs" dxfId="311" priority="390" operator="equal">
      <formula>symErledigt</formula>
    </cfRule>
    <cfRule type="cellIs" dxfId="310" priority="391" operator="equal">
      <formula>symAktiv</formula>
    </cfRule>
    <cfRule type="cellIs" dxfId="309" priority="392" operator="equal">
      <formula>symOffen</formula>
    </cfRule>
  </conditionalFormatting>
  <conditionalFormatting sqref="BF12">
    <cfRule type="cellIs" dxfId="308" priority="387" operator="equal">
      <formula>symErledigt</formula>
    </cfRule>
    <cfRule type="cellIs" dxfId="307" priority="388" operator="equal">
      <formula>symAktiv</formula>
    </cfRule>
    <cfRule type="cellIs" dxfId="306" priority="389" operator="equal">
      <formula>symOffen</formula>
    </cfRule>
  </conditionalFormatting>
  <conditionalFormatting sqref="BF13">
    <cfRule type="cellIs" dxfId="305" priority="384" operator="equal">
      <formula>symErledigt</formula>
    </cfRule>
    <cfRule type="cellIs" dxfId="304" priority="385" operator="equal">
      <formula>symAktiv</formula>
    </cfRule>
    <cfRule type="cellIs" dxfId="303" priority="386" operator="equal">
      <formula>symOffen</formula>
    </cfRule>
  </conditionalFormatting>
  <conditionalFormatting sqref="BF18:BF19">
    <cfRule type="cellIs" dxfId="302" priority="381" operator="equal">
      <formula>symErledigt</formula>
    </cfRule>
    <cfRule type="cellIs" dxfId="301" priority="382" operator="equal">
      <formula>symAktiv</formula>
    </cfRule>
    <cfRule type="cellIs" dxfId="300" priority="383" operator="equal">
      <formula>symOffen</formula>
    </cfRule>
  </conditionalFormatting>
  <conditionalFormatting sqref="BF22:BF25">
    <cfRule type="cellIs" dxfId="299" priority="378" operator="equal">
      <formula>symErledigt</formula>
    </cfRule>
    <cfRule type="cellIs" dxfId="298" priority="379" operator="equal">
      <formula>symAktiv</formula>
    </cfRule>
    <cfRule type="cellIs" dxfId="297" priority="380" operator="equal">
      <formula>symOffen</formula>
    </cfRule>
  </conditionalFormatting>
  <conditionalFormatting sqref="BF28:BF30">
    <cfRule type="cellIs" dxfId="296" priority="375" operator="equal">
      <formula>symErledigt</formula>
    </cfRule>
    <cfRule type="cellIs" dxfId="295" priority="376" operator="equal">
      <formula>symAktiv</formula>
    </cfRule>
    <cfRule type="cellIs" dxfId="294" priority="377" operator="equal">
      <formula>symOffen</formula>
    </cfRule>
  </conditionalFormatting>
  <conditionalFormatting sqref="BF33:BF35">
    <cfRule type="cellIs" dxfId="293" priority="372" operator="equal">
      <formula>symErledigt</formula>
    </cfRule>
    <cfRule type="cellIs" dxfId="292" priority="373" operator="equal">
      <formula>symAktiv</formula>
    </cfRule>
    <cfRule type="cellIs" dxfId="291" priority="374" operator="equal">
      <formula>symOffen</formula>
    </cfRule>
  </conditionalFormatting>
  <conditionalFormatting sqref="BF38:BF39">
    <cfRule type="cellIs" dxfId="290" priority="369" operator="equal">
      <formula>symErledigt</formula>
    </cfRule>
    <cfRule type="cellIs" dxfId="289" priority="370" operator="equal">
      <formula>symAktiv</formula>
    </cfRule>
    <cfRule type="cellIs" dxfId="288" priority="371" operator="equal">
      <formula>symOffen</formula>
    </cfRule>
  </conditionalFormatting>
  <conditionalFormatting sqref="BF42">
    <cfRule type="cellIs" dxfId="287" priority="366" operator="equal">
      <formula>symErledigt</formula>
    </cfRule>
    <cfRule type="cellIs" dxfId="286" priority="367" operator="equal">
      <formula>symAktiv</formula>
    </cfRule>
    <cfRule type="cellIs" dxfId="285" priority="368" operator="equal">
      <formula>symOffen</formula>
    </cfRule>
  </conditionalFormatting>
  <conditionalFormatting sqref="BF46">
    <cfRule type="cellIs" dxfId="284" priority="360" operator="equal">
      <formula>symErledigt</formula>
    </cfRule>
    <cfRule type="cellIs" dxfId="283" priority="361" operator="equal">
      <formula>symAktiv</formula>
    </cfRule>
    <cfRule type="cellIs" dxfId="282" priority="362" operator="equal">
      <formula>symOffen</formula>
    </cfRule>
  </conditionalFormatting>
  <conditionalFormatting sqref="BG8:BG9">
    <cfRule type="cellIs" dxfId="281" priority="357" operator="equal">
      <formula>symErledigt</formula>
    </cfRule>
    <cfRule type="cellIs" dxfId="280" priority="358" operator="equal">
      <formula>symAktiv</formula>
    </cfRule>
    <cfRule type="cellIs" dxfId="279" priority="359" operator="equal">
      <formula>symOffen</formula>
    </cfRule>
  </conditionalFormatting>
  <conditionalFormatting sqref="BG12">
    <cfRule type="cellIs" dxfId="278" priority="354" operator="equal">
      <formula>symErledigt</formula>
    </cfRule>
    <cfRule type="cellIs" dxfId="277" priority="355" operator="equal">
      <formula>symAktiv</formula>
    </cfRule>
    <cfRule type="cellIs" dxfId="276" priority="356" operator="equal">
      <formula>symOffen</formula>
    </cfRule>
  </conditionalFormatting>
  <conditionalFormatting sqref="BG13">
    <cfRule type="cellIs" dxfId="275" priority="351" operator="equal">
      <formula>symErledigt</formula>
    </cfRule>
    <cfRule type="cellIs" dxfId="274" priority="352" operator="equal">
      <formula>symAktiv</formula>
    </cfRule>
    <cfRule type="cellIs" dxfId="273" priority="353" operator="equal">
      <formula>symOffen</formula>
    </cfRule>
  </conditionalFormatting>
  <conditionalFormatting sqref="BG14">
    <cfRule type="cellIs" dxfId="272" priority="348" operator="equal">
      <formula>symErledigt</formula>
    </cfRule>
    <cfRule type="cellIs" dxfId="271" priority="349" operator="equal">
      <formula>symAktiv</formula>
    </cfRule>
    <cfRule type="cellIs" dxfId="270" priority="350" operator="equal">
      <formula>symOffen</formula>
    </cfRule>
  </conditionalFormatting>
  <conditionalFormatting sqref="BG18">
    <cfRule type="cellIs" dxfId="269" priority="345" operator="equal">
      <formula>symErledigt</formula>
    </cfRule>
    <cfRule type="cellIs" dxfId="268" priority="346" operator="equal">
      <formula>symAktiv</formula>
    </cfRule>
    <cfRule type="cellIs" dxfId="267" priority="347" operator="equal">
      <formula>symOffen</formula>
    </cfRule>
  </conditionalFormatting>
  <conditionalFormatting sqref="BG19">
    <cfRule type="cellIs" dxfId="266" priority="342" operator="equal">
      <formula>symErledigt</formula>
    </cfRule>
    <cfRule type="cellIs" dxfId="265" priority="343" operator="equal">
      <formula>symAktiv</formula>
    </cfRule>
    <cfRule type="cellIs" dxfId="264" priority="344" operator="equal">
      <formula>symOffen</formula>
    </cfRule>
  </conditionalFormatting>
  <conditionalFormatting sqref="BG22:BG25">
    <cfRule type="cellIs" dxfId="263" priority="339" operator="equal">
      <formula>symErledigt</formula>
    </cfRule>
    <cfRule type="cellIs" dxfId="262" priority="340" operator="equal">
      <formula>symAktiv</formula>
    </cfRule>
    <cfRule type="cellIs" dxfId="261" priority="341" operator="equal">
      <formula>symOffen</formula>
    </cfRule>
  </conditionalFormatting>
  <conditionalFormatting sqref="BG28:BG30">
    <cfRule type="cellIs" dxfId="260" priority="336" operator="equal">
      <formula>symErledigt</formula>
    </cfRule>
    <cfRule type="cellIs" dxfId="259" priority="337" operator="equal">
      <formula>symAktiv</formula>
    </cfRule>
    <cfRule type="cellIs" dxfId="258" priority="338" operator="equal">
      <formula>symOffen</formula>
    </cfRule>
  </conditionalFormatting>
  <conditionalFormatting sqref="BG33:BG35">
    <cfRule type="cellIs" dxfId="257" priority="333" operator="equal">
      <formula>symErledigt</formula>
    </cfRule>
    <cfRule type="cellIs" dxfId="256" priority="334" operator="equal">
      <formula>symAktiv</formula>
    </cfRule>
    <cfRule type="cellIs" dxfId="255" priority="335" operator="equal">
      <formula>symOffen</formula>
    </cfRule>
  </conditionalFormatting>
  <conditionalFormatting sqref="BG38:BG39">
    <cfRule type="cellIs" dxfId="254" priority="330" operator="equal">
      <formula>symErledigt</formula>
    </cfRule>
    <cfRule type="cellIs" dxfId="253" priority="331" operator="equal">
      <formula>symAktiv</formula>
    </cfRule>
    <cfRule type="cellIs" dxfId="252" priority="332" operator="equal">
      <formula>symOffen</formula>
    </cfRule>
  </conditionalFormatting>
  <conditionalFormatting sqref="BG42">
    <cfRule type="cellIs" dxfId="251" priority="327" operator="equal">
      <formula>symErledigt</formula>
    </cfRule>
    <cfRule type="cellIs" dxfId="250" priority="328" operator="equal">
      <formula>symAktiv</formula>
    </cfRule>
    <cfRule type="cellIs" dxfId="249" priority="329" operator="equal">
      <formula>symOffen</formula>
    </cfRule>
  </conditionalFormatting>
  <conditionalFormatting sqref="BG45">
    <cfRule type="cellIs" dxfId="248" priority="324" operator="equal">
      <formula>symErledigt</formula>
    </cfRule>
    <cfRule type="cellIs" dxfId="247" priority="325" operator="equal">
      <formula>symAktiv</formula>
    </cfRule>
    <cfRule type="cellIs" dxfId="246" priority="326" operator="equal">
      <formula>symOffen</formula>
    </cfRule>
  </conditionalFormatting>
  <conditionalFormatting sqref="BG46">
    <cfRule type="cellIs" dxfId="245" priority="321" operator="equal">
      <formula>symErledigt</formula>
    </cfRule>
    <cfRule type="cellIs" dxfId="244" priority="322" operator="equal">
      <formula>symAktiv</formula>
    </cfRule>
    <cfRule type="cellIs" dxfId="243" priority="323" operator="equal">
      <formula>symOffen</formula>
    </cfRule>
  </conditionalFormatting>
  <conditionalFormatting sqref="BF14">
    <cfRule type="cellIs" dxfId="242" priority="318" operator="equal">
      <formula>symErledigt</formula>
    </cfRule>
    <cfRule type="cellIs" dxfId="241" priority="319" operator="equal">
      <formula>symAktiv</formula>
    </cfRule>
    <cfRule type="cellIs" dxfId="240" priority="320" operator="equal">
      <formula>symOffen</formula>
    </cfRule>
  </conditionalFormatting>
  <conditionalFormatting sqref="BL8">
    <cfRule type="cellIs" dxfId="239" priority="315" operator="equal">
      <formula>symErledigt</formula>
    </cfRule>
    <cfRule type="cellIs" dxfId="238" priority="316" operator="equal">
      <formula>symAktiv</formula>
    </cfRule>
    <cfRule type="cellIs" dxfId="237" priority="317" operator="equal">
      <formula>symOffen</formula>
    </cfRule>
  </conditionalFormatting>
  <conditionalFormatting sqref="BL9">
    <cfRule type="cellIs" dxfId="236" priority="312" operator="equal">
      <formula>symErledigt</formula>
    </cfRule>
    <cfRule type="cellIs" dxfId="235" priority="313" operator="equal">
      <formula>symAktiv</formula>
    </cfRule>
    <cfRule type="cellIs" dxfId="234" priority="314" operator="equal">
      <formula>symOffen</formula>
    </cfRule>
  </conditionalFormatting>
  <conditionalFormatting sqref="BL12">
    <cfRule type="cellIs" dxfId="233" priority="309" operator="equal">
      <formula>symErledigt</formula>
    </cfRule>
    <cfRule type="cellIs" dxfId="232" priority="310" operator="equal">
      <formula>symAktiv</formula>
    </cfRule>
    <cfRule type="cellIs" dxfId="231" priority="311" operator="equal">
      <formula>symOffen</formula>
    </cfRule>
  </conditionalFormatting>
  <conditionalFormatting sqref="BL18:BL19">
    <cfRule type="cellIs" dxfId="230" priority="303" operator="equal">
      <formula>symErledigt</formula>
    </cfRule>
    <cfRule type="cellIs" dxfId="229" priority="304" operator="equal">
      <formula>symAktiv</formula>
    </cfRule>
    <cfRule type="cellIs" dxfId="228" priority="305" operator="equal">
      <formula>symOffen</formula>
    </cfRule>
  </conditionalFormatting>
  <conditionalFormatting sqref="BL22:BL25">
    <cfRule type="cellIs" dxfId="227" priority="300" operator="equal">
      <formula>symErledigt</formula>
    </cfRule>
    <cfRule type="cellIs" dxfId="226" priority="301" operator="equal">
      <formula>symAktiv</formula>
    </cfRule>
    <cfRule type="cellIs" dxfId="225" priority="302" operator="equal">
      <formula>symOffen</formula>
    </cfRule>
  </conditionalFormatting>
  <conditionalFormatting sqref="BL28:BL30">
    <cfRule type="cellIs" dxfId="224" priority="297" operator="equal">
      <formula>symErledigt</formula>
    </cfRule>
    <cfRule type="cellIs" dxfId="223" priority="298" operator="equal">
      <formula>symAktiv</formula>
    </cfRule>
    <cfRule type="cellIs" dxfId="222" priority="299" operator="equal">
      <formula>symOffen</formula>
    </cfRule>
  </conditionalFormatting>
  <conditionalFormatting sqref="BL33:BL35">
    <cfRule type="cellIs" dxfId="221" priority="294" operator="equal">
      <formula>symErledigt</formula>
    </cfRule>
    <cfRule type="cellIs" dxfId="220" priority="295" operator="equal">
      <formula>symAktiv</formula>
    </cfRule>
    <cfRule type="cellIs" dxfId="219" priority="296" operator="equal">
      <formula>symOffen</formula>
    </cfRule>
  </conditionalFormatting>
  <conditionalFormatting sqref="BL38:BL39">
    <cfRule type="cellIs" dxfId="218" priority="291" operator="equal">
      <formula>symErledigt</formula>
    </cfRule>
    <cfRule type="cellIs" dxfId="217" priority="292" operator="equal">
      <formula>symAktiv</formula>
    </cfRule>
    <cfRule type="cellIs" dxfId="216" priority="293" operator="equal">
      <formula>symOffen</formula>
    </cfRule>
  </conditionalFormatting>
  <conditionalFormatting sqref="BL42">
    <cfRule type="cellIs" dxfId="215" priority="288" operator="equal">
      <formula>symErledigt</formula>
    </cfRule>
    <cfRule type="cellIs" dxfId="214" priority="289" operator="equal">
      <formula>symAktiv</formula>
    </cfRule>
    <cfRule type="cellIs" dxfId="213" priority="290" operator="equal">
      <formula>symOffen</formula>
    </cfRule>
  </conditionalFormatting>
  <conditionalFormatting sqref="BL45">
    <cfRule type="cellIs" dxfId="212" priority="285" operator="equal">
      <formula>symErledigt</formula>
    </cfRule>
    <cfRule type="cellIs" dxfId="211" priority="286" operator="equal">
      <formula>symAktiv</formula>
    </cfRule>
    <cfRule type="cellIs" dxfId="210" priority="287" operator="equal">
      <formula>symOffen</formula>
    </cfRule>
  </conditionalFormatting>
  <conditionalFormatting sqref="BL46">
    <cfRule type="cellIs" dxfId="209" priority="282" operator="equal">
      <formula>symErledigt</formula>
    </cfRule>
    <cfRule type="cellIs" dxfId="208" priority="283" operator="equal">
      <formula>symAktiv</formula>
    </cfRule>
    <cfRule type="cellIs" dxfId="207" priority="284" operator="equal">
      <formula>symOffen</formula>
    </cfRule>
  </conditionalFormatting>
  <conditionalFormatting sqref="BM8:BM9">
    <cfRule type="cellIs" dxfId="206" priority="279" operator="equal">
      <formula>symErledigt</formula>
    </cfRule>
    <cfRule type="cellIs" dxfId="205" priority="280" operator="equal">
      <formula>symAktiv</formula>
    </cfRule>
    <cfRule type="cellIs" dxfId="204" priority="281" operator="equal">
      <formula>symOffen</formula>
    </cfRule>
  </conditionalFormatting>
  <conditionalFormatting sqref="BM12">
    <cfRule type="cellIs" dxfId="203" priority="276" operator="equal">
      <formula>symErledigt</formula>
    </cfRule>
    <cfRule type="cellIs" dxfId="202" priority="277" operator="equal">
      <formula>symAktiv</formula>
    </cfRule>
    <cfRule type="cellIs" dxfId="201" priority="278" operator="equal">
      <formula>symOffen</formula>
    </cfRule>
  </conditionalFormatting>
  <conditionalFormatting sqref="BM13">
    <cfRule type="cellIs" dxfId="200" priority="273" operator="equal">
      <formula>symErledigt</formula>
    </cfRule>
    <cfRule type="cellIs" dxfId="199" priority="274" operator="equal">
      <formula>symAktiv</formula>
    </cfRule>
    <cfRule type="cellIs" dxfId="198" priority="275" operator="equal">
      <formula>symOffen</formula>
    </cfRule>
  </conditionalFormatting>
  <conditionalFormatting sqref="BM14">
    <cfRule type="cellIs" dxfId="197" priority="270" operator="equal">
      <formula>symErledigt</formula>
    </cfRule>
    <cfRule type="cellIs" dxfId="196" priority="271" operator="equal">
      <formula>symAktiv</formula>
    </cfRule>
    <cfRule type="cellIs" dxfId="195" priority="272" operator="equal">
      <formula>symOffen</formula>
    </cfRule>
  </conditionalFormatting>
  <conditionalFormatting sqref="BM38:BM39">
    <cfRule type="cellIs" dxfId="194" priority="252" operator="equal">
      <formula>symErledigt</formula>
    </cfRule>
    <cfRule type="cellIs" dxfId="193" priority="253" operator="equal">
      <formula>symAktiv</formula>
    </cfRule>
    <cfRule type="cellIs" dxfId="192" priority="254" operator="equal">
      <formula>symOffen</formula>
    </cfRule>
  </conditionalFormatting>
  <conditionalFormatting sqref="BM42">
    <cfRule type="cellIs" dxfId="191" priority="249" operator="equal">
      <formula>symErledigt</formula>
    </cfRule>
    <cfRule type="cellIs" dxfId="190" priority="250" operator="equal">
      <formula>symAktiv</formula>
    </cfRule>
    <cfRule type="cellIs" dxfId="189" priority="251" operator="equal">
      <formula>symOffen</formula>
    </cfRule>
  </conditionalFormatting>
  <conditionalFormatting sqref="BM45">
    <cfRule type="cellIs" dxfId="188" priority="246" operator="equal">
      <formula>symErledigt</formula>
    </cfRule>
    <cfRule type="cellIs" dxfId="187" priority="247" operator="equal">
      <formula>symAktiv</formula>
    </cfRule>
    <cfRule type="cellIs" dxfId="186" priority="248" operator="equal">
      <formula>symOffen</formula>
    </cfRule>
  </conditionalFormatting>
  <conditionalFormatting sqref="BM46">
    <cfRule type="cellIs" dxfId="185" priority="243" operator="equal">
      <formula>symErledigt</formula>
    </cfRule>
    <cfRule type="cellIs" dxfId="184" priority="244" operator="equal">
      <formula>symAktiv</formula>
    </cfRule>
    <cfRule type="cellIs" dxfId="183" priority="245" operator="equal">
      <formula>symOffen</formula>
    </cfRule>
  </conditionalFormatting>
  <conditionalFormatting sqref="BL14">
    <cfRule type="cellIs" dxfId="182" priority="240" operator="equal">
      <formula>symErledigt</formula>
    </cfRule>
    <cfRule type="cellIs" dxfId="181" priority="241" operator="equal">
      <formula>symAktiv</formula>
    </cfRule>
    <cfRule type="cellIs" dxfId="180" priority="242" operator="equal">
      <formula>symOffen</formula>
    </cfRule>
  </conditionalFormatting>
  <conditionalFormatting sqref="BR8">
    <cfRule type="cellIs" dxfId="179" priority="237" operator="equal">
      <formula>symErledigt</formula>
    </cfRule>
    <cfRule type="cellIs" dxfId="178" priority="238" operator="equal">
      <formula>symAktiv</formula>
    </cfRule>
    <cfRule type="cellIs" dxfId="177" priority="239" operator="equal">
      <formula>symOffen</formula>
    </cfRule>
  </conditionalFormatting>
  <conditionalFormatting sqref="BR9">
    <cfRule type="cellIs" dxfId="176" priority="234" operator="equal">
      <formula>symErledigt</formula>
    </cfRule>
    <cfRule type="cellIs" dxfId="175" priority="235" operator="equal">
      <formula>symAktiv</formula>
    </cfRule>
    <cfRule type="cellIs" dxfId="174" priority="236" operator="equal">
      <formula>symOffen</formula>
    </cfRule>
  </conditionalFormatting>
  <conditionalFormatting sqref="BR12">
    <cfRule type="cellIs" dxfId="173" priority="231" operator="equal">
      <formula>symErledigt</formula>
    </cfRule>
    <cfRule type="cellIs" dxfId="172" priority="232" operator="equal">
      <formula>symAktiv</formula>
    </cfRule>
    <cfRule type="cellIs" dxfId="171" priority="233" operator="equal">
      <formula>symOffen</formula>
    </cfRule>
  </conditionalFormatting>
  <conditionalFormatting sqref="BR13">
    <cfRule type="cellIs" dxfId="170" priority="228" operator="equal">
      <formula>symErledigt</formula>
    </cfRule>
    <cfRule type="cellIs" dxfId="169" priority="229" operator="equal">
      <formula>symAktiv</formula>
    </cfRule>
    <cfRule type="cellIs" dxfId="168" priority="230" operator="equal">
      <formula>symOffen</formula>
    </cfRule>
  </conditionalFormatting>
  <conditionalFormatting sqref="BR18:BR19">
    <cfRule type="cellIs" dxfId="167" priority="225" operator="equal">
      <formula>symErledigt</formula>
    </cfRule>
    <cfRule type="cellIs" dxfId="166" priority="226" operator="equal">
      <formula>symAktiv</formula>
    </cfRule>
    <cfRule type="cellIs" dxfId="165" priority="227" operator="equal">
      <formula>symOffen</formula>
    </cfRule>
  </conditionalFormatting>
  <conditionalFormatting sqref="BR22:BR25">
    <cfRule type="cellIs" dxfId="164" priority="222" operator="equal">
      <formula>symErledigt</formula>
    </cfRule>
    <cfRule type="cellIs" dxfId="163" priority="223" operator="equal">
      <formula>symAktiv</formula>
    </cfRule>
    <cfRule type="cellIs" dxfId="162" priority="224" operator="equal">
      <formula>symOffen</formula>
    </cfRule>
  </conditionalFormatting>
  <conditionalFormatting sqref="BR33:BR35">
    <cfRule type="cellIs" dxfId="161" priority="216" operator="equal">
      <formula>symErledigt</formula>
    </cfRule>
    <cfRule type="cellIs" dxfId="160" priority="217" operator="equal">
      <formula>symAktiv</formula>
    </cfRule>
    <cfRule type="cellIs" dxfId="159" priority="218" operator="equal">
      <formula>symOffen</formula>
    </cfRule>
  </conditionalFormatting>
  <conditionalFormatting sqref="BR38:BR39">
    <cfRule type="cellIs" dxfId="158" priority="213" operator="equal">
      <formula>symErledigt</formula>
    </cfRule>
    <cfRule type="cellIs" dxfId="157" priority="214" operator="equal">
      <formula>symAktiv</formula>
    </cfRule>
    <cfRule type="cellIs" dxfId="156" priority="215" operator="equal">
      <formula>symOffen</formula>
    </cfRule>
  </conditionalFormatting>
  <conditionalFormatting sqref="BR42">
    <cfRule type="cellIs" dxfId="155" priority="210" operator="equal">
      <formula>symErledigt</formula>
    </cfRule>
    <cfRule type="cellIs" dxfId="154" priority="211" operator="equal">
      <formula>symAktiv</formula>
    </cfRule>
    <cfRule type="cellIs" dxfId="153" priority="212" operator="equal">
      <formula>symOffen</formula>
    </cfRule>
  </conditionalFormatting>
  <conditionalFormatting sqref="BR45">
    <cfRule type="cellIs" dxfId="152" priority="207" operator="equal">
      <formula>symErledigt</formula>
    </cfRule>
    <cfRule type="cellIs" dxfId="151" priority="208" operator="equal">
      <formula>symAktiv</formula>
    </cfRule>
    <cfRule type="cellIs" dxfId="150" priority="209" operator="equal">
      <formula>symOffen</formula>
    </cfRule>
  </conditionalFormatting>
  <conditionalFormatting sqref="BR46">
    <cfRule type="cellIs" dxfId="149" priority="204" operator="equal">
      <formula>symErledigt</formula>
    </cfRule>
    <cfRule type="cellIs" dxfId="148" priority="205" operator="equal">
      <formula>symAktiv</formula>
    </cfRule>
    <cfRule type="cellIs" dxfId="147" priority="206" operator="equal">
      <formula>symOffen</formula>
    </cfRule>
  </conditionalFormatting>
  <conditionalFormatting sqref="BS12">
    <cfRule type="cellIs" dxfId="146" priority="198" operator="equal">
      <formula>symErledigt</formula>
    </cfRule>
    <cfRule type="cellIs" dxfId="145" priority="199" operator="equal">
      <formula>symAktiv</formula>
    </cfRule>
    <cfRule type="cellIs" dxfId="144" priority="200" operator="equal">
      <formula>symOffen</formula>
    </cfRule>
  </conditionalFormatting>
  <conditionalFormatting sqref="BS13">
    <cfRule type="cellIs" dxfId="143" priority="195" operator="equal">
      <formula>symErledigt</formula>
    </cfRule>
    <cfRule type="cellIs" dxfId="142" priority="196" operator="equal">
      <formula>symAktiv</formula>
    </cfRule>
    <cfRule type="cellIs" dxfId="141" priority="197" operator="equal">
      <formula>symOffen</formula>
    </cfRule>
  </conditionalFormatting>
  <conditionalFormatting sqref="BS14">
    <cfRule type="cellIs" dxfId="140" priority="192" operator="equal">
      <formula>symErledigt</formula>
    </cfRule>
    <cfRule type="cellIs" dxfId="139" priority="193" operator="equal">
      <formula>symAktiv</formula>
    </cfRule>
    <cfRule type="cellIs" dxfId="138" priority="194" operator="equal">
      <formula>symOffen</formula>
    </cfRule>
  </conditionalFormatting>
  <conditionalFormatting sqref="BS18">
    <cfRule type="cellIs" dxfId="137" priority="189" operator="equal">
      <formula>symErledigt</formula>
    </cfRule>
    <cfRule type="cellIs" dxfId="136" priority="190" operator="equal">
      <formula>symAktiv</formula>
    </cfRule>
    <cfRule type="cellIs" dxfId="135" priority="191" operator="equal">
      <formula>symOffen</formula>
    </cfRule>
  </conditionalFormatting>
  <conditionalFormatting sqref="BS19">
    <cfRule type="cellIs" dxfId="134" priority="186" operator="equal">
      <formula>symErledigt</formula>
    </cfRule>
    <cfRule type="cellIs" dxfId="133" priority="187" operator="equal">
      <formula>symAktiv</formula>
    </cfRule>
    <cfRule type="cellIs" dxfId="132" priority="188" operator="equal">
      <formula>symOffen</formula>
    </cfRule>
  </conditionalFormatting>
  <conditionalFormatting sqref="BS28:BS30">
    <cfRule type="cellIs" dxfId="131" priority="180" operator="equal">
      <formula>symErledigt</formula>
    </cfRule>
    <cfRule type="cellIs" dxfId="130" priority="181" operator="equal">
      <formula>symAktiv</formula>
    </cfRule>
    <cfRule type="cellIs" dxfId="129" priority="182" operator="equal">
      <formula>symOffen</formula>
    </cfRule>
  </conditionalFormatting>
  <conditionalFormatting sqref="BS33:BS35">
    <cfRule type="cellIs" dxfId="128" priority="177" operator="equal">
      <formula>symErledigt</formula>
    </cfRule>
    <cfRule type="cellIs" dxfId="127" priority="178" operator="equal">
      <formula>symAktiv</formula>
    </cfRule>
    <cfRule type="cellIs" dxfId="126" priority="179" operator="equal">
      <formula>symOffen</formula>
    </cfRule>
  </conditionalFormatting>
  <conditionalFormatting sqref="BS38:BS39">
    <cfRule type="cellIs" dxfId="125" priority="174" operator="equal">
      <formula>symErledigt</formula>
    </cfRule>
    <cfRule type="cellIs" dxfId="124" priority="175" operator="equal">
      <formula>symAktiv</formula>
    </cfRule>
    <cfRule type="cellIs" dxfId="123" priority="176" operator="equal">
      <formula>symOffen</formula>
    </cfRule>
  </conditionalFormatting>
  <conditionalFormatting sqref="BS42">
    <cfRule type="cellIs" dxfId="122" priority="171" operator="equal">
      <formula>symErledigt</formula>
    </cfRule>
    <cfRule type="cellIs" dxfId="121" priority="172" operator="equal">
      <formula>symAktiv</formula>
    </cfRule>
    <cfRule type="cellIs" dxfId="120" priority="173" operator="equal">
      <formula>symOffen</formula>
    </cfRule>
  </conditionalFormatting>
  <conditionalFormatting sqref="BS45">
    <cfRule type="cellIs" dxfId="119" priority="168" operator="equal">
      <formula>symErledigt</formula>
    </cfRule>
    <cfRule type="cellIs" dxfId="118" priority="169" operator="equal">
      <formula>symAktiv</formula>
    </cfRule>
    <cfRule type="cellIs" dxfId="117" priority="170" operator="equal">
      <formula>symOffen</formula>
    </cfRule>
  </conditionalFormatting>
  <conditionalFormatting sqref="BR14">
    <cfRule type="cellIs" dxfId="116" priority="162" operator="equal">
      <formula>symErledigt</formula>
    </cfRule>
    <cfRule type="cellIs" dxfId="115" priority="163" operator="equal">
      <formula>symAktiv</formula>
    </cfRule>
    <cfRule type="cellIs" dxfId="114" priority="164" operator="equal">
      <formula>symOffen</formula>
    </cfRule>
  </conditionalFormatting>
  <conditionalFormatting sqref="BX8">
    <cfRule type="cellIs" dxfId="113" priority="159" operator="equal">
      <formula>symErledigt</formula>
    </cfRule>
    <cfRule type="cellIs" dxfId="112" priority="160" operator="equal">
      <formula>symAktiv</formula>
    </cfRule>
    <cfRule type="cellIs" dxfId="111" priority="161" operator="equal">
      <formula>symOffen</formula>
    </cfRule>
  </conditionalFormatting>
  <conditionalFormatting sqref="BX9">
    <cfRule type="cellIs" dxfId="110" priority="156" operator="equal">
      <formula>symErledigt</formula>
    </cfRule>
    <cfRule type="cellIs" dxfId="109" priority="157" operator="equal">
      <formula>symAktiv</formula>
    </cfRule>
    <cfRule type="cellIs" dxfId="108" priority="158" operator="equal">
      <formula>symOffen</formula>
    </cfRule>
  </conditionalFormatting>
  <conditionalFormatting sqref="BX12">
    <cfRule type="cellIs" dxfId="107" priority="153" operator="equal">
      <formula>symErledigt</formula>
    </cfRule>
    <cfRule type="cellIs" dxfId="106" priority="154" operator="equal">
      <formula>symAktiv</formula>
    </cfRule>
    <cfRule type="cellIs" dxfId="105" priority="155" operator="equal">
      <formula>symOffen</formula>
    </cfRule>
  </conditionalFormatting>
  <conditionalFormatting sqref="BX13">
    <cfRule type="cellIs" dxfId="104" priority="150" operator="equal">
      <formula>symErledigt</formula>
    </cfRule>
    <cfRule type="cellIs" dxfId="103" priority="151" operator="equal">
      <formula>symAktiv</formula>
    </cfRule>
    <cfRule type="cellIs" dxfId="102" priority="152" operator="equal">
      <formula>symOffen</formula>
    </cfRule>
  </conditionalFormatting>
  <conditionalFormatting sqref="BY12">
    <cfRule type="cellIs" dxfId="101" priority="120" operator="equal">
      <formula>symErledigt</formula>
    </cfRule>
    <cfRule type="cellIs" dxfId="100" priority="121" operator="equal">
      <formula>symAktiv</formula>
    </cfRule>
    <cfRule type="cellIs" dxfId="99" priority="122" operator="equal">
      <formula>symOffen</formula>
    </cfRule>
  </conditionalFormatting>
  <conditionalFormatting sqref="BY13">
    <cfRule type="cellIs" dxfId="98" priority="117" operator="equal">
      <formula>symErledigt</formula>
    </cfRule>
    <cfRule type="cellIs" dxfId="97" priority="118" operator="equal">
      <formula>symAktiv</formula>
    </cfRule>
    <cfRule type="cellIs" dxfId="96" priority="119" operator="equal">
      <formula>symOffen</formula>
    </cfRule>
  </conditionalFormatting>
  <conditionalFormatting sqref="BY14">
    <cfRule type="cellIs" dxfId="95" priority="114" operator="equal">
      <formula>symErledigt</formula>
    </cfRule>
    <cfRule type="cellIs" dxfId="94" priority="115" operator="equal">
      <formula>symAktiv</formula>
    </cfRule>
    <cfRule type="cellIs" dxfId="93" priority="116" operator="equal">
      <formula>symOffen</formula>
    </cfRule>
  </conditionalFormatting>
  <conditionalFormatting sqref="BY19">
    <cfRule type="cellIs" dxfId="92" priority="108" operator="equal">
      <formula>symErledigt</formula>
    </cfRule>
    <cfRule type="cellIs" dxfId="91" priority="109" operator="equal">
      <formula>symAktiv</formula>
    </cfRule>
    <cfRule type="cellIs" dxfId="90" priority="110" operator="equal">
      <formula>symOffen</formula>
    </cfRule>
  </conditionalFormatting>
  <conditionalFormatting sqref="BY22:BY25">
    <cfRule type="cellIs" dxfId="89" priority="105" operator="equal">
      <formula>symErledigt</formula>
    </cfRule>
    <cfRule type="cellIs" dxfId="88" priority="106" operator="equal">
      <formula>symAktiv</formula>
    </cfRule>
    <cfRule type="cellIs" dxfId="87" priority="107" operator="equal">
      <formula>symOffen</formula>
    </cfRule>
  </conditionalFormatting>
  <conditionalFormatting sqref="BY28:BY30">
    <cfRule type="cellIs" dxfId="86" priority="102" operator="equal">
      <formula>symErledigt</formula>
    </cfRule>
    <cfRule type="cellIs" dxfId="85" priority="103" operator="equal">
      <formula>symAktiv</formula>
    </cfRule>
    <cfRule type="cellIs" dxfId="84" priority="104" operator="equal">
      <formula>symOffen</formula>
    </cfRule>
  </conditionalFormatting>
  <conditionalFormatting sqref="BY33:BY35">
    <cfRule type="cellIs" dxfId="83" priority="99" operator="equal">
      <formula>symErledigt</formula>
    </cfRule>
    <cfRule type="cellIs" dxfId="82" priority="100" operator="equal">
      <formula>symAktiv</formula>
    </cfRule>
    <cfRule type="cellIs" dxfId="81" priority="101" operator="equal">
      <formula>symOffen</formula>
    </cfRule>
  </conditionalFormatting>
  <conditionalFormatting sqref="BY38:BY39">
    <cfRule type="cellIs" dxfId="80" priority="96" operator="equal">
      <formula>symErledigt</formula>
    </cfRule>
    <cfRule type="cellIs" dxfId="79" priority="97" operator="equal">
      <formula>symAktiv</formula>
    </cfRule>
    <cfRule type="cellIs" dxfId="78" priority="98" operator="equal">
      <formula>symOffen</formula>
    </cfRule>
  </conditionalFormatting>
  <conditionalFormatting sqref="BY45">
    <cfRule type="cellIs" dxfId="77" priority="90" operator="equal">
      <formula>symErledigt</formula>
    </cfRule>
    <cfRule type="cellIs" dxfId="76" priority="91" operator="equal">
      <formula>symAktiv</formula>
    </cfRule>
    <cfRule type="cellIs" dxfId="75" priority="92" operator="equal">
      <formula>symOffen</formula>
    </cfRule>
  </conditionalFormatting>
  <conditionalFormatting sqref="BY46">
    <cfRule type="cellIs" dxfId="74" priority="87" operator="equal">
      <formula>symErledigt</formula>
    </cfRule>
    <cfRule type="cellIs" dxfId="73" priority="88" operator="equal">
      <formula>symAktiv</formula>
    </cfRule>
    <cfRule type="cellIs" dxfId="72" priority="89" operator="equal">
      <formula>symOffen</formula>
    </cfRule>
  </conditionalFormatting>
  <conditionalFormatting sqref="BX14">
    <cfRule type="cellIs" dxfId="71" priority="84" operator="equal">
      <formula>symErledigt</formula>
    </cfRule>
    <cfRule type="cellIs" dxfId="70" priority="85" operator="equal">
      <formula>symAktiv</formula>
    </cfRule>
    <cfRule type="cellIs" dxfId="69" priority="86" operator="equal">
      <formula>symOffen</formula>
    </cfRule>
  </conditionalFormatting>
  <conditionalFormatting sqref="CD8">
    <cfRule type="cellIs" dxfId="68" priority="81" operator="equal">
      <formula>symErledigt</formula>
    </cfRule>
    <cfRule type="cellIs" dxfId="67" priority="82" operator="equal">
      <formula>symAktiv</formula>
    </cfRule>
    <cfRule type="cellIs" dxfId="66" priority="83" operator="equal">
      <formula>symOffen</formula>
    </cfRule>
  </conditionalFormatting>
  <conditionalFormatting sqref="CD9">
    <cfRule type="cellIs" dxfId="65" priority="78" operator="equal">
      <formula>symErledigt</formula>
    </cfRule>
    <cfRule type="cellIs" dxfId="64" priority="79" operator="equal">
      <formula>symAktiv</formula>
    </cfRule>
    <cfRule type="cellIs" dxfId="63" priority="80" operator="equal">
      <formula>symOffen</formula>
    </cfRule>
  </conditionalFormatting>
  <conditionalFormatting sqref="CD13">
    <cfRule type="cellIs" dxfId="62" priority="72" operator="equal">
      <formula>symErledigt</formula>
    </cfRule>
    <cfRule type="cellIs" dxfId="61" priority="73" operator="equal">
      <formula>symAktiv</formula>
    </cfRule>
    <cfRule type="cellIs" dxfId="60" priority="74" operator="equal">
      <formula>symOffen</formula>
    </cfRule>
  </conditionalFormatting>
  <conditionalFormatting sqref="CD22:CD25">
    <cfRule type="cellIs" dxfId="59" priority="66" operator="equal">
      <formula>symErledigt</formula>
    </cfRule>
    <cfRule type="cellIs" dxfId="58" priority="67" operator="equal">
      <formula>symAktiv</formula>
    </cfRule>
    <cfRule type="cellIs" dxfId="57" priority="68" operator="equal">
      <formula>symOffen</formula>
    </cfRule>
  </conditionalFormatting>
  <conditionalFormatting sqref="CD28:CD30">
    <cfRule type="cellIs" dxfId="56" priority="63" operator="equal">
      <formula>symErledigt</formula>
    </cfRule>
    <cfRule type="cellIs" dxfId="55" priority="64" operator="equal">
      <formula>symAktiv</formula>
    </cfRule>
    <cfRule type="cellIs" dxfId="54" priority="65" operator="equal">
      <formula>symOffen</formula>
    </cfRule>
  </conditionalFormatting>
  <conditionalFormatting sqref="CD33:CD35">
    <cfRule type="cellIs" dxfId="53" priority="60" operator="equal">
      <formula>symErledigt</formula>
    </cfRule>
    <cfRule type="cellIs" dxfId="52" priority="61" operator="equal">
      <formula>symAktiv</formula>
    </cfRule>
    <cfRule type="cellIs" dxfId="51" priority="62" operator="equal">
      <formula>symOffen</formula>
    </cfRule>
  </conditionalFormatting>
  <conditionalFormatting sqref="CD42">
    <cfRule type="cellIs" dxfId="50" priority="54" operator="equal">
      <formula>symErledigt</formula>
    </cfRule>
    <cfRule type="cellIs" dxfId="49" priority="55" operator="equal">
      <formula>symAktiv</formula>
    </cfRule>
    <cfRule type="cellIs" dxfId="48" priority="56" operator="equal">
      <formula>symOffen</formula>
    </cfRule>
  </conditionalFormatting>
  <conditionalFormatting sqref="CD45">
    <cfRule type="cellIs" dxfId="47" priority="51" operator="equal">
      <formula>symErledigt</formula>
    </cfRule>
    <cfRule type="cellIs" dxfId="46" priority="52" operator="equal">
      <formula>symAktiv</formula>
    </cfRule>
    <cfRule type="cellIs" dxfId="45" priority="53" operator="equal">
      <formula>symOffen</formula>
    </cfRule>
  </conditionalFormatting>
  <conditionalFormatting sqref="CD46">
    <cfRule type="cellIs" dxfId="44" priority="48" operator="equal">
      <formula>symErledigt</formula>
    </cfRule>
    <cfRule type="cellIs" dxfId="43" priority="49" operator="equal">
      <formula>symAktiv</formula>
    </cfRule>
    <cfRule type="cellIs" dxfId="42" priority="50" operator="equal">
      <formula>symOffen</formula>
    </cfRule>
  </conditionalFormatting>
  <conditionalFormatting sqref="CE8:CE9">
    <cfRule type="cellIs" dxfId="41" priority="45" operator="equal">
      <formula>symErledigt</formula>
    </cfRule>
    <cfRule type="cellIs" dxfId="40" priority="46" operator="equal">
      <formula>symAktiv</formula>
    </cfRule>
    <cfRule type="cellIs" dxfId="39" priority="47" operator="equal">
      <formula>symOffen</formula>
    </cfRule>
  </conditionalFormatting>
  <conditionalFormatting sqref="CE12">
    <cfRule type="cellIs" dxfId="38" priority="42" operator="equal">
      <formula>symErledigt</formula>
    </cfRule>
    <cfRule type="cellIs" dxfId="37" priority="43" operator="equal">
      <formula>symAktiv</formula>
    </cfRule>
    <cfRule type="cellIs" dxfId="36" priority="44" operator="equal">
      <formula>symOffen</formula>
    </cfRule>
  </conditionalFormatting>
  <conditionalFormatting sqref="CE14">
    <cfRule type="cellIs" dxfId="35" priority="36" operator="equal">
      <formula>symErledigt</formula>
    </cfRule>
    <cfRule type="cellIs" dxfId="34" priority="37" operator="equal">
      <formula>symAktiv</formula>
    </cfRule>
    <cfRule type="cellIs" dxfId="33" priority="38" operator="equal">
      <formula>symOffen</formula>
    </cfRule>
  </conditionalFormatting>
  <conditionalFormatting sqref="CE18">
    <cfRule type="cellIs" dxfId="32" priority="33" operator="equal">
      <formula>symErledigt</formula>
    </cfRule>
    <cfRule type="cellIs" dxfId="31" priority="34" operator="equal">
      <formula>symAktiv</formula>
    </cfRule>
    <cfRule type="cellIs" dxfId="30" priority="35" operator="equal">
      <formula>symOffen</formula>
    </cfRule>
  </conditionalFormatting>
  <conditionalFormatting sqref="CE19">
    <cfRule type="cellIs" dxfId="29" priority="30" operator="equal">
      <formula>symErledigt</formula>
    </cfRule>
    <cfRule type="cellIs" dxfId="28" priority="31" operator="equal">
      <formula>symAktiv</formula>
    </cfRule>
    <cfRule type="cellIs" dxfId="27" priority="32" operator="equal">
      <formula>symOffen</formula>
    </cfRule>
  </conditionalFormatting>
  <conditionalFormatting sqref="CE22:CE25">
    <cfRule type="cellIs" dxfId="26" priority="27" operator="equal">
      <formula>symErledigt</formula>
    </cfRule>
    <cfRule type="cellIs" dxfId="25" priority="28" operator="equal">
      <formula>symAktiv</formula>
    </cfRule>
    <cfRule type="cellIs" dxfId="24" priority="29" operator="equal">
      <formula>symOffen</formula>
    </cfRule>
  </conditionalFormatting>
  <conditionalFormatting sqref="CE28:CE30">
    <cfRule type="cellIs" dxfId="23" priority="24" operator="equal">
      <formula>symErledigt</formula>
    </cfRule>
    <cfRule type="cellIs" dxfId="22" priority="25" operator="equal">
      <formula>symAktiv</formula>
    </cfRule>
    <cfRule type="cellIs" dxfId="21" priority="26" operator="equal">
      <formula>symOffen</formula>
    </cfRule>
  </conditionalFormatting>
  <conditionalFormatting sqref="CE42">
    <cfRule type="cellIs" dxfId="20" priority="15" operator="equal">
      <formula>symErledigt</formula>
    </cfRule>
    <cfRule type="cellIs" dxfId="19" priority="16" operator="equal">
      <formula>symAktiv</formula>
    </cfRule>
    <cfRule type="cellIs" dxfId="18" priority="17" operator="equal">
      <formula>symOffen</formula>
    </cfRule>
  </conditionalFormatting>
  <conditionalFormatting sqref="CE45">
    <cfRule type="cellIs" dxfId="17" priority="12" operator="equal">
      <formula>symErledigt</formula>
    </cfRule>
    <cfRule type="cellIs" dxfId="16" priority="13" operator="equal">
      <formula>symAktiv</formula>
    </cfRule>
    <cfRule type="cellIs" dxfId="15" priority="14" operator="equal">
      <formula>symOffen</formula>
    </cfRule>
  </conditionalFormatting>
  <conditionalFormatting sqref="CE46">
    <cfRule type="cellIs" dxfId="14" priority="9" operator="equal">
      <formula>symErledigt</formula>
    </cfRule>
    <cfRule type="cellIs" dxfId="13" priority="10" operator="equal">
      <formula>symAktiv</formula>
    </cfRule>
    <cfRule type="cellIs" dxfId="12" priority="11" operator="equal">
      <formula>symOffen</formula>
    </cfRule>
  </conditionalFormatting>
  <conditionalFormatting sqref="CD14">
    <cfRule type="cellIs" dxfId="11" priority="6" operator="equal">
      <formula>symErledigt</formula>
    </cfRule>
    <cfRule type="cellIs" dxfId="10" priority="7" operator="equal">
      <formula>symAktiv</formula>
    </cfRule>
    <cfRule type="cellIs" dxfId="9" priority="8" operator="equal">
      <formula>symOffen</formula>
    </cfRule>
  </conditionalFormatting>
  <conditionalFormatting sqref="Y8">
    <cfRule type="cellIs" dxfId="8" priority="3" operator="equal">
      <formula>symErledigt</formula>
    </cfRule>
    <cfRule type="cellIs" dxfId="7" priority="4" operator="equal">
      <formula>symAktiv</formula>
    </cfRule>
    <cfRule type="cellIs" dxfId="6" priority="5" operator="equal">
      <formula>symOffen</formula>
    </cfRule>
  </conditionalFormatting>
  <conditionalFormatting sqref="S1:S1048576 Y1:Y1048576 AE1:AE1048576 AK1:AK1048576 AQ1:AQ1048576 AW1:AW1048576 BC1:BC1048576 BI1:BI1048576 BO1:BO1048576 BU1:BU1048576 CA1:CA1048576 CG1:CG1048576">
    <cfRule type="cellIs" dxfId="5" priority="2" operator="equal">
      <formula>"e"</formula>
    </cfRule>
    <cfRule type="cellIs" dxfId="4" priority="1" operator="equal">
      <formula>"a"</formula>
    </cfRule>
  </conditionalFormatting>
  <pageMargins left="0.74791666666666667" right="0.74791666666666667" top="0.98402777777777772" bottom="0.98402777777777772" header="0.51180555555555551" footer="0.5118055555555555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="90" zoomScaleNormal="90" zoomScalePageLayoutView="95" workbookViewId="0">
      <selection activeCell="G44" sqref="G44"/>
    </sheetView>
  </sheetViews>
  <sheetFormatPr baseColWidth="10" defaultColWidth="11.42578125" defaultRowHeight="12.75"/>
  <cols>
    <col min="1" max="1" width="17" bestFit="1" customWidth="1"/>
    <col min="2" max="12" width="6.42578125" bestFit="1" customWidth="1"/>
    <col min="13" max="13" width="7.140625" customWidth="1"/>
  </cols>
  <sheetData>
    <row r="1" spans="1:13" ht="23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</row>
    <row r="2" spans="1:13" ht="18">
      <c r="A2" s="10"/>
      <c r="C2" s="10"/>
      <c r="D2" s="10"/>
    </row>
    <row r="3" spans="1:13" s="284" customFormat="1" ht="12">
      <c r="B3" s="284">
        <v>18</v>
      </c>
      <c r="C3" s="284">
        <f>B3+6</f>
        <v>24</v>
      </c>
      <c r="D3" s="284">
        <f t="shared" ref="D3:L3" si="0">C3+6</f>
        <v>30</v>
      </c>
      <c r="E3" s="284">
        <f t="shared" si="0"/>
        <v>36</v>
      </c>
      <c r="F3" s="284">
        <f t="shared" si="0"/>
        <v>42</v>
      </c>
      <c r="G3" s="284">
        <f t="shared" si="0"/>
        <v>48</v>
      </c>
      <c r="H3" s="284">
        <f t="shared" si="0"/>
        <v>54</v>
      </c>
      <c r="I3" s="284">
        <f t="shared" si="0"/>
        <v>60</v>
      </c>
      <c r="J3" s="284">
        <f t="shared" si="0"/>
        <v>66</v>
      </c>
      <c r="K3" s="284">
        <f t="shared" si="0"/>
        <v>72</v>
      </c>
      <c r="L3" s="284">
        <f t="shared" si="0"/>
        <v>78</v>
      </c>
    </row>
    <row r="4" spans="1:13">
      <c r="A4" s="92"/>
      <c r="B4" s="90">
        <v>42940</v>
      </c>
      <c r="C4" s="91">
        <f>B4+6</f>
        <v>42946</v>
      </c>
      <c r="D4" s="91">
        <f t="shared" ref="D4:L4" si="1">C4+7</f>
        <v>42953</v>
      </c>
      <c r="E4" s="91">
        <f t="shared" si="1"/>
        <v>42960</v>
      </c>
      <c r="F4" s="91">
        <f t="shared" si="1"/>
        <v>42967</v>
      </c>
      <c r="G4" s="91">
        <f t="shared" si="1"/>
        <v>42974</v>
      </c>
      <c r="H4" s="91">
        <f t="shared" si="1"/>
        <v>42981</v>
      </c>
      <c r="I4" s="91">
        <f t="shared" si="1"/>
        <v>42988</v>
      </c>
      <c r="J4" s="91">
        <f t="shared" si="1"/>
        <v>42995</v>
      </c>
      <c r="K4" s="91">
        <f t="shared" si="1"/>
        <v>43002</v>
      </c>
      <c r="L4" s="91">
        <f t="shared" si="1"/>
        <v>43009</v>
      </c>
      <c r="M4" s="91"/>
    </row>
    <row r="5" spans="1:13">
      <c r="A5" s="282" t="s">
        <v>63</v>
      </c>
      <c r="B5" s="283">
        <f>Arbeitspakete!F48</f>
        <v>60</v>
      </c>
      <c r="C5" s="283">
        <f>B5-($B5/10)</f>
        <v>54</v>
      </c>
      <c r="D5" s="283">
        <f t="shared" ref="D5:L5" si="2">C5-($B5/10)</f>
        <v>48</v>
      </c>
      <c r="E5" s="283">
        <f t="shared" si="2"/>
        <v>42</v>
      </c>
      <c r="F5" s="283">
        <f t="shared" si="2"/>
        <v>36</v>
      </c>
      <c r="G5" s="283">
        <f t="shared" si="2"/>
        <v>30</v>
      </c>
      <c r="H5" s="283">
        <f t="shared" si="2"/>
        <v>24</v>
      </c>
      <c r="I5" s="283">
        <f t="shared" si="2"/>
        <v>18</v>
      </c>
      <c r="J5" s="283">
        <f t="shared" si="2"/>
        <v>12</v>
      </c>
      <c r="K5" s="283">
        <f t="shared" si="2"/>
        <v>6</v>
      </c>
      <c r="L5" s="283">
        <f t="shared" si="2"/>
        <v>0</v>
      </c>
      <c r="M5" s="283"/>
    </row>
    <row r="6" spans="1:13">
      <c r="A6" s="188" t="s">
        <v>64</v>
      </c>
      <c r="B6" s="189">
        <f ca="1">INDIRECT(ADDRESS(48,B3,,,"Arbeitspakete"))</f>
        <v>58</v>
      </c>
      <c r="C6" s="189">
        <f t="shared" ref="C6:L6" ca="1" si="3">INDIRECT(ADDRESS(48,C3,,,"Arbeitspakete"))</f>
        <v>55</v>
      </c>
      <c r="D6" s="189">
        <f t="shared" ca="1" si="3"/>
        <v>55</v>
      </c>
      <c r="E6" s="189">
        <f t="shared" ca="1" si="3"/>
        <v>54</v>
      </c>
      <c r="F6" s="189">
        <f t="shared" ca="1" si="3"/>
        <v>54</v>
      </c>
      <c r="G6" s="189">
        <f t="shared" ca="1" si="3"/>
        <v>54</v>
      </c>
      <c r="H6" s="189">
        <f t="shared" ca="1" si="3"/>
        <v>54</v>
      </c>
      <c r="I6" s="189">
        <f t="shared" ca="1" si="3"/>
        <v>54</v>
      </c>
      <c r="J6" s="189">
        <f t="shared" ca="1" si="3"/>
        <v>54</v>
      </c>
      <c r="K6" s="189">
        <f t="shared" ca="1" si="3"/>
        <v>54</v>
      </c>
      <c r="L6" s="189">
        <f t="shared" ca="1" si="3"/>
        <v>54</v>
      </c>
      <c r="M6" s="189"/>
    </row>
    <row r="7" spans="1:13">
      <c r="A7" s="186" t="s">
        <v>65</v>
      </c>
      <c r="B7" s="187">
        <f ca="1">INDIRECT(ADDRESS(48,B3-3,,,"Arbeitspakete"))</f>
        <v>0</v>
      </c>
      <c r="C7" s="187">
        <f t="shared" ref="C7:L7" ca="1" si="4">INDIRECT(ADDRESS(48,C3-3,,,"Arbeitspakete"))</f>
        <v>3</v>
      </c>
      <c r="D7" s="187">
        <f t="shared" ca="1" si="4"/>
        <v>3</v>
      </c>
      <c r="E7" s="187">
        <f t="shared" ca="1" si="4"/>
        <v>4</v>
      </c>
      <c r="F7" s="187">
        <f t="shared" ca="1" si="4"/>
        <v>4</v>
      </c>
      <c r="G7" s="187">
        <f t="shared" ca="1" si="4"/>
        <v>4</v>
      </c>
      <c r="H7" s="187">
        <f t="shared" ca="1" si="4"/>
        <v>4</v>
      </c>
      <c r="I7" s="187">
        <f t="shared" ca="1" si="4"/>
        <v>4</v>
      </c>
      <c r="J7" s="187">
        <f t="shared" ca="1" si="4"/>
        <v>4</v>
      </c>
      <c r="K7" s="187">
        <f t="shared" ca="1" si="4"/>
        <v>4</v>
      </c>
      <c r="L7" s="187">
        <f t="shared" ca="1" si="4"/>
        <v>4</v>
      </c>
      <c r="M7" s="187"/>
    </row>
    <row r="8" spans="1:13">
      <c r="A8" s="5"/>
      <c r="B8" s="5"/>
      <c r="C8" s="5"/>
    </row>
    <row r="9" spans="1:13">
      <c r="A9" s="5"/>
      <c r="B9" s="5"/>
      <c r="C9" s="5"/>
    </row>
    <row r="35" spans="5:5">
      <c r="E35" s="187"/>
    </row>
  </sheetData>
  <sheetProtection selectLockedCells="1" selectUnlockedCells="1"/>
  <phoneticPr fontId="0" type="noConversion"/>
  <pageMargins left="0.78749999999999998" right="0.78749999999999998" top="1.0527777777777778" bottom="1.0527777777777778" header="0.78749999999999998" footer="0.78749999999999998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zoomScale="90" zoomScaleNormal="90" zoomScalePageLayoutView="95" workbookViewId="0">
      <selection activeCell="A23" sqref="A23"/>
    </sheetView>
  </sheetViews>
  <sheetFormatPr baseColWidth="10" defaultColWidth="11.42578125" defaultRowHeight="12.75"/>
  <cols>
    <col min="1" max="1" width="12.42578125" customWidth="1"/>
    <col min="2" max="2" width="10.7109375" bestFit="1" customWidth="1"/>
    <col min="3" max="3" width="12.7109375" bestFit="1" customWidth="1"/>
    <col min="9" max="9" width="11.42578125" customWidth="1"/>
  </cols>
  <sheetData>
    <row r="1" spans="1:10" ht="23.25">
      <c r="A1" s="77" t="s">
        <v>66</v>
      </c>
      <c r="B1" s="77"/>
      <c r="C1" s="77"/>
      <c r="D1" s="77"/>
      <c r="E1" s="77"/>
      <c r="F1" s="77"/>
      <c r="G1" s="77"/>
      <c r="H1" s="77"/>
      <c r="I1" s="77"/>
      <c r="J1" s="77"/>
    </row>
    <row r="2" spans="1:10">
      <c r="B2" s="8"/>
    </row>
    <row r="19" spans="1:12">
      <c r="B19" s="2" t="s">
        <v>67</v>
      </c>
      <c r="C19" s="5" t="s">
        <v>68</v>
      </c>
      <c r="D19" s="2" t="s">
        <v>8</v>
      </c>
      <c r="E19" s="2" t="s">
        <v>90</v>
      </c>
      <c r="F19" s="2"/>
    </row>
    <row r="20" spans="1:12">
      <c r="A20" s="131"/>
      <c r="B20" s="132">
        <f ca="1">SUM(D20:F20)</f>
        <v>2.2857142857142856</v>
      </c>
      <c r="C20" s="132">
        <f ca="1">AVERAGE(D20:F20)</f>
        <v>1.1428571428571428</v>
      </c>
      <c r="D20" s="132">
        <f ca="1">INDIRECT("'"&amp;D$19&amp;"'!F11")</f>
        <v>2.2857142857142856</v>
      </c>
      <c r="E20" s="132">
        <f ca="1">INDIRECT("'"&amp;E$19&amp;"'!F11")</f>
        <v>0</v>
      </c>
      <c r="F20" s="132"/>
    </row>
    <row r="22" spans="1:12">
      <c r="A22" s="73"/>
      <c r="B22" s="74" t="s">
        <v>69</v>
      </c>
      <c r="C22" s="134" t="s">
        <v>22</v>
      </c>
      <c r="D22" s="75" t="str">
        <f>D19</f>
        <v>HW</v>
      </c>
      <c r="E22" s="75" t="str">
        <f t="shared" ref="E22" si="0">E19</f>
        <v>AF</v>
      </c>
      <c r="F22" s="75"/>
      <c r="G22" s="67"/>
      <c r="H22" s="67"/>
      <c r="I22" s="67"/>
      <c r="J22" s="67"/>
      <c r="K22" s="67"/>
      <c r="L22" s="67"/>
    </row>
    <row r="23" spans="1:12">
      <c r="A23" s="66">
        <v>42940</v>
      </c>
      <c r="B23" s="6"/>
      <c r="C23" s="135">
        <f ca="1">SUM(D23:F23)</f>
        <v>0</v>
      </c>
      <c r="D23" s="81">
        <f ca="1">SUMPRODUCT((INDIRECT("'"&amp;D$22&amp;"'!I17:I199")=$C$22)*(INDIRECT("'"&amp;D$22&amp;"'!B17:B199")&gt;$A22)*(INDIRECT("'"&amp;D$22&amp;"'!B17:B199")&lt;=$A23)*(INDIRECT("'"&amp;D$22&amp;"'!E17:E199")&lt;&gt;""),INDIRECT("'"&amp;D$22&amp;"'!E17:E199"))</f>
        <v>0</v>
      </c>
      <c r="E23" s="81">
        <f ca="1">SUMPRODUCT((INDIRECT("'"&amp;E$22&amp;"'!I17:I199")=$C$22)*(INDIRECT("'"&amp;E$22&amp;"'!B17:B199")&gt;$A22)*(INDIRECT("'"&amp;E$22&amp;"'!B17:B199")&lt;=$A23)*(INDIRECT("'"&amp;E$22&amp;"'!E17:E199")&lt;&gt;""),INDIRECT("'"&amp;E$22&amp;"'!E17:E199"))</f>
        <v>0</v>
      </c>
      <c r="F23" s="81"/>
      <c r="G23" s="6"/>
      <c r="H23" s="6"/>
      <c r="I23" s="6"/>
      <c r="J23" s="6"/>
      <c r="K23" s="6"/>
      <c r="L23" s="6"/>
    </row>
    <row r="24" spans="1:12">
      <c r="A24" s="67">
        <f>A23+7</f>
        <v>42947</v>
      </c>
      <c r="B24" s="68"/>
      <c r="C24" s="135">
        <f t="shared" ref="C24:C39" ca="1" si="1">SUM(D24:F24)</f>
        <v>1</v>
      </c>
      <c r="D24" s="81">
        <f ca="1">SUMPRODUCT((INDIRECT("'"&amp;D$22&amp;"'!I17:I199")=$C$22)*(INDIRECT("'"&amp;D$22&amp;"'!B17:B199")&gt;$A23)*(INDIRECT("'"&amp;D$22&amp;"'!B17:B199")&lt;=$A24)*(INDIRECT("'"&amp;D$22&amp;"'!E17:E199")&lt;&gt;""),INDIRECT("'"&amp;D$22&amp;"'!E17:E199"))</f>
        <v>1</v>
      </c>
      <c r="E24" s="81">
        <f ca="1">SUMPRODUCT((INDIRECT("'"&amp;E$22&amp;"'!I18:I199")=$C$22)*(INDIRECT("'"&amp;E$22&amp;"'!B18:B199")&gt;$A23)*(INDIRECT("'"&amp;E$22&amp;"'!B18:B199")&lt;=$A24)*(INDIRECT("'"&amp;E$22&amp;"'!E18:E199")&lt;&gt;""),INDIRECT("'"&amp;E$22&amp;"'!E18:E199"))</f>
        <v>0</v>
      </c>
      <c r="F24" s="81"/>
      <c r="G24" s="6"/>
      <c r="H24" s="6"/>
      <c r="I24" s="6"/>
      <c r="J24" s="6"/>
      <c r="K24" s="6"/>
      <c r="L24" s="6"/>
    </row>
    <row r="25" spans="1:12">
      <c r="A25" s="67">
        <f t="shared" ref="A25:A36" si="2">A24+7</f>
        <v>42954</v>
      </c>
      <c r="B25" s="68"/>
      <c r="C25" s="135">
        <f t="shared" ca="1" si="1"/>
        <v>0</v>
      </c>
      <c r="D25" s="81">
        <f t="shared" ref="D25:D37" ca="1" si="3">SUMPRODUCT((INDIRECT("'"&amp;D$22&amp;"'!I17:I199")=$C$22)*(INDIRECT("'"&amp;D$22&amp;"'!B17:B199")&gt;$A24)*(INDIRECT("'"&amp;D$22&amp;"'!B17:B199")&lt;=$A25)*(INDIRECT("'"&amp;D$22&amp;"'!E17:E199")&lt;&gt;""),INDIRECT("'"&amp;D$22&amp;"'!E17:E199"))</f>
        <v>0</v>
      </c>
      <c r="E25" s="81">
        <f t="shared" ref="E25:E37" ca="1" si="4">SUMPRODUCT((INDIRECT("'"&amp;E$22&amp;"'!I18:I199")=$C$22)*(INDIRECT("'"&amp;E$22&amp;"'!B18:B199")&gt;$A24)*(INDIRECT("'"&amp;E$22&amp;"'!B18:B199")&lt;=$A25)*(INDIRECT("'"&amp;E$22&amp;"'!E18:E199")&lt;&gt;""),INDIRECT("'"&amp;E$22&amp;"'!E18:E199"))</f>
        <v>0</v>
      </c>
      <c r="F25" s="81"/>
      <c r="G25" s="6"/>
      <c r="H25" s="6"/>
      <c r="I25" s="6"/>
      <c r="J25" s="6"/>
      <c r="K25" s="6"/>
      <c r="L25" s="6"/>
    </row>
    <row r="26" spans="1:12">
      <c r="A26" s="67">
        <f t="shared" si="2"/>
        <v>42961</v>
      </c>
      <c r="B26" s="68"/>
      <c r="C26" s="135">
        <f t="shared" ca="1" si="1"/>
        <v>1</v>
      </c>
      <c r="D26" s="81">
        <f t="shared" ca="1" si="3"/>
        <v>1</v>
      </c>
      <c r="E26" s="81">
        <f t="shared" ca="1" si="4"/>
        <v>0</v>
      </c>
      <c r="F26" s="81"/>
      <c r="G26" s="6"/>
      <c r="H26" s="6"/>
      <c r="I26" s="6"/>
      <c r="J26" s="6"/>
      <c r="K26" s="6"/>
      <c r="L26" s="6"/>
    </row>
    <row r="27" spans="1:12">
      <c r="A27" s="67">
        <f t="shared" si="2"/>
        <v>42968</v>
      </c>
      <c r="B27" s="68"/>
      <c r="C27" s="135">
        <f t="shared" ca="1" si="1"/>
        <v>0</v>
      </c>
      <c r="D27" s="81">
        <f t="shared" ca="1" si="3"/>
        <v>0</v>
      </c>
      <c r="E27" s="81">
        <f t="shared" ca="1" si="4"/>
        <v>0</v>
      </c>
      <c r="F27" s="81"/>
      <c r="G27" s="6"/>
      <c r="H27" s="6"/>
      <c r="I27" s="6"/>
      <c r="J27" s="6"/>
      <c r="K27" s="6"/>
      <c r="L27" s="6"/>
    </row>
    <row r="28" spans="1:12">
      <c r="A28" s="67">
        <f t="shared" si="2"/>
        <v>42975</v>
      </c>
      <c r="B28" s="68"/>
      <c r="C28" s="135">
        <f t="shared" ca="1" si="1"/>
        <v>0</v>
      </c>
      <c r="D28" s="81">
        <f t="shared" ca="1" si="3"/>
        <v>0</v>
      </c>
      <c r="E28" s="81">
        <f t="shared" ca="1" si="4"/>
        <v>0</v>
      </c>
      <c r="F28" s="81"/>
      <c r="G28" s="6"/>
      <c r="H28" s="6"/>
      <c r="I28" s="6"/>
      <c r="J28" s="6"/>
      <c r="K28" s="6"/>
      <c r="L28" s="6"/>
    </row>
    <row r="29" spans="1:12">
      <c r="A29" s="67">
        <f t="shared" si="2"/>
        <v>42982</v>
      </c>
      <c r="B29" s="68"/>
      <c r="C29" s="135">
        <f t="shared" ca="1" si="1"/>
        <v>0</v>
      </c>
      <c r="D29" s="81">
        <f t="shared" ca="1" si="3"/>
        <v>0</v>
      </c>
      <c r="E29" s="81">
        <f t="shared" ca="1" si="4"/>
        <v>0</v>
      </c>
      <c r="F29" s="81"/>
      <c r="G29" s="6"/>
      <c r="H29" s="6"/>
      <c r="I29" s="6"/>
      <c r="J29" s="6"/>
      <c r="K29" s="6"/>
      <c r="L29" s="6"/>
    </row>
    <row r="30" spans="1:12">
      <c r="A30" s="67">
        <f t="shared" si="2"/>
        <v>42989</v>
      </c>
      <c r="B30" s="68"/>
      <c r="C30" s="135">
        <f t="shared" ca="1" si="1"/>
        <v>0</v>
      </c>
      <c r="D30" s="81">
        <f t="shared" ca="1" si="3"/>
        <v>0</v>
      </c>
      <c r="E30" s="81">
        <f t="shared" ca="1" si="4"/>
        <v>0</v>
      </c>
      <c r="F30" s="81"/>
      <c r="G30" s="6"/>
      <c r="H30" s="6"/>
      <c r="I30" s="6"/>
      <c r="J30" s="6"/>
      <c r="K30" s="6"/>
      <c r="L30" s="6"/>
    </row>
    <row r="31" spans="1:12">
      <c r="A31" s="67">
        <f t="shared" si="2"/>
        <v>42996</v>
      </c>
      <c r="B31" s="68"/>
      <c r="C31" s="135">
        <f t="shared" ca="1" si="1"/>
        <v>0</v>
      </c>
      <c r="D31" s="81">
        <f t="shared" ca="1" si="3"/>
        <v>0</v>
      </c>
      <c r="E31" s="81">
        <f t="shared" ca="1" si="4"/>
        <v>0</v>
      </c>
      <c r="F31" s="81"/>
      <c r="G31" s="6"/>
      <c r="H31" s="6"/>
      <c r="I31" s="6"/>
      <c r="J31" s="6"/>
      <c r="K31" s="6"/>
      <c r="L31" s="6"/>
    </row>
    <row r="32" spans="1:12">
      <c r="A32" s="67">
        <f t="shared" si="2"/>
        <v>43003</v>
      </c>
      <c r="B32" s="6"/>
      <c r="C32" s="135">
        <f t="shared" ca="1" si="1"/>
        <v>0</v>
      </c>
      <c r="D32" s="81">
        <f t="shared" ca="1" si="3"/>
        <v>0</v>
      </c>
      <c r="E32" s="81">
        <f t="shared" ca="1" si="4"/>
        <v>0</v>
      </c>
      <c r="F32" s="81"/>
      <c r="G32" s="6"/>
      <c r="H32" s="81"/>
      <c r="I32" s="6"/>
      <c r="J32" s="6"/>
      <c r="K32" s="6"/>
      <c r="L32" s="6"/>
    </row>
    <row r="33" spans="1:12">
      <c r="A33" s="67">
        <f t="shared" si="2"/>
        <v>43010</v>
      </c>
      <c r="B33" s="68"/>
      <c r="C33" s="135">
        <f t="shared" ca="1" si="1"/>
        <v>0</v>
      </c>
      <c r="D33" s="81">
        <f t="shared" ca="1" si="3"/>
        <v>0</v>
      </c>
      <c r="E33" s="81">
        <f t="shared" ca="1" si="4"/>
        <v>0</v>
      </c>
      <c r="F33" s="81"/>
      <c r="G33" s="6"/>
      <c r="H33" s="6"/>
      <c r="I33" s="6"/>
      <c r="J33" s="6"/>
      <c r="K33" s="6"/>
      <c r="L33" s="6"/>
    </row>
    <row r="34" spans="1:12">
      <c r="A34" s="67">
        <f t="shared" si="2"/>
        <v>43017</v>
      </c>
      <c r="B34" s="68"/>
      <c r="C34" s="135">
        <f t="shared" ca="1" si="1"/>
        <v>0</v>
      </c>
      <c r="D34" s="81">
        <f t="shared" ca="1" si="3"/>
        <v>0</v>
      </c>
      <c r="E34" s="81">
        <f t="shared" ca="1" si="4"/>
        <v>0</v>
      </c>
      <c r="F34" s="81"/>
      <c r="G34" s="6"/>
      <c r="H34" s="6"/>
      <c r="I34" s="6"/>
      <c r="J34" s="6"/>
      <c r="K34" s="6"/>
      <c r="L34" s="6"/>
    </row>
    <row r="35" spans="1:12">
      <c r="A35" s="67">
        <f t="shared" si="2"/>
        <v>43024</v>
      </c>
      <c r="B35" s="68"/>
      <c r="C35" s="135">
        <f t="shared" ca="1" si="1"/>
        <v>0</v>
      </c>
      <c r="D35" s="81">
        <f t="shared" ca="1" si="3"/>
        <v>0</v>
      </c>
      <c r="E35" s="81">
        <f t="shared" ca="1" si="4"/>
        <v>0</v>
      </c>
      <c r="F35" s="81"/>
      <c r="G35" s="6"/>
      <c r="H35" s="6"/>
      <c r="I35" s="6"/>
      <c r="J35" s="6"/>
      <c r="K35" s="6"/>
      <c r="L35" s="6"/>
    </row>
    <row r="36" spans="1:12">
      <c r="A36" s="67">
        <f t="shared" si="2"/>
        <v>43031</v>
      </c>
      <c r="B36" s="68"/>
      <c r="C36" s="135">
        <f t="shared" ca="1" si="1"/>
        <v>0</v>
      </c>
      <c r="D36" s="81">
        <f t="shared" ca="1" si="3"/>
        <v>0</v>
      </c>
      <c r="E36" s="81">
        <f t="shared" ca="1" si="4"/>
        <v>0</v>
      </c>
      <c r="F36" s="81"/>
      <c r="G36" s="6"/>
      <c r="H36" s="6"/>
      <c r="I36" s="6"/>
      <c r="J36" s="6"/>
      <c r="K36" s="6"/>
      <c r="L36" s="6"/>
    </row>
    <row r="37" spans="1:12">
      <c r="A37" s="70">
        <f>A36+7</f>
        <v>43038</v>
      </c>
      <c r="B37" s="71"/>
      <c r="C37" s="136">
        <f t="shared" ca="1" si="1"/>
        <v>0</v>
      </c>
      <c r="D37" s="81">
        <f t="shared" ca="1" si="3"/>
        <v>0</v>
      </c>
      <c r="E37" s="82">
        <f t="shared" ca="1" si="4"/>
        <v>0</v>
      </c>
      <c r="F37" s="82"/>
      <c r="G37" s="6"/>
      <c r="H37" s="6"/>
      <c r="I37" s="6"/>
      <c r="J37" s="6"/>
      <c r="K37" s="6"/>
      <c r="L37" s="6"/>
    </row>
    <row r="38" spans="1:12">
      <c r="A38" s="8"/>
      <c r="B38" s="9"/>
      <c r="C38" s="133">
        <f t="shared" ca="1" si="1"/>
        <v>2</v>
      </c>
      <c r="D38" s="288">
        <f ca="1">SUM(D23:D37)</f>
        <v>2</v>
      </c>
      <c r="E38" s="72">
        <f ca="1">SUM(E23:E37)</f>
        <v>0</v>
      </c>
      <c r="F38" s="72"/>
    </row>
    <row r="39" spans="1:12">
      <c r="A39" s="8"/>
      <c r="C39" s="137">
        <f t="shared" ca="1" si="1"/>
        <v>1</v>
      </c>
      <c r="D39" s="83">
        <f ca="1">D38/C38</f>
        <v>1</v>
      </c>
      <c r="E39" s="83">
        <f ca="1">E38/C38</f>
        <v>0</v>
      </c>
      <c r="F39" s="83"/>
    </row>
    <row r="54" spans="5:5">
      <c r="E54" s="9"/>
    </row>
  </sheetData>
  <sheetProtection selectLockedCells="1" selectUnlockedCells="1"/>
  <phoneticPr fontId="0" type="noConversion"/>
  <pageMargins left="0.74791666666666667" right="0.74791666666666667" top="0.98402777777777772" bottom="0.98402777777777772" header="0.51180555555555551" footer="0.51180555555555551"/>
  <pageSetup paperSize="9" orientation="portrait" horizontalDpi="1200" verticalDpi="120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995"/>
  <sheetViews>
    <sheetView workbookViewId="0">
      <selection activeCell="H18" sqref="H18"/>
    </sheetView>
  </sheetViews>
  <sheetFormatPr baseColWidth="10" defaultColWidth="10.85546875" defaultRowHeight="12.75"/>
  <cols>
    <col min="1" max="1" width="5.42578125" style="11" customWidth="1"/>
    <col min="2" max="2" width="10.5703125" style="117" customWidth="1"/>
    <col min="3" max="3" width="7.85546875" style="118" customWidth="1"/>
    <col min="4" max="4" width="7.42578125" style="119" customWidth="1"/>
    <col min="5" max="5" width="10.42578125" style="120" bestFit="1" customWidth="1"/>
    <col min="6" max="6" width="7.28515625" style="13" bestFit="1" customWidth="1"/>
    <col min="7" max="7" width="8.28515625" style="14" customWidth="1"/>
    <col min="8" max="8" width="8.28515625" style="148" customWidth="1"/>
    <col min="9" max="9" width="8.85546875" style="69" bestFit="1" customWidth="1"/>
    <col min="10" max="10" width="47.42578125" style="15" customWidth="1"/>
    <col min="11" max="13" width="10.85546875" style="16"/>
    <col min="14" max="14" width="70" style="16" bestFit="1" customWidth="1"/>
    <col min="15" max="16384" width="10.85546875" style="16"/>
  </cols>
  <sheetData>
    <row r="1" spans="1:15" s="25" customFormat="1" ht="20.25">
      <c r="A1" s="17" t="s">
        <v>70</v>
      </c>
      <c r="B1" s="98"/>
      <c r="C1" s="19" t="s">
        <v>71</v>
      </c>
      <c r="D1" s="99"/>
      <c r="E1" s="23"/>
      <c r="F1" s="21"/>
      <c r="G1" s="121"/>
      <c r="H1" s="144"/>
      <c r="I1" s="21"/>
      <c r="J1" s="24"/>
    </row>
    <row r="2" spans="1:15" s="34" customFormat="1">
      <c r="A2" s="26" t="s">
        <v>72</v>
      </c>
      <c r="B2" s="100"/>
      <c r="C2" s="28" t="s">
        <v>8</v>
      </c>
      <c r="D2" s="101"/>
      <c r="E2" s="32"/>
      <c r="F2" s="30"/>
      <c r="G2" s="45"/>
      <c r="H2" s="145"/>
      <c r="I2" s="30"/>
      <c r="J2" s="33"/>
      <c r="M2" s="262" t="s">
        <v>9</v>
      </c>
      <c r="N2" s="263" t="s">
        <v>10</v>
      </c>
      <c r="O2" s="190" t="s">
        <v>13</v>
      </c>
    </row>
    <row r="3" spans="1:15" s="41" customFormat="1">
      <c r="A3" s="26"/>
      <c r="B3" s="102"/>
      <c r="C3" s="103"/>
      <c r="D3" s="104"/>
      <c r="E3" s="39"/>
      <c r="F3" s="37"/>
      <c r="G3" s="59"/>
      <c r="H3" s="180"/>
      <c r="I3" s="37"/>
      <c r="J3" s="40"/>
      <c r="M3" s="264">
        <v>1</v>
      </c>
      <c r="N3" s="203" t="s">
        <v>21</v>
      </c>
      <c r="O3" s="206"/>
    </row>
    <row r="4" spans="1:15" s="41" customFormat="1">
      <c r="A4" s="26"/>
      <c r="B4" s="102"/>
      <c r="C4" s="103"/>
      <c r="D4" s="172" t="s">
        <v>13</v>
      </c>
      <c r="E4" s="173" t="s">
        <v>73</v>
      </c>
      <c r="F4" s="174" t="s">
        <v>74</v>
      </c>
      <c r="G4" s="175" t="s">
        <v>16</v>
      </c>
      <c r="H4" s="185" t="s">
        <v>17</v>
      </c>
      <c r="I4" s="37"/>
      <c r="J4" s="40"/>
      <c r="M4" s="262" t="s">
        <v>22</v>
      </c>
      <c r="N4" s="216" t="s">
        <v>23</v>
      </c>
      <c r="O4" s="190" t="s">
        <v>24</v>
      </c>
    </row>
    <row r="5" spans="1:15">
      <c r="A5" s="151"/>
      <c r="B5" s="102"/>
      <c r="C5" s="104"/>
      <c r="D5" s="138" t="s">
        <v>24</v>
      </c>
      <c r="E5" s="126">
        <f>SUMIF(Arbeitspakete!E:E,D5,Arbeitspakete!J:J)</f>
        <v>4</v>
      </c>
      <c r="F5" s="140">
        <f>SUMIF(H16:H197,D5,E16:E197)</f>
        <v>3</v>
      </c>
      <c r="G5" s="122">
        <f>E5 - F5</f>
        <v>1</v>
      </c>
      <c r="H5" s="181">
        <f>F5/E5</f>
        <v>0.75</v>
      </c>
      <c r="I5" s="176"/>
      <c r="J5" s="44"/>
      <c r="M5" s="262" t="s">
        <v>25</v>
      </c>
      <c r="N5" s="216" t="s">
        <v>26</v>
      </c>
      <c r="O5" s="190" t="s">
        <v>24</v>
      </c>
    </row>
    <row r="6" spans="1:15">
      <c r="A6" s="151"/>
      <c r="B6" s="102"/>
      <c r="C6" s="106"/>
      <c r="D6" s="138" t="s">
        <v>30</v>
      </c>
      <c r="E6" s="126">
        <f>SUMIF(Arbeitspakete!E:E,D6,Arbeitspakete!J:J)</f>
        <v>7</v>
      </c>
      <c r="F6" s="140">
        <f>SUMIF(H16:H197,D6,E16:E197)</f>
        <v>2</v>
      </c>
      <c r="G6" s="122">
        <f t="shared" ref="G6:G11" si="0">E6-F6</f>
        <v>5</v>
      </c>
      <c r="H6" s="181">
        <f t="shared" ref="H6:H12" si="1">F6/E6</f>
        <v>0.2857142857142857</v>
      </c>
      <c r="I6" s="176"/>
      <c r="J6" s="44"/>
      <c r="M6" s="262"/>
      <c r="N6" s="263"/>
      <c r="O6" s="190"/>
    </row>
    <row r="7" spans="1:15">
      <c r="A7" s="151"/>
      <c r="B7" s="102"/>
      <c r="C7" s="101"/>
      <c r="D7" s="138" t="s">
        <v>96</v>
      </c>
      <c r="E7" s="126">
        <f>SUMIF(Arbeitspakete!E:E,D7,Arbeitspakete!J:J)</f>
        <v>32</v>
      </c>
      <c r="F7" s="140">
        <f>SUMIF(H16:H197,D7,E16:E197)</f>
        <v>0</v>
      </c>
      <c r="G7" s="122">
        <f t="shared" si="0"/>
        <v>32</v>
      </c>
      <c r="H7" s="181">
        <f t="shared" si="1"/>
        <v>0</v>
      </c>
      <c r="I7" s="176"/>
      <c r="J7" s="44"/>
      <c r="M7" s="264" t="s">
        <v>27</v>
      </c>
      <c r="N7" s="203" t="s">
        <v>28</v>
      </c>
      <c r="O7" s="206"/>
    </row>
    <row r="8" spans="1:15">
      <c r="A8" s="151"/>
      <c r="B8" s="102"/>
      <c r="C8" s="101"/>
      <c r="D8" s="138" t="s">
        <v>53</v>
      </c>
      <c r="E8" s="126">
        <f>SUMIF(Arbeitspakete!E:E,D8,Arbeitspakete!J:J)</f>
        <v>1</v>
      </c>
      <c r="F8" s="140">
        <f>SUMIF(H16:H197,D8,E16:E197)</f>
        <v>0</v>
      </c>
      <c r="G8" s="122">
        <f t="shared" si="0"/>
        <v>1</v>
      </c>
      <c r="H8" s="181">
        <f t="shared" si="1"/>
        <v>0</v>
      </c>
      <c r="I8" s="176"/>
      <c r="J8" s="44"/>
      <c r="M8" s="262" t="s">
        <v>29</v>
      </c>
      <c r="N8" s="216" t="s">
        <v>91</v>
      </c>
      <c r="O8" s="190" t="s">
        <v>30</v>
      </c>
    </row>
    <row r="9" spans="1:15">
      <c r="A9" s="151"/>
      <c r="B9" s="102"/>
      <c r="C9" s="104"/>
      <c r="D9" s="138" t="s">
        <v>56</v>
      </c>
      <c r="E9" s="126">
        <f>SUMIF(Arbeitspakete!E:E,D9,Arbeitspakete!J:J)</f>
        <v>6</v>
      </c>
      <c r="F9" s="140">
        <f>SUMIF(H16:H197,D9,E16:E197)</f>
        <v>0</v>
      </c>
      <c r="G9" s="122">
        <f t="shared" si="0"/>
        <v>6</v>
      </c>
      <c r="H9" s="181">
        <f t="shared" si="1"/>
        <v>0</v>
      </c>
      <c r="I9" s="176"/>
      <c r="J9" s="44"/>
      <c r="M9" s="262" t="s">
        <v>31</v>
      </c>
      <c r="N9" s="216" t="s">
        <v>92</v>
      </c>
      <c r="O9" s="190" t="s">
        <v>30</v>
      </c>
    </row>
    <row r="10" spans="1:15">
      <c r="A10" s="151"/>
      <c r="B10" s="102"/>
      <c r="C10" s="104"/>
      <c r="D10" s="139" t="s">
        <v>75</v>
      </c>
      <c r="E10" s="143">
        <f>SUM(E5:E9)</f>
        <v>50</v>
      </c>
      <c r="F10" s="142">
        <f>SUM(F5:F9)</f>
        <v>5</v>
      </c>
      <c r="G10" s="143">
        <f t="shared" si="0"/>
        <v>45</v>
      </c>
      <c r="H10" s="183">
        <f t="shared" si="1"/>
        <v>0.1</v>
      </c>
      <c r="I10" s="176"/>
      <c r="J10" s="44"/>
      <c r="M10" s="262" t="s">
        <v>32</v>
      </c>
      <c r="N10" s="216" t="s">
        <v>93</v>
      </c>
      <c r="O10" s="190" t="s">
        <v>30</v>
      </c>
    </row>
    <row r="11" spans="1:15">
      <c r="A11" s="26"/>
      <c r="B11" s="102"/>
      <c r="C11" s="107"/>
      <c r="D11" s="125" t="s">
        <v>76</v>
      </c>
      <c r="E11" s="127">
        <v>14</v>
      </c>
      <c r="F11" s="141">
        <f>(MAX(B:B)-B16)/7</f>
        <v>2.2857142857142856</v>
      </c>
      <c r="G11" s="128">
        <f t="shared" si="0"/>
        <v>11.714285714285715</v>
      </c>
      <c r="H11" s="182"/>
      <c r="I11" s="176"/>
      <c r="J11" s="44"/>
      <c r="M11" s="264" t="s">
        <v>33</v>
      </c>
      <c r="N11" s="203" t="s">
        <v>97</v>
      </c>
      <c r="O11" s="206"/>
    </row>
    <row r="12" spans="1:15">
      <c r="A12" s="26"/>
      <c r="B12" s="102"/>
      <c r="C12" s="103"/>
      <c r="D12" s="139" t="s">
        <v>77</v>
      </c>
      <c r="E12" s="143">
        <f>E10/E11</f>
        <v>3.5714285714285716</v>
      </c>
      <c r="F12" s="142">
        <f>F10/F11</f>
        <v>2.1875</v>
      </c>
      <c r="G12" s="143">
        <f>E12-F12</f>
        <v>1.3839285714285716</v>
      </c>
      <c r="H12" s="183">
        <f t="shared" si="1"/>
        <v>0.61249999999999993</v>
      </c>
      <c r="I12" s="176"/>
      <c r="J12" s="44"/>
      <c r="M12" s="265" t="s">
        <v>34</v>
      </c>
      <c r="N12" s="235" t="s">
        <v>94</v>
      </c>
      <c r="O12" s="238"/>
    </row>
    <row r="13" spans="1:15">
      <c r="A13" s="26"/>
      <c r="B13" s="102"/>
      <c r="C13" s="103"/>
      <c r="D13" s="101"/>
      <c r="E13" s="108"/>
      <c r="F13" s="45"/>
      <c r="G13" s="43"/>
      <c r="H13" s="146"/>
      <c r="I13" s="123"/>
      <c r="J13" s="44"/>
      <c r="M13" s="285" t="s">
        <v>35</v>
      </c>
      <c r="N13" s="216" t="s">
        <v>102</v>
      </c>
      <c r="O13" s="190" t="s">
        <v>96</v>
      </c>
    </row>
    <row r="14" spans="1:15">
      <c r="A14" s="26"/>
      <c r="B14" s="102"/>
      <c r="C14" s="103"/>
      <c r="D14" s="101"/>
      <c r="E14" s="108"/>
      <c r="F14" s="45"/>
      <c r="G14" s="43"/>
      <c r="H14" s="146"/>
      <c r="I14" s="123"/>
      <c r="J14" s="44"/>
      <c r="M14" s="285" t="s">
        <v>95</v>
      </c>
      <c r="N14" s="216" t="s">
        <v>100</v>
      </c>
      <c r="O14" s="190" t="s">
        <v>96</v>
      </c>
    </row>
    <row r="15" spans="1:15">
      <c r="A15" s="152" t="s">
        <v>78</v>
      </c>
      <c r="B15" s="153" t="s">
        <v>79</v>
      </c>
      <c r="C15" s="154" t="s">
        <v>80</v>
      </c>
      <c r="D15" s="155" t="s">
        <v>81</v>
      </c>
      <c r="E15" s="162" t="s">
        <v>82</v>
      </c>
      <c r="F15" s="166" t="s">
        <v>74</v>
      </c>
      <c r="G15" s="156" t="s">
        <v>83</v>
      </c>
      <c r="H15" s="177" t="s">
        <v>13</v>
      </c>
      <c r="I15" s="157" t="s">
        <v>84</v>
      </c>
      <c r="J15" s="171" t="s">
        <v>85</v>
      </c>
      <c r="M15" s="285"/>
      <c r="N15" s="259"/>
      <c r="O15" s="190"/>
    </row>
    <row r="16" spans="1:15">
      <c r="A16" s="60">
        <f>B16</f>
        <v>42943</v>
      </c>
      <c r="B16" s="109">
        <v>42943</v>
      </c>
      <c r="C16" s="61"/>
      <c r="D16" s="61"/>
      <c r="E16" s="170">
        <v>2</v>
      </c>
      <c r="F16" s="168">
        <f>E16</f>
        <v>2</v>
      </c>
      <c r="G16" s="63" t="s">
        <v>86</v>
      </c>
      <c r="H16" s="149" t="str">
        <f>VLOOKUP(I16,[2]Arbeitspakete!A:E,5,FALSE)</f>
        <v>Proj</v>
      </c>
      <c r="I16" s="124" t="s">
        <v>22</v>
      </c>
      <c r="J16" s="64" t="str">
        <f>VLOOKUP(I16,Arbeitspakete!A:B,2,FALSE)</f>
        <v>Projektplan erstellen und verwalten</v>
      </c>
      <c r="M16" s="286" t="s">
        <v>36</v>
      </c>
      <c r="N16" s="235" t="s">
        <v>101</v>
      </c>
      <c r="O16" s="238"/>
    </row>
    <row r="17" spans="1:15">
      <c r="A17" s="60">
        <f t="shared" ref="A17:A21" si="2">B17</f>
        <v>42945</v>
      </c>
      <c r="B17" s="109">
        <v>42945</v>
      </c>
      <c r="C17" s="61"/>
      <c r="D17" s="61"/>
      <c r="E17" s="170">
        <v>2</v>
      </c>
      <c r="F17" s="168">
        <f t="shared" ref="F17:F57" si="3">E17</f>
        <v>2</v>
      </c>
      <c r="G17" s="63" t="s">
        <v>123</v>
      </c>
      <c r="H17" s="149" t="str">
        <f>VLOOKUP(I17,[2]Arbeitspakete!A:E,5,FALSE)</f>
        <v>Anf</v>
      </c>
      <c r="I17" s="124" t="s">
        <v>29</v>
      </c>
      <c r="J17" s="64" t="str">
        <f>VLOOKUP(I17,Arbeitspakete!A:B,2,FALSE)</f>
        <v>Erstgespräch führen</v>
      </c>
      <c r="M17" s="285" t="s">
        <v>37</v>
      </c>
      <c r="N17" s="216" t="s">
        <v>108</v>
      </c>
      <c r="O17" s="190" t="s">
        <v>96</v>
      </c>
    </row>
    <row r="18" spans="1:15">
      <c r="A18" s="60">
        <f t="shared" si="2"/>
        <v>42943</v>
      </c>
      <c r="B18" s="109">
        <v>42943</v>
      </c>
      <c r="C18" s="61"/>
      <c r="D18" s="61"/>
      <c r="E18" s="170">
        <v>1</v>
      </c>
      <c r="F18" s="168">
        <f t="shared" si="3"/>
        <v>1</v>
      </c>
      <c r="G18" s="63" t="s">
        <v>86</v>
      </c>
      <c r="H18" s="149" t="str">
        <f>VLOOKUP(I18,[2]Arbeitspakete!A:E,5,FALSE)</f>
        <v>Proj</v>
      </c>
      <c r="I18" s="124" t="s">
        <v>22</v>
      </c>
      <c r="J18" s="64" t="str">
        <f>VLOOKUP(I18,Arbeitspakete!A:B,2,FALSE)</f>
        <v>Projektplan erstellen und verwalten</v>
      </c>
      <c r="M18" s="285" t="s">
        <v>38</v>
      </c>
      <c r="N18" s="216" t="s">
        <v>109</v>
      </c>
      <c r="O18" s="190" t="s">
        <v>96</v>
      </c>
    </row>
    <row r="19" spans="1:15">
      <c r="A19" s="60">
        <f t="shared" si="2"/>
        <v>42959</v>
      </c>
      <c r="B19" s="109">
        <v>42959</v>
      </c>
      <c r="C19" s="61"/>
      <c r="D19" s="61"/>
      <c r="E19" s="170">
        <v>1</v>
      </c>
      <c r="F19" s="168">
        <f t="shared" si="3"/>
        <v>1</v>
      </c>
      <c r="G19" s="63" t="s">
        <v>86</v>
      </c>
      <c r="H19" s="149"/>
      <c r="I19" s="124" t="s">
        <v>22</v>
      </c>
      <c r="J19" s="64"/>
      <c r="M19" s="285" t="s">
        <v>39</v>
      </c>
      <c r="N19" s="216" t="s">
        <v>110</v>
      </c>
      <c r="O19" s="190" t="s">
        <v>96</v>
      </c>
    </row>
    <row r="20" spans="1:15">
      <c r="A20" s="60">
        <f t="shared" si="2"/>
        <v>0</v>
      </c>
      <c r="B20" s="109"/>
      <c r="C20" s="61"/>
      <c r="D20" s="61"/>
      <c r="E20" s="170"/>
      <c r="F20" s="168">
        <f t="shared" si="3"/>
        <v>0</v>
      </c>
      <c r="G20" s="63"/>
      <c r="H20" s="149"/>
      <c r="I20" s="124"/>
      <c r="J20" s="64"/>
      <c r="M20" s="285" t="s">
        <v>40</v>
      </c>
      <c r="N20" s="216" t="s">
        <v>103</v>
      </c>
      <c r="O20" s="190" t="s">
        <v>96</v>
      </c>
    </row>
    <row r="21" spans="1:15">
      <c r="A21" s="60">
        <f t="shared" si="2"/>
        <v>0</v>
      </c>
      <c r="B21" s="109"/>
      <c r="C21" s="61"/>
      <c r="D21" s="61"/>
      <c r="E21" s="170"/>
      <c r="F21" s="168">
        <f t="shared" si="3"/>
        <v>0</v>
      </c>
      <c r="G21" s="63"/>
      <c r="H21" s="149"/>
      <c r="I21" s="124"/>
      <c r="J21" s="64"/>
      <c r="M21" s="285"/>
      <c r="N21" s="216"/>
      <c r="O21" s="190"/>
    </row>
    <row r="22" spans="1:15">
      <c r="A22" s="60">
        <f t="shared" ref="A22:A38" si="4">B22</f>
        <v>0</v>
      </c>
      <c r="B22" s="109"/>
      <c r="C22" s="61"/>
      <c r="D22" s="61"/>
      <c r="E22" s="170"/>
      <c r="F22" s="168">
        <f t="shared" si="3"/>
        <v>0</v>
      </c>
      <c r="G22" s="63"/>
      <c r="H22" s="149"/>
      <c r="I22" s="124"/>
      <c r="J22" s="64"/>
      <c r="M22" s="286" t="s">
        <v>41</v>
      </c>
      <c r="N22" s="235" t="s">
        <v>105</v>
      </c>
      <c r="O22" s="238"/>
    </row>
    <row r="23" spans="1:15">
      <c r="A23" s="60">
        <f t="shared" si="4"/>
        <v>0</v>
      </c>
      <c r="B23" s="109"/>
      <c r="C23" s="61"/>
      <c r="D23" s="61"/>
      <c r="E23" s="170"/>
      <c r="F23" s="168">
        <f t="shared" si="3"/>
        <v>0</v>
      </c>
      <c r="G23" s="63"/>
      <c r="H23" s="149"/>
      <c r="I23" s="124"/>
      <c r="J23" s="64"/>
      <c r="M23" s="285" t="s">
        <v>42</v>
      </c>
      <c r="N23" s="216" t="s">
        <v>104</v>
      </c>
      <c r="O23" s="190" t="s">
        <v>96</v>
      </c>
    </row>
    <row r="24" spans="1:15">
      <c r="A24" s="60">
        <f t="shared" si="4"/>
        <v>0</v>
      </c>
      <c r="B24" s="109"/>
      <c r="C24" s="61"/>
      <c r="D24" s="61"/>
      <c r="E24" s="170"/>
      <c r="F24" s="168">
        <f t="shared" si="3"/>
        <v>0</v>
      </c>
      <c r="G24" s="63"/>
      <c r="H24" s="149"/>
      <c r="I24" s="124"/>
      <c r="J24" s="64"/>
      <c r="M24" s="285" t="s">
        <v>43</v>
      </c>
      <c r="N24" s="216" t="s">
        <v>106</v>
      </c>
      <c r="O24" s="190" t="s">
        <v>96</v>
      </c>
    </row>
    <row r="25" spans="1:15">
      <c r="A25" s="60">
        <f t="shared" si="4"/>
        <v>0</v>
      </c>
      <c r="B25" s="109"/>
      <c r="C25" s="61"/>
      <c r="D25" s="61"/>
      <c r="E25" s="170"/>
      <c r="F25" s="168">
        <f t="shared" si="3"/>
        <v>0</v>
      </c>
      <c r="G25" s="63"/>
      <c r="H25" s="149"/>
      <c r="I25" s="124"/>
      <c r="J25" s="64"/>
      <c r="M25" s="285" t="s">
        <v>44</v>
      </c>
      <c r="N25" s="216" t="s">
        <v>107</v>
      </c>
      <c r="O25" s="190" t="s">
        <v>96</v>
      </c>
    </row>
    <row r="26" spans="1:15">
      <c r="A26" s="60">
        <f t="shared" si="4"/>
        <v>0</v>
      </c>
      <c r="B26" s="109"/>
      <c r="C26" s="61"/>
      <c r="D26" s="61"/>
      <c r="E26" s="170"/>
      <c r="F26" s="168">
        <f t="shared" si="3"/>
        <v>0</v>
      </c>
      <c r="G26" s="63"/>
      <c r="H26" s="149"/>
      <c r="I26" s="124"/>
      <c r="J26" s="64"/>
      <c r="M26" s="285"/>
      <c r="N26" s="216"/>
      <c r="O26" s="190"/>
    </row>
    <row r="27" spans="1:15">
      <c r="A27" s="60">
        <f t="shared" si="4"/>
        <v>0</v>
      </c>
      <c r="B27" s="109"/>
      <c r="C27" s="61"/>
      <c r="D27" s="61"/>
      <c r="E27" s="170"/>
      <c r="F27" s="168">
        <f t="shared" si="3"/>
        <v>0</v>
      </c>
      <c r="G27" s="63"/>
      <c r="H27" s="149"/>
      <c r="I27" s="124"/>
      <c r="J27" s="64"/>
      <c r="M27" s="286" t="s">
        <v>45</v>
      </c>
      <c r="N27" s="235" t="s">
        <v>111</v>
      </c>
      <c r="O27" s="238"/>
    </row>
    <row r="28" spans="1:15">
      <c r="A28" s="60">
        <f t="shared" si="4"/>
        <v>0</v>
      </c>
      <c r="B28" s="109"/>
      <c r="C28" s="61"/>
      <c r="D28" s="61"/>
      <c r="E28" s="170"/>
      <c r="F28" s="168">
        <f t="shared" si="3"/>
        <v>0</v>
      </c>
      <c r="G28" s="63"/>
      <c r="H28" s="149"/>
      <c r="I28" s="124"/>
      <c r="J28" s="64"/>
      <c r="M28" s="285" t="s">
        <v>46</v>
      </c>
      <c r="N28" s="216" t="s">
        <v>119</v>
      </c>
      <c r="O28" s="190" t="s">
        <v>96</v>
      </c>
    </row>
    <row r="29" spans="1:15">
      <c r="A29" s="60">
        <f t="shared" si="4"/>
        <v>0</v>
      </c>
      <c r="B29" s="109"/>
      <c r="C29" s="61"/>
      <c r="D29" s="61"/>
      <c r="E29" s="170"/>
      <c r="F29" s="168">
        <f t="shared" si="3"/>
        <v>0</v>
      </c>
      <c r="G29" s="63"/>
      <c r="H29" s="149"/>
      <c r="I29" s="124"/>
      <c r="J29" s="64"/>
      <c r="M29" s="285" t="s">
        <v>47</v>
      </c>
      <c r="N29" s="216" t="s">
        <v>121</v>
      </c>
      <c r="O29" s="190" t="s">
        <v>96</v>
      </c>
    </row>
    <row r="30" spans="1:15">
      <c r="A30" s="60">
        <f t="shared" si="4"/>
        <v>0</v>
      </c>
      <c r="B30" s="109"/>
      <c r="C30" s="61"/>
      <c r="D30" s="61"/>
      <c r="E30" s="170"/>
      <c r="F30" s="168">
        <f t="shared" si="3"/>
        <v>0</v>
      </c>
      <c r="G30" s="63"/>
      <c r="H30" s="149"/>
      <c r="I30" s="124"/>
      <c r="J30" s="64"/>
      <c r="M30" s="285" t="s">
        <v>48</v>
      </c>
      <c r="N30" s="216" t="s">
        <v>120</v>
      </c>
      <c r="O30" s="190" t="s">
        <v>96</v>
      </c>
    </row>
    <row r="31" spans="1:15">
      <c r="A31" s="60">
        <f t="shared" si="4"/>
        <v>0</v>
      </c>
      <c r="B31" s="109"/>
      <c r="C31" s="61"/>
      <c r="D31" s="61"/>
      <c r="E31" s="170"/>
      <c r="F31" s="168">
        <f t="shared" si="3"/>
        <v>0</v>
      </c>
      <c r="G31" s="63"/>
      <c r="H31" s="149"/>
      <c r="I31" s="124"/>
      <c r="J31" s="64"/>
      <c r="M31" s="285"/>
      <c r="N31" s="216"/>
      <c r="O31" s="190"/>
    </row>
    <row r="32" spans="1:15">
      <c r="A32" s="60">
        <f t="shared" si="4"/>
        <v>0</v>
      </c>
      <c r="B32" s="109"/>
      <c r="C32" s="61"/>
      <c r="D32" s="61"/>
      <c r="E32" s="170"/>
      <c r="F32" s="168">
        <f t="shared" si="3"/>
        <v>0</v>
      </c>
      <c r="G32" s="63"/>
      <c r="H32" s="149"/>
      <c r="I32" s="124"/>
      <c r="J32" s="64"/>
      <c r="M32" s="286" t="s">
        <v>114</v>
      </c>
      <c r="N32" s="235" t="s">
        <v>112</v>
      </c>
      <c r="O32" s="238"/>
    </row>
    <row r="33" spans="1:250">
      <c r="A33" s="60">
        <f t="shared" si="4"/>
        <v>0</v>
      </c>
      <c r="B33" s="109"/>
      <c r="C33" s="61"/>
      <c r="D33" s="61"/>
      <c r="E33" s="170"/>
      <c r="F33" s="168">
        <f t="shared" si="3"/>
        <v>0</v>
      </c>
      <c r="G33" s="63"/>
      <c r="H33" s="149"/>
      <c r="I33" s="124"/>
      <c r="J33" s="64"/>
      <c r="M33" s="285" t="s">
        <v>115</v>
      </c>
      <c r="N33" s="216" t="s">
        <v>117</v>
      </c>
      <c r="O33" s="190" t="s">
        <v>96</v>
      </c>
    </row>
    <row r="34" spans="1:250">
      <c r="A34" s="60">
        <f t="shared" si="4"/>
        <v>0</v>
      </c>
      <c r="B34" s="109"/>
      <c r="C34" s="61"/>
      <c r="D34" s="61"/>
      <c r="E34" s="170"/>
      <c r="F34" s="168">
        <f t="shared" si="3"/>
        <v>0</v>
      </c>
      <c r="G34" s="63"/>
      <c r="H34" s="149"/>
      <c r="I34" s="124"/>
      <c r="J34" s="64"/>
      <c r="M34" s="285" t="s">
        <v>116</v>
      </c>
      <c r="N34" s="216" t="s">
        <v>113</v>
      </c>
      <c r="O34" s="190" t="s">
        <v>96</v>
      </c>
    </row>
    <row r="35" spans="1:250">
      <c r="A35" s="60">
        <f t="shared" si="4"/>
        <v>0</v>
      </c>
      <c r="B35" s="109"/>
      <c r="C35" s="61"/>
      <c r="D35" s="61"/>
      <c r="E35" s="170"/>
      <c r="F35" s="168">
        <f t="shared" si="3"/>
        <v>0</v>
      </c>
      <c r="G35" s="63"/>
      <c r="H35" s="149"/>
      <c r="I35" s="124"/>
      <c r="J35" s="64"/>
      <c r="M35" s="285"/>
      <c r="N35" s="216"/>
      <c r="O35" s="190"/>
    </row>
    <row r="36" spans="1:250">
      <c r="A36" s="60">
        <f t="shared" si="4"/>
        <v>0</v>
      </c>
      <c r="B36" s="109"/>
      <c r="C36" s="61"/>
      <c r="D36" s="61"/>
      <c r="E36" s="170"/>
      <c r="F36" s="168">
        <f t="shared" si="3"/>
        <v>0</v>
      </c>
      <c r="G36" s="63"/>
      <c r="H36" s="149"/>
      <c r="I36" s="124"/>
      <c r="J36" s="64"/>
      <c r="K36"/>
      <c r="L36"/>
      <c r="M36" s="264" t="s">
        <v>49</v>
      </c>
      <c r="N36" s="203" t="s">
        <v>50</v>
      </c>
      <c r="O36" s="20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</row>
    <row r="37" spans="1:250">
      <c r="A37" s="60">
        <f t="shared" si="4"/>
        <v>0</v>
      </c>
      <c r="B37" s="109"/>
      <c r="C37" s="61"/>
      <c r="D37" s="61"/>
      <c r="E37" s="170"/>
      <c r="F37" s="168">
        <f t="shared" si="3"/>
        <v>0</v>
      </c>
      <c r="G37" s="63"/>
      <c r="H37" s="149"/>
      <c r="I37" s="124"/>
      <c r="J37" s="64"/>
      <c r="M37" s="285" t="s">
        <v>51</v>
      </c>
      <c r="N37" s="216" t="s">
        <v>52</v>
      </c>
      <c r="O37" s="190" t="s">
        <v>53</v>
      </c>
    </row>
    <row r="38" spans="1:250">
      <c r="A38" s="60">
        <f t="shared" si="4"/>
        <v>0</v>
      </c>
      <c r="B38" s="109"/>
      <c r="C38" s="61"/>
      <c r="D38" s="61"/>
      <c r="E38" s="170"/>
      <c r="F38" s="168">
        <f t="shared" si="3"/>
        <v>0</v>
      </c>
      <c r="G38" s="63"/>
      <c r="H38" s="149"/>
      <c r="I38" s="124"/>
      <c r="J38" s="64"/>
      <c r="M38" s="262"/>
      <c r="N38" s="216"/>
      <c r="O38" s="287"/>
    </row>
    <row r="39" spans="1:250">
      <c r="A39" s="60">
        <f t="shared" ref="A39:A54" si="5">B39</f>
        <v>0</v>
      </c>
      <c r="B39" s="109"/>
      <c r="C39" s="61"/>
      <c r="D39" s="61"/>
      <c r="E39" s="170"/>
      <c r="F39" s="168">
        <f t="shared" si="3"/>
        <v>0</v>
      </c>
      <c r="G39" s="63"/>
      <c r="H39" s="149"/>
      <c r="I39" s="124"/>
      <c r="J39" s="64"/>
      <c r="M39" s="264" t="s">
        <v>54</v>
      </c>
      <c r="N39" s="203" t="s">
        <v>55</v>
      </c>
      <c r="O39" s="206"/>
    </row>
    <row r="40" spans="1:250">
      <c r="A40" s="60">
        <f t="shared" si="5"/>
        <v>0</v>
      </c>
      <c r="B40" s="109"/>
      <c r="C40" s="61"/>
      <c r="D40" s="61"/>
      <c r="E40" s="170"/>
      <c r="F40" s="168">
        <f t="shared" si="3"/>
        <v>0</v>
      </c>
      <c r="G40" s="63"/>
      <c r="H40" s="149"/>
      <c r="I40" s="124"/>
      <c r="J40" s="64"/>
      <c r="M40" s="262" t="s">
        <v>57</v>
      </c>
      <c r="N40" s="216" t="s">
        <v>58</v>
      </c>
      <c r="O40" s="190" t="s">
        <v>56</v>
      </c>
    </row>
    <row r="41" spans="1:250">
      <c r="A41" s="60">
        <f t="shared" si="5"/>
        <v>0</v>
      </c>
      <c r="B41" s="109"/>
      <c r="C41" s="61"/>
      <c r="D41" s="61"/>
      <c r="E41" s="170"/>
      <c r="F41" s="168">
        <f t="shared" si="3"/>
        <v>0</v>
      </c>
      <c r="G41" s="63"/>
      <c r="H41" s="149"/>
      <c r="I41" s="124"/>
      <c r="J41" s="64"/>
      <c r="L41" s="293"/>
      <c r="M41" s="262" t="s">
        <v>59</v>
      </c>
      <c r="N41" s="216" t="s">
        <v>118</v>
      </c>
      <c r="O41" s="190" t="s">
        <v>56</v>
      </c>
    </row>
    <row r="42" spans="1:250">
      <c r="A42" s="60">
        <f t="shared" si="5"/>
        <v>0</v>
      </c>
      <c r="B42" s="109"/>
      <c r="C42" s="61"/>
      <c r="D42" s="61"/>
      <c r="E42" s="170"/>
      <c r="F42" s="168">
        <f t="shared" si="3"/>
        <v>0</v>
      </c>
      <c r="G42" s="63"/>
      <c r="H42" s="149"/>
      <c r="I42" s="124"/>
      <c r="J42" s="64"/>
    </row>
    <row r="43" spans="1:250">
      <c r="A43" s="60">
        <f t="shared" si="5"/>
        <v>0</v>
      </c>
      <c r="B43" s="109"/>
      <c r="C43" s="61"/>
      <c r="D43" s="61"/>
      <c r="E43" s="170"/>
      <c r="F43" s="168">
        <f t="shared" si="3"/>
        <v>0</v>
      </c>
      <c r="G43" s="63"/>
      <c r="H43" s="149"/>
      <c r="I43" s="124"/>
      <c r="J43" s="64"/>
    </row>
    <row r="44" spans="1:250">
      <c r="A44" s="60">
        <f t="shared" si="5"/>
        <v>0</v>
      </c>
      <c r="B44" s="109"/>
      <c r="C44" s="61"/>
      <c r="D44" s="61"/>
      <c r="E44" s="170"/>
      <c r="F44" s="168">
        <f t="shared" si="3"/>
        <v>0</v>
      </c>
      <c r="G44" s="63"/>
      <c r="H44" s="149"/>
      <c r="I44" s="124"/>
      <c r="J44" s="64"/>
    </row>
    <row r="45" spans="1:250">
      <c r="A45" s="60">
        <f t="shared" si="5"/>
        <v>0</v>
      </c>
      <c r="B45" s="109"/>
      <c r="C45" s="61"/>
      <c r="D45" s="61"/>
      <c r="E45" s="170"/>
      <c r="F45" s="168">
        <f t="shared" si="3"/>
        <v>0</v>
      </c>
      <c r="G45" s="63"/>
      <c r="H45" s="149"/>
      <c r="I45" s="124"/>
      <c r="J45" s="64"/>
    </row>
    <row r="46" spans="1:250">
      <c r="A46" s="60">
        <f t="shared" si="5"/>
        <v>0</v>
      </c>
      <c r="B46" s="109"/>
      <c r="C46" s="61"/>
      <c r="D46" s="61"/>
      <c r="E46" s="170"/>
      <c r="F46" s="168">
        <f t="shared" si="3"/>
        <v>0</v>
      </c>
      <c r="G46" s="63"/>
      <c r="H46" s="149"/>
      <c r="I46" s="124"/>
      <c r="J46" s="64"/>
    </row>
    <row r="47" spans="1:250">
      <c r="A47" s="60">
        <f t="shared" si="5"/>
        <v>0</v>
      </c>
      <c r="B47" s="109"/>
      <c r="C47" s="61"/>
      <c r="D47" s="61"/>
      <c r="E47" s="170"/>
      <c r="F47" s="168">
        <f t="shared" si="3"/>
        <v>0</v>
      </c>
      <c r="G47" s="63"/>
      <c r="H47" s="149"/>
      <c r="I47" s="124"/>
      <c r="J47" s="64"/>
    </row>
    <row r="48" spans="1:250">
      <c r="A48" s="60">
        <f t="shared" si="5"/>
        <v>0</v>
      </c>
      <c r="B48" s="109"/>
      <c r="C48" s="61"/>
      <c r="D48" s="61"/>
      <c r="E48" s="170"/>
      <c r="F48" s="168">
        <f t="shared" si="3"/>
        <v>0</v>
      </c>
      <c r="G48" s="63"/>
      <c r="H48" s="149"/>
      <c r="I48" s="124"/>
      <c r="J48" s="64"/>
    </row>
    <row r="49" spans="1:10">
      <c r="A49" s="60">
        <f t="shared" si="5"/>
        <v>0</v>
      </c>
      <c r="B49" s="109"/>
      <c r="C49" s="61"/>
      <c r="D49" s="61"/>
      <c r="E49" s="170"/>
      <c r="F49" s="168">
        <f t="shared" si="3"/>
        <v>0</v>
      </c>
      <c r="G49" s="63"/>
      <c r="H49" s="149"/>
      <c r="I49" s="124"/>
      <c r="J49" s="64"/>
    </row>
    <row r="50" spans="1:10">
      <c r="A50" s="60">
        <f t="shared" si="5"/>
        <v>0</v>
      </c>
      <c r="B50" s="109"/>
      <c r="C50" s="61"/>
      <c r="D50" s="61"/>
      <c r="E50" s="170"/>
      <c r="F50" s="168">
        <f t="shared" si="3"/>
        <v>0</v>
      </c>
      <c r="G50" s="63"/>
      <c r="H50" s="149"/>
      <c r="I50" s="124"/>
      <c r="J50" s="64"/>
    </row>
    <row r="51" spans="1:10">
      <c r="A51" s="60">
        <f t="shared" si="5"/>
        <v>0</v>
      </c>
      <c r="B51" s="109"/>
      <c r="C51" s="61"/>
      <c r="D51" s="61"/>
      <c r="E51" s="170"/>
      <c r="F51" s="168">
        <f t="shared" si="3"/>
        <v>0</v>
      </c>
      <c r="G51" s="63"/>
      <c r="H51" s="149"/>
      <c r="I51" s="124"/>
      <c r="J51" s="64"/>
    </row>
    <row r="52" spans="1:10">
      <c r="A52" s="60">
        <f t="shared" si="5"/>
        <v>0</v>
      </c>
      <c r="B52" s="109"/>
      <c r="C52" s="61"/>
      <c r="D52" s="61"/>
      <c r="E52" s="170"/>
      <c r="F52" s="168">
        <f t="shared" si="3"/>
        <v>0</v>
      </c>
      <c r="G52" s="63"/>
      <c r="H52" s="149"/>
      <c r="I52" s="124"/>
      <c r="J52" s="64"/>
    </row>
    <row r="53" spans="1:10">
      <c r="A53" s="60">
        <f t="shared" si="5"/>
        <v>0</v>
      </c>
      <c r="B53" s="109"/>
      <c r="C53" s="61"/>
      <c r="D53" s="61"/>
      <c r="E53" s="170"/>
      <c r="F53" s="168">
        <f t="shared" si="3"/>
        <v>0</v>
      </c>
      <c r="G53" s="63"/>
      <c r="H53" s="149"/>
      <c r="I53" s="124"/>
      <c r="J53" s="64"/>
    </row>
    <row r="54" spans="1:10">
      <c r="A54" s="60">
        <f t="shared" si="5"/>
        <v>0</v>
      </c>
      <c r="B54" s="109"/>
      <c r="C54" s="61"/>
      <c r="D54" s="61"/>
      <c r="E54" s="170"/>
      <c r="F54" s="168">
        <f t="shared" si="3"/>
        <v>0</v>
      </c>
      <c r="G54" s="63"/>
      <c r="H54" s="149"/>
      <c r="I54" s="124"/>
      <c r="J54" s="64"/>
    </row>
    <row r="55" spans="1:10">
      <c r="A55" s="60" t="s">
        <v>87</v>
      </c>
      <c r="B55" s="109"/>
      <c r="C55" s="61"/>
      <c r="D55" s="61"/>
      <c r="E55" s="170"/>
      <c r="F55" s="168">
        <f t="shared" si="3"/>
        <v>0</v>
      </c>
      <c r="G55" s="63"/>
      <c r="H55" s="149"/>
      <c r="I55" s="124"/>
      <c r="J55" s="64"/>
    </row>
    <row r="56" spans="1:10">
      <c r="A56" s="60">
        <f>B56</f>
        <v>0</v>
      </c>
      <c r="B56" s="109"/>
      <c r="C56" s="61"/>
      <c r="D56" s="61"/>
      <c r="E56" s="170"/>
      <c r="F56" s="168">
        <f t="shared" si="3"/>
        <v>0</v>
      </c>
      <c r="G56" s="63"/>
      <c r="H56" s="149"/>
      <c r="I56" s="124"/>
      <c r="J56" s="64"/>
    </row>
    <row r="57" spans="1:10">
      <c r="A57" s="60">
        <f>B57</f>
        <v>0</v>
      </c>
      <c r="B57" s="109"/>
      <c r="C57" s="61"/>
      <c r="D57" s="61"/>
      <c r="E57" s="170"/>
      <c r="F57" s="168">
        <f t="shared" si="3"/>
        <v>0</v>
      </c>
      <c r="G57" s="63"/>
      <c r="H57" s="149"/>
      <c r="I57" s="124"/>
      <c r="J57" s="64"/>
    </row>
    <row r="58" spans="1:10">
      <c r="A58" s="60">
        <f>B58</f>
        <v>0</v>
      </c>
      <c r="B58" s="110"/>
      <c r="C58" s="61"/>
      <c r="D58" s="61"/>
      <c r="E58" s="170"/>
      <c r="F58" s="167"/>
      <c r="G58" s="63"/>
      <c r="H58" s="149"/>
      <c r="I58" s="124"/>
      <c r="J58" s="64"/>
    </row>
    <row r="59" spans="1:10">
      <c r="A59" s="60">
        <f>B59</f>
        <v>0</v>
      </c>
      <c r="B59" s="110"/>
      <c r="C59" s="61"/>
      <c r="D59" s="61"/>
      <c r="E59" s="170"/>
      <c r="F59" s="167"/>
      <c r="G59" s="63"/>
      <c r="H59" s="149"/>
      <c r="I59" s="124"/>
      <c r="J59" s="64"/>
    </row>
    <row r="60" spans="1:10">
      <c r="A60" s="60">
        <f t="shared" ref="A60:A62" si="6">B60</f>
        <v>0</v>
      </c>
      <c r="B60" s="109"/>
      <c r="C60" s="61"/>
      <c r="D60" s="61"/>
      <c r="E60" s="170"/>
      <c r="F60" s="167"/>
      <c r="G60" s="63"/>
      <c r="H60" s="149"/>
      <c r="I60" s="124"/>
      <c r="J60" s="64"/>
    </row>
    <row r="61" spans="1:10">
      <c r="A61" s="60">
        <f t="shared" si="6"/>
        <v>0</v>
      </c>
      <c r="B61" s="109"/>
      <c r="C61" s="61"/>
      <c r="D61" s="61"/>
      <c r="E61" s="170"/>
      <c r="F61" s="167"/>
      <c r="G61" s="63"/>
      <c r="H61" s="149"/>
      <c r="I61" s="124"/>
      <c r="J61" s="64"/>
    </row>
    <row r="62" spans="1:10">
      <c r="A62" s="60">
        <f t="shared" si="6"/>
        <v>0</v>
      </c>
      <c r="B62" s="109"/>
      <c r="C62" s="61"/>
      <c r="D62" s="61"/>
      <c r="E62" s="170"/>
      <c r="F62" s="167"/>
      <c r="G62" s="63"/>
      <c r="H62" s="149"/>
      <c r="I62" s="124"/>
      <c r="J62" s="64"/>
    </row>
    <row r="63" spans="1:10">
      <c r="A63" s="60">
        <f>B63</f>
        <v>0</v>
      </c>
      <c r="B63" s="109"/>
      <c r="C63" s="61"/>
      <c r="D63" s="61"/>
      <c r="E63" s="170"/>
      <c r="F63" s="167"/>
      <c r="G63" s="63"/>
      <c r="H63" s="149"/>
      <c r="I63" s="124"/>
      <c r="J63" s="64"/>
    </row>
    <row r="64" spans="1:10">
      <c r="A64" s="60">
        <f t="shared" ref="A64:A79" si="7">B64</f>
        <v>0</v>
      </c>
      <c r="B64" s="109"/>
      <c r="C64" s="61"/>
      <c r="D64" s="61"/>
      <c r="E64" s="170"/>
      <c r="F64" s="167"/>
      <c r="G64" s="63"/>
      <c r="H64" s="149"/>
      <c r="I64" s="124"/>
      <c r="J64" s="64"/>
    </row>
    <row r="65" spans="1:10">
      <c r="A65" s="60">
        <f t="shared" si="7"/>
        <v>0</v>
      </c>
      <c r="B65" s="109"/>
      <c r="C65" s="61"/>
      <c r="D65" s="61"/>
      <c r="E65" s="170"/>
      <c r="F65" s="167"/>
      <c r="G65" s="63"/>
      <c r="H65" s="149"/>
      <c r="I65" s="124"/>
      <c r="J65" s="64"/>
    </row>
    <row r="66" spans="1:10">
      <c r="A66" s="60">
        <f t="shared" si="7"/>
        <v>0</v>
      </c>
      <c r="B66" s="109"/>
      <c r="C66" s="61"/>
      <c r="D66" s="61"/>
      <c r="E66" s="170"/>
      <c r="F66" s="167"/>
      <c r="G66" s="63"/>
      <c r="H66" s="149"/>
      <c r="I66" s="124"/>
      <c r="J66" s="64"/>
    </row>
    <row r="67" spans="1:10">
      <c r="A67" s="60">
        <f t="shared" si="7"/>
        <v>0</v>
      </c>
      <c r="B67" s="109"/>
      <c r="C67" s="61"/>
      <c r="D67" s="61"/>
      <c r="E67" s="170"/>
      <c r="F67" s="167"/>
      <c r="G67" s="63"/>
      <c r="H67" s="149"/>
      <c r="I67" s="124"/>
      <c r="J67" s="64"/>
    </row>
    <row r="68" spans="1:10">
      <c r="A68" s="60">
        <f t="shared" si="7"/>
        <v>0</v>
      </c>
      <c r="B68" s="109"/>
      <c r="C68" s="61"/>
      <c r="D68" s="61"/>
      <c r="E68" s="170"/>
      <c r="F68" s="167"/>
      <c r="G68" s="63"/>
      <c r="H68" s="149"/>
      <c r="I68" s="124"/>
      <c r="J68" s="64"/>
    </row>
    <row r="69" spans="1:10">
      <c r="A69" s="60">
        <f t="shared" si="7"/>
        <v>0</v>
      </c>
      <c r="B69" s="109"/>
      <c r="C69" s="61"/>
      <c r="D69" s="61"/>
      <c r="E69" s="170"/>
      <c r="F69" s="167"/>
      <c r="G69" s="63"/>
      <c r="H69" s="149"/>
      <c r="I69" s="124"/>
      <c r="J69" s="64"/>
    </row>
    <row r="70" spans="1:10">
      <c r="A70" s="60">
        <f t="shared" si="7"/>
        <v>0</v>
      </c>
      <c r="B70" s="109"/>
      <c r="C70" s="61"/>
      <c r="D70" s="61"/>
      <c r="E70" s="170"/>
      <c r="F70" s="167"/>
      <c r="G70" s="63"/>
      <c r="H70" s="149"/>
      <c r="I70" s="124"/>
      <c r="J70" s="64"/>
    </row>
    <row r="71" spans="1:10">
      <c r="A71" s="60">
        <f t="shared" si="7"/>
        <v>0</v>
      </c>
      <c r="B71" s="109"/>
      <c r="C71" s="61"/>
      <c r="D71" s="61"/>
      <c r="E71" s="170"/>
      <c r="F71" s="167"/>
      <c r="G71" s="63"/>
      <c r="H71" s="149"/>
      <c r="I71" s="124"/>
      <c r="J71" s="64"/>
    </row>
    <row r="72" spans="1:10">
      <c r="A72" s="60">
        <f t="shared" si="7"/>
        <v>0</v>
      </c>
      <c r="B72" s="109"/>
      <c r="C72" s="61"/>
      <c r="D72" s="61"/>
      <c r="E72" s="170"/>
      <c r="F72" s="167"/>
      <c r="G72" s="63"/>
      <c r="H72" s="149"/>
      <c r="I72" s="124"/>
      <c r="J72" s="64"/>
    </row>
    <row r="73" spans="1:10">
      <c r="A73" s="60">
        <f t="shared" si="7"/>
        <v>0</v>
      </c>
      <c r="B73" s="111"/>
      <c r="C73" s="61"/>
      <c r="D73" s="61"/>
      <c r="E73" s="170"/>
      <c r="F73" s="167"/>
      <c r="G73" s="63"/>
      <c r="H73" s="149"/>
      <c r="I73" s="124"/>
      <c r="J73" s="64"/>
    </row>
    <row r="74" spans="1:10">
      <c r="A74" s="60">
        <f t="shared" si="7"/>
        <v>0</v>
      </c>
      <c r="B74" s="111"/>
      <c r="C74" s="61"/>
      <c r="D74" s="61"/>
      <c r="E74" s="170"/>
      <c r="F74" s="167"/>
      <c r="G74" s="63"/>
      <c r="H74" s="149"/>
      <c r="I74" s="124"/>
      <c r="J74" s="64"/>
    </row>
    <row r="75" spans="1:10">
      <c r="A75" s="60">
        <f t="shared" si="7"/>
        <v>0</v>
      </c>
      <c r="B75" s="111"/>
      <c r="C75" s="61"/>
      <c r="D75" s="61"/>
      <c r="E75" s="170"/>
      <c r="F75" s="167"/>
      <c r="G75" s="63"/>
      <c r="H75" s="149"/>
      <c r="I75" s="124"/>
      <c r="J75" s="64"/>
    </row>
    <row r="76" spans="1:10">
      <c r="A76" s="60">
        <f t="shared" si="7"/>
        <v>0</v>
      </c>
      <c r="B76" s="111"/>
      <c r="C76" s="61"/>
      <c r="D76" s="61"/>
      <c r="E76" s="170"/>
      <c r="F76" s="167"/>
      <c r="G76" s="63"/>
      <c r="H76" s="149"/>
      <c r="I76" s="124"/>
      <c r="J76" s="64"/>
    </row>
    <row r="77" spans="1:10">
      <c r="A77" s="60">
        <f t="shared" si="7"/>
        <v>0</v>
      </c>
      <c r="B77" s="111"/>
      <c r="C77" s="61"/>
      <c r="D77" s="61"/>
      <c r="E77" s="170"/>
      <c r="F77" s="167"/>
      <c r="G77" s="63"/>
      <c r="H77" s="149"/>
      <c r="I77" s="124"/>
      <c r="J77" s="64"/>
    </row>
    <row r="78" spans="1:10">
      <c r="A78" s="60">
        <f t="shared" si="7"/>
        <v>0</v>
      </c>
      <c r="B78" s="111"/>
      <c r="C78" s="61"/>
      <c r="D78" s="61"/>
      <c r="E78" s="170"/>
      <c r="F78" s="167"/>
      <c r="G78" s="63"/>
      <c r="H78" s="149"/>
      <c r="I78" s="124"/>
      <c r="J78" s="64"/>
    </row>
    <row r="79" spans="1:10">
      <c r="A79" s="60">
        <f t="shared" si="7"/>
        <v>0</v>
      </c>
      <c r="B79" s="111"/>
      <c r="C79" s="61"/>
      <c r="D79" s="61"/>
      <c r="E79" s="170"/>
      <c r="F79" s="167"/>
      <c r="G79" s="63"/>
      <c r="H79" s="149"/>
      <c r="I79" s="124"/>
      <c r="J79" s="64"/>
    </row>
    <row r="80" spans="1:10">
      <c r="A80" s="60">
        <f>B80</f>
        <v>0</v>
      </c>
      <c r="B80" s="111"/>
      <c r="C80" s="61"/>
      <c r="D80" s="61"/>
      <c r="E80" s="170"/>
      <c r="F80" s="167"/>
      <c r="G80" s="63"/>
      <c r="H80" s="149"/>
      <c r="I80" s="124"/>
      <c r="J80" s="64"/>
    </row>
    <row r="81" spans="1:10">
      <c r="A81" s="60">
        <f>B81</f>
        <v>0</v>
      </c>
      <c r="B81" s="111"/>
      <c r="C81" s="61"/>
      <c r="D81" s="61"/>
      <c r="E81" s="170"/>
      <c r="F81" s="167"/>
      <c r="G81" s="63"/>
      <c r="H81" s="149"/>
      <c r="I81" s="124"/>
      <c r="J81" s="64"/>
    </row>
    <row r="82" spans="1:10">
      <c r="A82" s="60">
        <f>B82</f>
        <v>0</v>
      </c>
      <c r="B82" s="111"/>
      <c r="C82" s="61"/>
      <c r="D82" s="61"/>
      <c r="E82" s="170"/>
      <c r="F82" s="167"/>
      <c r="G82" s="63"/>
      <c r="H82" s="149"/>
      <c r="I82" s="124"/>
      <c r="J82" s="64"/>
    </row>
    <row r="83" spans="1:10">
      <c r="A83" s="60">
        <f>B83</f>
        <v>0</v>
      </c>
      <c r="B83" s="111"/>
      <c r="C83" s="61"/>
      <c r="D83" s="61"/>
      <c r="E83" s="170"/>
      <c r="F83" s="167"/>
      <c r="G83" s="63"/>
      <c r="H83" s="149"/>
      <c r="I83" s="124"/>
      <c r="J83" s="64"/>
    </row>
    <row r="84" spans="1:10">
      <c r="A84" s="60">
        <f>B84</f>
        <v>0</v>
      </c>
      <c r="B84" s="111"/>
      <c r="C84" s="61"/>
      <c r="D84" s="61"/>
      <c r="E84" s="170"/>
      <c r="F84" s="167"/>
      <c r="G84" s="63"/>
      <c r="H84" s="149"/>
      <c r="I84" s="124"/>
      <c r="J84" s="64"/>
    </row>
    <row r="85" spans="1:10">
      <c r="A85" s="60">
        <f t="shared" ref="A85:A91" si="8">B85</f>
        <v>0</v>
      </c>
      <c r="B85" s="111"/>
      <c r="C85" s="61"/>
      <c r="D85" s="61"/>
      <c r="E85" s="170"/>
      <c r="F85" s="167"/>
      <c r="G85" s="63"/>
      <c r="H85" s="149"/>
      <c r="I85" s="124"/>
      <c r="J85" s="64"/>
    </row>
    <row r="86" spans="1:10">
      <c r="A86" s="60">
        <f t="shared" si="8"/>
        <v>0</v>
      </c>
      <c r="B86" s="111"/>
      <c r="C86" s="61"/>
      <c r="D86" s="61"/>
      <c r="E86" s="170"/>
      <c r="F86" s="167"/>
      <c r="G86" s="63"/>
      <c r="H86" s="149"/>
      <c r="I86" s="124"/>
      <c r="J86" s="64"/>
    </row>
    <row r="87" spans="1:10">
      <c r="A87" s="60">
        <f t="shared" si="8"/>
        <v>0</v>
      </c>
      <c r="B87" s="111"/>
      <c r="C87" s="61"/>
      <c r="D87" s="61"/>
      <c r="E87" s="170"/>
      <c r="F87" s="167"/>
      <c r="G87" s="63"/>
      <c r="H87" s="149"/>
      <c r="I87" s="124"/>
      <c r="J87" s="64"/>
    </row>
    <row r="88" spans="1:10">
      <c r="A88" s="60">
        <f>B88</f>
        <v>0</v>
      </c>
      <c r="B88" s="111"/>
      <c r="C88" s="61"/>
      <c r="D88" s="61"/>
      <c r="E88" s="170"/>
      <c r="F88" s="167"/>
      <c r="G88" s="63"/>
      <c r="H88" s="149"/>
      <c r="I88" s="124"/>
      <c r="J88" s="64"/>
    </row>
    <row r="89" spans="1:10">
      <c r="A89" s="60">
        <f t="shared" si="8"/>
        <v>0</v>
      </c>
      <c r="B89" s="111"/>
      <c r="C89" s="61"/>
      <c r="D89" s="61"/>
      <c r="E89" s="170"/>
      <c r="F89" s="167"/>
      <c r="G89" s="63"/>
      <c r="H89" s="149"/>
      <c r="I89" s="124"/>
      <c r="J89" s="64"/>
    </row>
    <row r="90" spans="1:10">
      <c r="A90" s="60">
        <f t="shared" si="8"/>
        <v>0</v>
      </c>
      <c r="B90" s="294"/>
      <c r="C90" s="61"/>
      <c r="D90" s="61"/>
      <c r="E90" s="170"/>
      <c r="F90" s="168"/>
      <c r="G90" s="63"/>
      <c r="H90" s="149"/>
      <c r="I90" s="124"/>
      <c r="J90" s="64"/>
    </row>
    <row r="91" spans="1:10">
      <c r="A91" s="60">
        <f t="shared" si="8"/>
        <v>0</v>
      </c>
      <c r="B91" s="294"/>
      <c r="C91" s="61"/>
      <c r="D91" s="61"/>
      <c r="E91" s="170"/>
      <c r="F91" s="168"/>
      <c r="G91" s="63"/>
      <c r="H91" s="149"/>
      <c r="I91" s="124"/>
      <c r="J91" s="64"/>
    </row>
    <row r="92" spans="1:10">
      <c r="A92" s="60"/>
      <c r="B92" s="111"/>
      <c r="C92" s="112"/>
      <c r="D92" s="113"/>
      <c r="E92" s="170"/>
      <c r="F92" s="167"/>
      <c r="G92" s="63"/>
      <c r="H92" s="147"/>
      <c r="I92" s="124"/>
      <c r="J92" s="64"/>
    </row>
    <row r="93" spans="1:10">
      <c r="A93" s="60"/>
      <c r="B93" s="111"/>
      <c r="C93" s="112"/>
      <c r="D93" s="113"/>
      <c r="E93" s="170"/>
      <c r="F93" s="167"/>
      <c r="G93" s="63"/>
      <c r="H93" s="147"/>
      <c r="I93" s="124"/>
      <c r="J93" s="64"/>
    </row>
    <row r="94" spans="1:10">
      <c r="A94" s="60"/>
      <c r="B94" s="111"/>
      <c r="C94" s="112"/>
      <c r="D94" s="113"/>
      <c r="E94" s="170"/>
      <c r="F94" s="167"/>
      <c r="G94" s="63"/>
      <c r="H94" s="147"/>
      <c r="I94" s="124"/>
      <c r="J94" s="64"/>
    </row>
    <row r="95" spans="1:10">
      <c r="A95" s="60"/>
      <c r="B95" s="111"/>
      <c r="C95" s="112"/>
      <c r="D95" s="113"/>
      <c r="E95" s="170"/>
      <c r="F95" s="167"/>
      <c r="G95" s="63"/>
      <c r="H95" s="147"/>
      <c r="I95" s="124"/>
      <c r="J95" s="64"/>
    </row>
    <row r="96" spans="1:10">
      <c r="A96" s="60"/>
      <c r="B96" s="111"/>
      <c r="C96" s="112"/>
      <c r="D96" s="113"/>
      <c r="E96" s="170"/>
      <c r="F96" s="167"/>
      <c r="G96" s="63"/>
      <c r="H96" s="147"/>
      <c r="I96" s="124"/>
      <c r="J96" s="64"/>
    </row>
    <row r="97" spans="1:10">
      <c r="A97" s="60"/>
      <c r="B97" s="111"/>
      <c r="C97" s="112"/>
      <c r="D97" s="113"/>
      <c r="E97" s="170"/>
      <c r="F97" s="167"/>
      <c r="G97" s="63"/>
      <c r="H97" s="147"/>
      <c r="I97" s="124"/>
      <c r="J97" s="64"/>
    </row>
    <row r="98" spans="1:10">
      <c r="A98" s="60"/>
      <c r="B98" s="111"/>
      <c r="C98" s="112"/>
      <c r="D98" s="113"/>
      <c r="E98" s="170"/>
      <c r="F98" s="167"/>
      <c r="G98" s="63"/>
      <c r="H98" s="147"/>
      <c r="I98" s="124"/>
      <c r="J98" s="64"/>
    </row>
    <row r="99" spans="1:10">
      <c r="A99" s="60"/>
      <c r="B99" s="111"/>
      <c r="C99" s="112"/>
      <c r="D99" s="113"/>
      <c r="E99" s="170"/>
      <c r="F99" s="167"/>
      <c r="G99" s="63"/>
      <c r="H99" s="147"/>
      <c r="I99" s="124"/>
      <c r="J99" s="64"/>
    </row>
    <row r="100" spans="1:10">
      <c r="A100" s="60"/>
      <c r="B100" s="111"/>
      <c r="C100" s="112"/>
      <c r="D100" s="113"/>
      <c r="E100" s="170"/>
      <c r="F100" s="167"/>
      <c r="G100" s="63"/>
      <c r="H100" s="147"/>
      <c r="I100" s="124"/>
      <c r="J100" s="64"/>
    </row>
    <row r="101" spans="1:10">
      <c r="A101" s="60"/>
      <c r="B101" s="111"/>
      <c r="C101" s="112"/>
      <c r="D101" s="113"/>
      <c r="E101" s="170"/>
      <c r="F101" s="167"/>
      <c r="G101" s="63"/>
      <c r="H101" s="147"/>
      <c r="I101" s="124"/>
      <c r="J101" s="64"/>
    </row>
    <row r="102" spans="1:10">
      <c r="A102" s="60"/>
      <c r="B102" s="111"/>
      <c r="C102" s="112"/>
      <c r="D102" s="113"/>
      <c r="E102" s="170"/>
      <c r="F102" s="167"/>
      <c r="G102" s="63"/>
      <c r="H102" s="147"/>
      <c r="I102" s="124"/>
      <c r="J102" s="64"/>
    </row>
    <row r="103" spans="1:10">
      <c r="A103" s="60"/>
      <c r="B103" s="111"/>
      <c r="C103" s="112"/>
      <c r="D103" s="113"/>
      <c r="E103" s="170"/>
      <c r="F103" s="167"/>
      <c r="G103" s="63"/>
      <c r="H103" s="147"/>
      <c r="I103" s="124"/>
      <c r="J103" s="64"/>
    </row>
    <row r="104" spans="1:10">
      <c r="A104" s="60"/>
      <c r="B104" s="111"/>
      <c r="C104" s="112"/>
      <c r="D104" s="113"/>
      <c r="E104" s="170"/>
      <c r="F104" s="167"/>
      <c r="G104" s="63"/>
      <c r="H104" s="147"/>
      <c r="I104" s="124"/>
      <c r="J104" s="64"/>
    </row>
    <row r="105" spans="1:10">
      <c r="A105" s="60"/>
      <c r="B105" s="111"/>
      <c r="C105" s="112"/>
      <c r="D105" s="113"/>
      <c r="E105" s="170"/>
      <c r="F105" s="167"/>
      <c r="G105" s="63"/>
      <c r="H105" s="147"/>
      <c r="I105" s="124"/>
      <c r="J105" s="64"/>
    </row>
    <row r="106" spans="1:10">
      <c r="A106" s="60"/>
      <c r="B106" s="111"/>
      <c r="C106" s="112"/>
      <c r="D106" s="113"/>
      <c r="E106" s="170"/>
      <c r="F106" s="167"/>
      <c r="G106" s="63"/>
      <c r="H106" s="147"/>
      <c r="I106" s="124"/>
      <c r="J106" s="64"/>
    </row>
    <row r="107" spans="1:10">
      <c r="A107" s="60"/>
      <c r="B107" s="111"/>
      <c r="C107" s="112"/>
      <c r="D107" s="113"/>
      <c r="E107" s="170"/>
      <c r="F107" s="167"/>
      <c r="G107" s="63"/>
      <c r="H107" s="147"/>
      <c r="I107" s="124"/>
      <c r="J107" s="64"/>
    </row>
    <row r="108" spans="1:10">
      <c r="A108" s="60"/>
      <c r="B108" s="111"/>
      <c r="C108" s="112"/>
      <c r="D108" s="113"/>
      <c r="E108" s="170"/>
      <c r="F108" s="167"/>
      <c r="G108" s="63"/>
      <c r="H108" s="147"/>
      <c r="I108" s="124"/>
      <c r="J108" s="64"/>
    </row>
    <row r="109" spans="1:10">
      <c r="A109" s="60"/>
      <c r="B109" s="111"/>
      <c r="C109" s="112"/>
      <c r="D109" s="113"/>
      <c r="E109" s="170"/>
      <c r="F109" s="167"/>
      <c r="G109" s="63"/>
      <c r="H109" s="147"/>
      <c r="I109" s="124"/>
      <c r="J109" s="64"/>
    </row>
    <row r="110" spans="1:10">
      <c r="A110" s="60"/>
      <c r="B110" s="111"/>
      <c r="C110" s="112"/>
      <c r="D110" s="113"/>
      <c r="E110" s="170"/>
      <c r="F110" s="167"/>
      <c r="G110" s="63"/>
      <c r="H110" s="147"/>
      <c r="I110" s="124"/>
      <c r="J110" s="64"/>
    </row>
    <row r="111" spans="1:10">
      <c r="A111" s="60"/>
      <c r="B111" s="111"/>
      <c r="C111" s="112"/>
      <c r="D111" s="113"/>
      <c r="E111" s="163"/>
      <c r="F111" s="167"/>
      <c r="G111" s="63"/>
      <c r="H111" s="147"/>
      <c r="I111" s="124"/>
      <c r="J111" s="64"/>
    </row>
    <row r="112" spans="1:10">
      <c r="A112" s="60"/>
      <c r="B112" s="111"/>
      <c r="C112" s="112"/>
      <c r="D112" s="113"/>
      <c r="E112" s="163"/>
      <c r="F112" s="167"/>
      <c r="G112" s="63"/>
      <c r="H112" s="147"/>
      <c r="I112" s="124"/>
      <c r="J112" s="64"/>
    </row>
    <row r="113" spans="1:10">
      <c r="A113" s="60"/>
      <c r="B113" s="111"/>
      <c r="C113" s="112"/>
      <c r="D113" s="113"/>
      <c r="E113" s="163"/>
      <c r="F113" s="167"/>
      <c r="G113" s="63"/>
      <c r="H113" s="147"/>
      <c r="I113" s="124"/>
      <c r="J113" s="64"/>
    </row>
    <row r="114" spans="1:10">
      <c r="A114" s="60"/>
      <c r="B114" s="111"/>
      <c r="C114" s="112"/>
      <c r="D114" s="113"/>
      <c r="E114" s="163"/>
      <c r="F114" s="167"/>
      <c r="G114" s="63"/>
      <c r="H114" s="147"/>
      <c r="I114" s="124"/>
      <c r="J114" s="64"/>
    </row>
    <row r="115" spans="1:10">
      <c r="A115" s="60"/>
      <c r="B115" s="111"/>
      <c r="C115" s="112"/>
      <c r="D115" s="113"/>
      <c r="E115" s="163"/>
      <c r="F115" s="167"/>
      <c r="G115" s="63"/>
      <c r="H115" s="147"/>
      <c r="I115" s="124"/>
      <c r="J115" s="64"/>
    </row>
    <row r="116" spans="1:10">
      <c r="A116" s="60"/>
      <c r="B116" s="111"/>
      <c r="C116" s="112"/>
      <c r="D116" s="113"/>
      <c r="E116" s="163"/>
      <c r="F116" s="167"/>
      <c r="G116" s="63"/>
      <c r="H116" s="147"/>
      <c r="I116" s="124"/>
      <c r="J116" s="64"/>
    </row>
    <row r="117" spans="1:10">
      <c r="A117" s="60"/>
      <c r="B117" s="111"/>
      <c r="C117" s="112"/>
      <c r="D117" s="113"/>
      <c r="E117" s="163"/>
      <c r="F117" s="167"/>
      <c r="G117" s="63"/>
      <c r="H117" s="147"/>
      <c r="I117" s="124"/>
      <c r="J117" s="64"/>
    </row>
    <row r="118" spans="1:10">
      <c r="A118" s="60"/>
      <c r="B118" s="111"/>
      <c r="C118" s="112"/>
      <c r="D118" s="113"/>
      <c r="E118" s="163"/>
      <c r="F118" s="167"/>
      <c r="G118" s="63"/>
      <c r="H118" s="147"/>
      <c r="I118" s="124"/>
      <c r="J118" s="64"/>
    </row>
    <row r="119" spans="1:10">
      <c r="A119" s="60"/>
      <c r="B119" s="111"/>
      <c r="C119" s="112"/>
      <c r="D119" s="113"/>
      <c r="E119" s="163"/>
      <c r="F119" s="167"/>
      <c r="G119" s="63"/>
      <c r="H119" s="147"/>
      <c r="I119" s="124"/>
      <c r="J119" s="64"/>
    </row>
    <row r="120" spans="1:10">
      <c r="A120" s="60"/>
      <c r="B120" s="111"/>
      <c r="C120" s="112"/>
      <c r="D120" s="113"/>
      <c r="E120" s="163"/>
      <c r="F120" s="167"/>
      <c r="G120" s="63"/>
      <c r="H120" s="147"/>
      <c r="I120" s="124"/>
      <c r="J120" s="64"/>
    </row>
    <row r="121" spans="1:10">
      <c r="A121" s="60"/>
      <c r="B121" s="111"/>
      <c r="C121" s="112"/>
      <c r="D121" s="113"/>
      <c r="E121" s="163"/>
      <c r="F121" s="167"/>
      <c r="G121" s="63"/>
      <c r="H121" s="147"/>
      <c r="I121" s="124"/>
      <c r="J121" s="64"/>
    </row>
    <row r="122" spans="1:10">
      <c r="A122" s="60"/>
      <c r="B122" s="111"/>
      <c r="C122" s="112"/>
      <c r="D122" s="113"/>
      <c r="E122" s="163"/>
      <c r="F122" s="167"/>
      <c r="G122" s="63"/>
      <c r="H122" s="147"/>
      <c r="I122" s="124"/>
      <c r="J122" s="64"/>
    </row>
    <row r="123" spans="1:10">
      <c r="A123" s="60"/>
      <c r="B123" s="114"/>
      <c r="C123" s="115"/>
      <c r="D123" s="116"/>
      <c r="E123" s="163"/>
      <c r="F123" s="167"/>
      <c r="G123" s="63"/>
      <c r="H123" s="147"/>
      <c r="I123" s="124"/>
      <c r="J123" s="64"/>
    </row>
    <row r="124" spans="1:10">
      <c r="A124" s="60"/>
      <c r="B124" s="114"/>
      <c r="C124" s="115"/>
      <c r="D124" s="116"/>
      <c r="E124" s="163"/>
      <c r="F124" s="167"/>
      <c r="G124" s="63"/>
      <c r="H124" s="147"/>
      <c r="I124" s="124"/>
      <c r="J124" s="64"/>
    </row>
    <row r="125" spans="1:10">
      <c r="A125" s="60"/>
      <c r="B125" s="114"/>
      <c r="C125" s="115"/>
      <c r="D125" s="116"/>
      <c r="E125" s="163"/>
      <c r="F125" s="167"/>
      <c r="G125" s="63"/>
      <c r="H125" s="147"/>
      <c r="I125" s="124"/>
      <c r="J125" s="64"/>
    </row>
    <row r="126" spans="1:10">
      <c r="A126" s="60"/>
      <c r="B126" s="114"/>
      <c r="C126" s="115"/>
      <c r="D126" s="116"/>
      <c r="E126" s="163"/>
      <c r="F126" s="167"/>
      <c r="G126" s="63"/>
      <c r="H126" s="147"/>
      <c r="I126" s="124"/>
      <c r="J126" s="64"/>
    </row>
    <row r="127" spans="1:10">
      <c r="A127" s="60"/>
      <c r="B127" s="114"/>
      <c r="C127" s="115"/>
      <c r="D127" s="116"/>
      <c r="E127" s="163"/>
      <c r="F127" s="167"/>
      <c r="G127" s="63"/>
      <c r="H127" s="147"/>
      <c r="I127" s="124"/>
      <c r="J127" s="64"/>
    </row>
    <row r="128" spans="1:10">
      <c r="A128" s="60"/>
      <c r="B128" s="114"/>
      <c r="C128" s="115"/>
      <c r="D128" s="116"/>
      <c r="E128" s="163"/>
      <c r="F128" s="167"/>
      <c r="G128" s="63"/>
      <c r="H128" s="147"/>
      <c r="I128" s="124"/>
      <c r="J128" s="64"/>
    </row>
    <row r="129" spans="1:10">
      <c r="A129" s="60"/>
      <c r="B129" s="114"/>
      <c r="C129" s="115"/>
      <c r="D129" s="116"/>
      <c r="E129" s="163"/>
      <c r="F129" s="167"/>
      <c r="G129" s="63"/>
      <c r="H129" s="147"/>
      <c r="I129" s="124"/>
      <c r="J129" s="64"/>
    </row>
    <row r="130" spans="1:10">
      <c r="A130" s="60"/>
      <c r="B130" s="114"/>
      <c r="C130" s="115"/>
      <c r="D130" s="116"/>
      <c r="E130" s="163"/>
      <c r="F130" s="167"/>
      <c r="G130" s="63"/>
      <c r="H130" s="147"/>
      <c r="I130" s="124"/>
      <c r="J130" s="64"/>
    </row>
    <row r="131" spans="1:10">
      <c r="A131" s="60"/>
      <c r="B131" s="114"/>
      <c r="C131" s="115"/>
      <c r="D131" s="116"/>
      <c r="E131" s="163"/>
      <c r="F131" s="167"/>
      <c r="G131" s="63"/>
      <c r="H131" s="147"/>
      <c r="I131" s="124"/>
      <c r="J131" s="64"/>
    </row>
    <row r="132" spans="1:10">
      <c r="A132" s="60"/>
      <c r="B132" s="114"/>
      <c r="C132" s="115"/>
      <c r="D132" s="116"/>
      <c r="E132" s="163"/>
      <c r="F132" s="167"/>
      <c r="G132" s="63"/>
      <c r="H132" s="147"/>
      <c r="I132" s="124"/>
      <c r="J132" s="64"/>
    </row>
    <row r="133" spans="1:10">
      <c r="A133" s="60"/>
      <c r="B133" s="114"/>
      <c r="C133" s="115"/>
      <c r="D133" s="116"/>
      <c r="E133" s="163"/>
      <c r="F133" s="167"/>
      <c r="G133" s="63"/>
      <c r="H133" s="147"/>
      <c r="I133" s="124"/>
      <c r="J133" s="64"/>
    </row>
    <row r="134" spans="1:10">
      <c r="A134" s="60"/>
      <c r="B134" s="114"/>
      <c r="C134" s="115"/>
      <c r="D134" s="116"/>
      <c r="E134" s="163"/>
      <c r="F134" s="167"/>
      <c r="G134" s="63"/>
      <c r="H134" s="147"/>
      <c r="I134" s="124"/>
      <c r="J134" s="64"/>
    </row>
    <row r="135" spans="1:10">
      <c r="A135" s="60"/>
      <c r="B135" s="114"/>
      <c r="C135" s="115"/>
      <c r="D135" s="116"/>
      <c r="E135" s="163"/>
      <c r="F135" s="167"/>
      <c r="G135" s="63"/>
      <c r="H135" s="147"/>
      <c r="I135" s="124"/>
      <c r="J135" s="64"/>
    </row>
    <row r="136" spans="1:10">
      <c r="A136" s="60"/>
      <c r="B136" s="114"/>
      <c r="C136" s="115"/>
      <c r="D136" s="116"/>
      <c r="E136" s="163"/>
      <c r="F136" s="167"/>
      <c r="G136" s="63"/>
      <c r="H136" s="147"/>
      <c r="I136" s="124"/>
      <c r="J136" s="64"/>
    </row>
    <row r="137" spans="1:10">
      <c r="A137" s="60"/>
      <c r="B137" s="114"/>
      <c r="C137" s="115"/>
      <c r="D137" s="116"/>
      <c r="E137" s="163"/>
      <c r="F137" s="167"/>
      <c r="G137" s="63"/>
      <c r="H137" s="147"/>
      <c r="I137" s="124"/>
      <c r="J137" s="64"/>
    </row>
    <row r="138" spans="1:10">
      <c r="A138" s="60"/>
      <c r="B138" s="114"/>
      <c r="C138" s="115"/>
      <c r="D138" s="116"/>
      <c r="E138" s="163"/>
      <c r="F138" s="167"/>
      <c r="G138" s="63"/>
      <c r="H138" s="147"/>
      <c r="I138" s="124"/>
      <c r="J138" s="64"/>
    </row>
    <row r="139" spans="1:10">
      <c r="A139" s="60"/>
      <c r="B139" s="114"/>
      <c r="C139" s="115"/>
      <c r="D139" s="116"/>
      <c r="E139" s="163"/>
      <c r="F139" s="167"/>
      <c r="G139" s="63"/>
      <c r="H139" s="147"/>
      <c r="I139" s="124"/>
      <c r="J139" s="64"/>
    </row>
    <row r="140" spans="1:10">
      <c r="A140" s="60"/>
      <c r="B140" s="114"/>
      <c r="C140" s="115"/>
      <c r="D140" s="116"/>
      <c r="E140" s="163"/>
      <c r="F140" s="167"/>
      <c r="G140" s="63"/>
      <c r="H140" s="147"/>
      <c r="I140" s="124"/>
      <c r="J140" s="64"/>
    </row>
    <row r="141" spans="1:10">
      <c r="A141" s="60"/>
      <c r="B141" s="114"/>
      <c r="C141" s="115"/>
      <c r="D141" s="116"/>
      <c r="E141" s="163"/>
      <c r="F141" s="167"/>
      <c r="G141" s="63"/>
      <c r="H141" s="147"/>
      <c r="I141" s="124"/>
      <c r="J141" s="64"/>
    </row>
    <row r="142" spans="1:10">
      <c r="A142" s="60"/>
      <c r="B142" s="114"/>
      <c r="C142" s="115"/>
      <c r="D142" s="116"/>
      <c r="E142" s="163"/>
      <c r="F142" s="167"/>
      <c r="G142" s="63"/>
      <c r="H142" s="147"/>
      <c r="I142" s="124"/>
      <c r="J142" s="64"/>
    </row>
    <row r="143" spans="1:10">
      <c r="A143" s="60"/>
      <c r="B143" s="114"/>
      <c r="C143" s="115"/>
      <c r="D143" s="116"/>
      <c r="E143" s="163"/>
      <c r="F143" s="167"/>
      <c r="G143" s="63"/>
      <c r="H143" s="147"/>
      <c r="I143" s="124"/>
      <c r="J143" s="64"/>
    </row>
    <row r="144" spans="1:10">
      <c r="A144" s="60"/>
      <c r="B144" s="114"/>
      <c r="C144" s="115"/>
      <c r="D144" s="116"/>
      <c r="E144" s="163"/>
      <c r="F144" s="167"/>
      <c r="G144" s="63"/>
      <c r="H144" s="147"/>
      <c r="I144" s="124"/>
      <c r="J144" s="64"/>
    </row>
    <row r="145" spans="1:10">
      <c r="A145" s="60"/>
      <c r="B145" s="114"/>
      <c r="C145" s="115"/>
      <c r="D145" s="116"/>
      <c r="E145" s="163"/>
      <c r="F145" s="167"/>
      <c r="G145" s="63"/>
      <c r="H145" s="147"/>
      <c r="I145" s="124"/>
      <c r="J145" s="64"/>
    </row>
    <row r="146" spans="1:10">
      <c r="A146" s="60"/>
      <c r="B146" s="114"/>
      <c r="C146" s="115"/>
      <c r="D146" s="116"/>
      <c r="E146" s="163"/>
      <c r="F146" s="167"/>
      <c r="G146" s="63"/>
      <c r="H146" s="147"/>
      <c r="I146" s="124"/>
      <c r="J146" s="64"/>
    </row>
    <row r="147" spans="1:10">
      <c r="A147" s="60"/>
      <c r="B147" s="114"/>
      <c r="C147" s="115"/>
      <c r="D147" s="116"/>
      <c r="E147" s="163"/>
      <c r="F147" s="167"/>
      <c r="G147" s="63"/>
      <c r="H147" s="147"/>
      <c r="I147" s="124"/>
      <c r="J147" s="64"/>
    </row>
    <row r="148" spans="1:10">
      <c r="A148" s="60"/>
      <c r="B148" s="114"/>
      <c r="C148" s="115"/>
      <c r="D148" s="116"/>
      <c r="E148" s="163"/>
      <c r="F148" s="167"/>
      <c r="G148" s="63"/>
      <c r="H148" s="147"/>
      <c r="I148" s="124"/>
      <c r="J148" s="64"/>
    </row>
    <row r="149" spans="1:10">
      <c r="A149" s="60"/>
      <c r="B149" s="114"/>
      <c r="C149" s="115"/>
      <c r="D149" s="116"/>
      <c r="E149" s="163"/>
      <c r="F149" s="167"/>
      <c r="G149" s="63"/>
      <c r="H149" s="147"/>
      <c r="I149" s="124"/>
      <c r="J149" s="64"/>
    </row>
    <row r="150" spans="1:10">
      <c r="A150" s="60"/>
      <c r="B150" s="114"/>
      <c r="C150" s="115"/>
      <c r="D150" s="116"/>
      <c r="E150" s="163"/>
      <c r="F150" s="167"/>
      <c r="G150" s="63"/>
      <c r="H150" s="147"/>
      <c r="I150" s="124"/>
      <c r="J150" s="64"/>
    </row>
    <row r="151" spans="1:10">
      <c r="A151" s="60"/>
      <c r="B151" s="114"/>
      <c r="C151" s="115"/>
      <c r="D151" s="116"/>
      <c r="E151" s="163"/>
      <c r="F151" s="167"/>
      <c r="G151" s="63"/>
      <c r="H151" s="147"/>
      <c r="I151" s="124"/>
      <c r="J151" s="64"/>
    </row>
    <row r="152" spans="1:10">
      <c r="A152" s="60"/>
      <c r="B152" s="114"/>
      <c r="C152" s="115"/>
      <c r="D152" s="116"/>
      <c r="E152" s="163"/>
      <c r="F152" s="167"/>
      <c r="G152" s="63"/>
      <c r="H152" s="147"/>
      <c r="I152" s="124"/>
      <c r="J152" s="64"/>
    </row>
    <row r="153" spans="1:10">
      <c r="A153" s="60"/>
      <c r="B153" s="114"/>
      <c r="C153" s="115"/>
      <c r="D153" s="116"/>
      <c r="E153" s="163"/>
      <c r="F153" s="167"/>
      <c r="G153" s="63"/>
      <c r="H153" s="147"/>
      <c r="I153" s="124"/>
      <c r="J153" s="64"/>
    </row>
    <row r="154" spans="1:10">
      <c r="A154" s="60"/>
      <c r="B154" s="114"/>
      <c r="C154" s="115"/>
      <c r="D154" s="116"/>
      <c r="E154" s="163"/>
      <c r="F154" s="167"/>
      <c r="G154" s="63"/>
      <c r="H154" s="147"/>
      <c r="I154" s="124"/>
      <c r="J154" s="64"/>
    </row>
    <row r="155" spans="1:10">
      <c r="A155" s="60"/>
      <c r="B155" s="114"/>
      <c r="C155" s="115"/>
      <c r="D155" s="116"/>
      <c r="E155" s="163"/>
      <c r="F155" s="167"/>
      <c r="G155" s="63"/>
      <c r="H155" s="147"/>
      <c r="I155" s="124"/>
      <c r="J155" s="64"/>
    </row>
    <row r="156" spans="1:10">
      <c r="A156" s="60"/>
      <c r="B156" s="114"/>
      <c r="C156" s="115"/>
      <c r="D156" s="116"/>
      <c r="E156" s="163"/>
      <c r="F156" s="167"/>
      <c r="G156" s="63"/>
      <c r="H156" s="147"/>
      <c r="I156" s="124"/>
      <c r="J156" s="64"/>
    </row>
    <row r="157" spans="1:10">
      <c r="A157" s="60"/>
      <c r="B157" s="114"/>
      <c r="C157" s="115"/>
      <c r="D157" s="116"/>
      <c r="E157" s="163"/>
      <c r="F157" s="167"/>
      <c r="G157" s="63"/>
      <c r="H157" s="147"/>
      <c r="I157" s="124"/>
      <c r="J157" s="64"/>
    </row>
    <row r="158" spans="1:10">
      <c r="A158" s="60"/>
      <c r="B158" s="114"/>
      <c r="C158" s="115"/>
      <c r="D158" s="116"/>
      <c r="E158" s="163"/>
      <c r="F158" s="167"/>
      <c r="G158" s="63"/>
      <c r="H158" s="147"/>
      <c r="I158" s="124"/>
      <c r="J158" s="64"/>
    </row>
    <row r="159" spans="1:10">
      <c r="A159" s="60"/>
      <c r="B159" s="114"/>
      <c r="C159" s="115"/>
      <c r="D159" s="116"/>
      <c r="E159" s="163"/>
      <c r="F159" s="167"/>
      <c r="G159" s="63"/>
      <c r="H159" s="147"/>
      <c r="I159" s="124"/>
      <c r="J159" s="64"/>
    </row>
    <row r="160" spans="1:10">
      <c r="A160" s="60"/>
      <c r="B160" s="114"/>
      <c r="C160" s="115"/>
      <c r="D160" s="116"/>
      <c r="E160" s="164"/>
      <c r="F160" s="167"/>
      <c r="G160" s="63"/>
      <c r="H160" s="147"/>
      <c r="I160" s="124"/>
      <c r="J160" s="64"/>
    </row>
    <row r="161" spans="1:10">
      <c r="A161" s="60"/>
      <c r="B161" s="114"/>
      <c r="C161" s="115"/>
      <c r="D161" s="116"/>
      <c r="E161" s="164"/>
      <c r="F161" s="167"/>
      <c r="G161" s="63"/>
      <c r="H161" s="147"/>
      <c r="I161" s="124"/>
      <c r="J161" s="64"/>
    </row>
    <row r="162" spans="1:10">
      <c r="A162" s="60"/>
      <c r="B162" s="114"/>
      <c r="C162" s="115"/>
      <c r="D162" s="116"/>
      <c r="E162" s="164"/>
      <c r="F162" s="167"/>
      <c r="G162" s="63"/>
      <c r="H162" s="147"/>
      <c r="I162" s="124"/>
      <c r="J162" s="64"/>
    </row>
    <row r="163" spans="1:10">
      <c r="A163" s="60"/>
      <c r="B163" s="114"/>
      <c r="C163" s="115"/>
      <c r="D163" s="116"/>
      <c r="E163" s="164"/>
      <c r="F163" s="167"/>
      <c r="G163" s="63"/>
      <c r="H163" s="147"/>
      <c r="I163" s="124"/>
      <c r="J163" s="64"/>
    </row>
    <row r="164" spans="1:10">
      <c r="A164" s="60"/>
      <c r="B164" s="114"/>
      <c r="C164" s="115"/>
      <c r="D164" s="116"/>
      <c r="E164" s="164"/>
      <c r="F164" s="167"/>
      <c r="G164" s="63"/>
      <c r="H164" s="147"/>
      <c r="I164" s="124"/>
      <c r="J164" s="64"/>
    </row>
    <row r="165" spans="1:10">
      <c r="A165" s="60"/>
      <c r="B165" s="114"/>
      <c r="C165" s="115"/>
      <c r="D165" s="116"/>
      <c r="E165" s="164"/>
      <c r="F165" s="167"/>
      <c r="G165" s="63"/>
      <c r="H165" s="147"/>
      <c r="I165" s="124"/>
      <c r="J165" s="64"/>
    </row>
    <row r="166" spans="1:10">
      <c r="A166" s="60"/>
      <c r="B166" s="114"/>
      <c r="C166" s="115"/>
      <c r="D166" s="116"/>
      <c r="E166" s="165"/>
      <c r="F166" s="167"/>
      <c r="G166" s="63"/>
      <c r="H166" s="147"/>
      <c r="I166" s="124"/>
      <c r="J166" s="64"/>
    </row>
    <row r="167" spans="1:10">
      <c r="A167" s="60"/>
      <c r="B167" s="114"/>
      <c r="C167" s="115"/>
      <c r="D167" s="116"/>
      <c r="E167" s="164"/>
      <c r="F167" s="167"/>
      <c r="G167" s="63"/>
      <c r="H167" s="147"/>
      <c r="I167" s="124"/>
      <c r="J167" s="64"/>
    </row>
    <row r="168" spans="1:10">
      <c r="A168" s="60"/>
      <c r="B168" s="114"/>
      <c r="C168" s="115"/>
      <c r="D168" s="116"/>
      <c r="E168" s="164"/>
      <c r="F168" s="167"/>
      <c r="G168" s="63"/>
      <c r="H168" s="147"/>
      <c r="I168" s="124"/>
      <c r="J168" s="64"/>
    </row>
    <row r="169" spans="1:10">
      <c r="A169" s="60"/>
      <c r="B169" s="114"/>
      <c r="C169" s="115"/>
      <c r="D169" s="116"/>
      <c r="E169" s="164"/>
      <c r="F169" s="167"/>
      <c r="G169" s="63"/>
      <c r="H169" s="147"/>
      <c r="I169" s="124"/>
      <c r="J169" s="64"/>
    </row>
    <row r="170" spans="1:10">
      <c r="A170" s="60"/>
      <c r="B170" s="114"/>
      <c r="C170" s="115"/>
      <c r="D170" s="116"/>
      <c r="E170" s="163"/>
      <c r="F170" s="167"/>
      <c r="G170" s="63"/>
      <c r="H170" s="147"/>
      <c r="I170" s="124"/>
      <c r="J170" s="64"/>
    </row>
    <row r="171" spans="1:10">
      <c r="A171" s="60"/>
      <c r="B171" s="114"/>
      <c r="C171" s="115"/>
      <c r="D171" s="116"/>
      <c r="E171" s="163"/>
      <c r="F171" s="167"/>
      <c r="G171" s="63"/>
      <c r="H171" s="147"/>
      <c r="I171" s="124"/>
      <c r="J171" s="64"/>
    </row>
    <row r="172" spans="1:10">
      <c r="A172" s="60"/>
      <c r="B172" s="114"/>
      <c r="C172" s="115"/>
      <c r="D172" s="116"/>
      <c r="E172" s="163"/>
      <c r="F172" s="167"/>
      <c r="G172" s="63"/>
      <c r="H172" s="147"/>
      <c r="I172" s="124"/>
      <c r="J172" s="64"/>
    </row>
    <row r="173" spans="1:10">
      <c r="A173" s="60"/>
      <c r="B173" s="114"/>
      <c r="C173" s="115"/>
      <c r="D173" s="116"/>
      <c r="E173" s="163"/>
      <c r="F173" s="167"/>
      <c r="G173" s="63"/>
      <c r="H173" s="147"/>
      <c r="I173" s="124"/>
      <c r="J173" s="64"/>
    </row>
    <row r="174" spans="1:10">
      <c r="A174" s="60"/>
      <c r="B174" s="114"/>
      <c r="C174" s="115"/>
      <c r="D174" s="116"/>
      <c r="E174" s="163"/>
      <c r="F174" s="167"/>
      <c r="G174" s="63"/>
      <c r="H174" s="147"/>
      <c r="I174" s="124"/>
      <c r="J174" s="64"/>
    </row>
    <row r="175" spans="1:10">
      <c r="A175" s="60"/>
      <c r="B175" s="114"/>
      <c r="C175" s="115"/>
      <c r="D175" s="116"/>
      <c r="E175" s="163"/>
      <c r="F175" s="167"/>
      <c r="G175" s="63"/>
      <c r="H175" s="147"/>
      <c r="I175" s="124"/>
      <c r="J175" s="64"/>
    </row>
    <row r="176" spans="1:10">
      <c r="A176" s="60"/>
      <c r="B176" s="114"/>
      <c r="C176" s="115"/>
      <c r="D176" s="116"/>
      <c r="E176" s="163"/>
      <c r="F176" s="167"/>
      <c r="G176" s="63"/>
      <c r="H176" s="147"/>
      <c r="I176" s="124"/>
      <c r="J176" s="64"/>
    </row>
    <row r="177" spans="1:10">
      <c r="A177" s="60"/>
      <c r="B177" s="114"/>
      <c r="C177" s="115"/>
      <c r="D177" s="116"/>
      <c r="E177" s="163"/>
      <c r="F177" s="167"/>
      <c r="G177" s="63"/>
      <c r="H177" s="147"/>
      <c r="I177" s="124"/>
      <c r="J177" s="64"/>
    </row>
    <row r="178" spans="1:10">
      <c r="A178" s="60"/>
      <c r="B178" s="114"/>
      <c r="C178" s="115"/>
      <c r="D178" s="116"/>
      <c r="E178" s="163"/>
      <c r="F178" s="167"/>
      <c r="G178" s="63"/>
      <c r="H178" s="147"/>
      <c r="I178" s="124"/>
      <c r="J178" s="64"/>
    </row>
    <row r="179" spans="1:10">
      <c r="A179" s="60"/>
      <c r="B179" s="114"/>
      <c r="C179" s="115"/>
      <c r="D179" s="116"/>
      <c r="E179" s="163"/>
      <c r="F179" s="167"/>
      <c r="G179" s="63"/>
      <c r="H179" s="147"/>
      <c r="I179" s="124"/>
      <c r="J179" s="64"/>
    </row>
    <row r="180" spans="1:10">
      <c r="A180" s="60"/>
      <c r="B180" s="114"/>
      <c r="C180" s="115"/>
      <c r="D180" s="116"/>
      <c r="E180" s="163"/>
      <c r="F180" s="167"/>
      <c r="G180" s="63"/>
      <c r="H180" s="147"/>
      <c r="I180" s="124"/>
      <c r="J180" s="64"/>
    </row>
    <row r="181" spans="1:10">
      <c r="A181" s="60"/>
      <c r="B181" s="114"/>
      <c r="C181" s="115"/>
      <c r="D181" s="116"/>
      <c r="E181" s="163"/>
      <c r="F181" s="167"/>
      <c r="G181" s="63"/>
      <c r="H181" s="147"/>
      <c r="I181" s="124"/>
      <c r="J181" s="64"/>
    </row>
    <row r="182" spans="1:10">
      <c r="A182" s="60"/>
      <c r="B182" s="114"/>
      <c r="C182" s="115"/>
      <c r="D182" s="116"/>
      <c r="E182" s="163"/>
      <c r="F182" s="167"/>
      <c r="G182" s="63"/>
      <c r="H182" s="147"/>
      <c r="I182" s="124"/>
      <c r="J182" s="64"/>
    </row>
    <row r="183" spans="1:10">
      <c r="A183" s="60"/>
      <c r="B183" s="114"/>
      <c r="C183" s="115"/>
      <c r="D183" s="116"/>
      <c r="E183" s="163"/>
      <c r="F183" s="167"/>
      <c r="G183" s="63"/>
      <c r="H183" s="147"/>
      <c r="I183" s="124"/>
      <c r="J183" s="64"/>
    </row>
    <row r="184" spans="1:10">
      <c r="A184" s="60"/>
      <c r="B184" s="114"/>
      <c r="C184" s="115"/>
      <c r="D184" s="116"/>
      <c r="E184" s="163"/>
      <c r="F184" s="167"/>
      <c r="G184" s="63"/>
      <c r="H184" s="147"/>
      <c r="I184" s="124"/>
      <c r="J184" s="64"/>
    </row>
    <row r="185" spans="1:10">
      <c r="A185" s="60"/>
      <c r="B185" s="114"/>
      <c r="C185" s="115"/>
      <c r="D185" s="116"/>
      <c r="E185" s="163"/>
      <c r="F185" s="167"/>
      <c r="G185" s="63"/>
      <c r="H185" s="147"/>
      <c r="I185" s="124"/>
      <c r="J185" s="64"/>
    </row>
    <row r="186" spans="1:10">
      <c r="A186" s="60"/>
      <c r="B186" s="114"/>
      <c r="C186" s="115"/>
      <c r="D186" s="116"/>
      <c r="E186" s="163"/>
      <c r="F186" s="167"/>
      <c r="G186" s="63"/>
      <c r="H186" s="147"/>
      <c r="I186" s="124"/>
      <c r="J186" s="64"/>
    </row>
    <row r="187" spans="1:10">
      <c r="A187" s="60"/>
      <c r="B187" s="114"/>
      <c r="C187" s="115"/>
      <c r="D187" s="116"/>
      <c r="E187" s="163"/>
      <c r="F187" s="167"/>
      <c r="G187" s="63"/>
      <c r="H187" s="147"/>
      <c r="I187" s="124"/>
      <c r="J187" s="64"/>
    </row>
    <row r="188" spans="1:10">
      <c r="A188" s="60"/>
      <c r="B188" s="114"/>
      <c r="C188" s="115"/>
      <c r="D188" s="116"/>
      <c r="E188" s="163"/>
      <c r="F188" s="167"/>
      <c r="G188" s="63"/>
      <c r="H188" s="147"/>
      <c r="I188" s="124"/>
      <c r="J188" s="64"/>
    </row>
    <row r="189" spans="1:10">
      <c r="A189" s="60"/>
      <c r="B189" s="114"/>
      <c r="C189" s="115"/>
      <c r="D189" s="116"/>
      <c r="E189" s="163"/>
      <c r="F189" s="167"/>
      <c r="G189" s="63"/>
      <c r="H189" s="147"/>
      <c r="I189" s="124"/>
      <c r="J189" s="64"/>
    </row>
    <row r="190" spans="1:10">
      <c r="A190" s="60"/>
      <c r="B190" s="114"/>
      <c r="C190" s="115"/>
      <c r="D190" s="116"/>
      <c r="E190" s="163"/>
      <c r="F190" s="167"/>
      <c r="G190" s="63"/>
      <c r="H190" s="147"/>
      <c r="I190" s="124"/>
      <c r="J190" s="64"/>
    </row>
    <row r="191" spans="1:10">
      <c r="A191" s="60"/>
      <c r="B191" s="114"/>
      <c r="C191" s="115"/>
      <c r="D191" s="116"/>
      <c r="E191" s="163"/>
      <c r="F191" s="167"/>
      <c r="G191" s="63"/>
      <c r="H191" s="147"/>
      <c r="I191" s="124"/>
      <c r="J191" s="64"/>
    </row>
    <row r="192" spans="1:10">
      <c r="A192" s="60"/>
      <c r="B192" s="114"/>
      <c r="C192" s="115"/>
      <c r="D192" s="116"/>
      <c r="E192" s="163"/>
      <c r="F192" s="167"/>
      <c r="G192" s="63"/>
      <c r="H192" s="147"/>
      <c r="I192" s="124"/>
      <c r="J192" s="64"/>
    </row>
    <row r="193" spans="1:10">
      <c r="A193" s="60"/>
      <c r="B193" s="114"/>
      <c r="C193" s="115"/>
      <c r="D193" s="116"/>
      <c r="E193" s="163"/>
      <c r="F193" s="167"/>
      <c r="G193" s="63"/>
      <c r="H193" s="147"/>
      <c r="I193" s="124"/>
      <c r="J193" s="64"/>
    </row>
    <row r="194" spans="1:10">
      <c r="A194" s="60"/>
      <c r="B194" s="114"/>
      <c r="C194" s="115"/>
      <c r="D194" s="116"/>
      <c r="E194" s="163"/>
      <c r="F194" s="167"/>
      <c r="G194" s="63"/>
      <c r="H194" s="147"/>
      <c r="I194" s="124"/>
      <c r="J194" s="64"/>
    </row>
    <row r="195" spans="1:10">
      <c r="A195" s="60"/>
      <c r="B195" s="114"/>
      <c r="C195" s="115"/>
      <c r="D195" s="116"/>
      <c r="E195" s="163"/>
      <c r="F195" s="167"/>
      <c r="G195" s="63"/>
      <c r="H195" s="147"/>
      <c r="I195" s="124"/>
      <c r="J195" s="64"/>
    </row>
    <row r="196" spans="1:10">
      <c r="A196" s="60"/>
      <c r="B196" s="114"/>
      <c r="C196" s="115"/>
      <c r="D196" s="116"/>
      <c r="E196" s="163"/>
      <c r="F196" s="167"/>
      <c r="G196" s="63"/>
      <c r="H196" s="147"/>
      <c r="I196" s="124"/>
      <c r="J196" s="64"/>
    </row>
    <row r="197" spans="1:10">
      <c r="A197" s="60"/>
      <c r="B197" s="114" t="s">
        <v>88</v>
      </c>
      <c r="C197" s="115"/>
      <c r="D197" s="116"/>
      <c r="E197" s="163"/>
      <c r="F197" s="167"/>
      <c r="G197" s="63" t="s">
        <v>89</v>
      </c>
      <c r="H197" s="147"/>
      <c r="I197" s="124"/>
      <c r="J197" s="64"/>
    </row>
    <row r="198" spans="1:10">
      <c r="A198" s="60"/>
      <c r="B198" s="114"/>
      <c r="C198" s="115"/>
      <c r="D198" s="116"/>
      <c r="E198" s="105"/>
      <c r="F198" s="59"/>
      <c r="G198" s="63"/>
      <c r="H198" s="147"/>
      <c r="I198" s="124"/>
      <c r="J198" s="64"/>
    </row>
    <row r="199" spans="1:10">
      <c r="A199" s="60"/>
      <c r="B199" s="114"/>
      <c r="C199" s="115"/>
      <c r="D199" s="116"/>
      <c r="E199" s="105"/>
      <c r="F199" s="59"/>
      <c r="G199" s="63"/>
      <c r="H199" s="147"/>
      <c r="I199" s="124"/>
      <c r="J199" s="64"/>
    </row>
    <row r="200" spans="1:10">
      <c r="A200" s="60"/>
      <c r="B200" s="114"/>
      <c r="C200" s="115"/>
      <c r="D200" s="116"/>
      <c r="E200" s="105"/>
      <c r="F200" s="59"/>
      <c r="G200" s="63"/>
      <c r="H200" s="147"/>
      <c r="I200" s="124"/>
      <c r="J200" s="64"/>
    </row>
    <row r="201" spans="1:10">
      <c r="A201" s="60"/>
      <c r="B201" s="114"/>
      <c r="C201" s="115"/>
      <c r="D201" s="116"/>
      <c r="E201" s="105"/>
      <c r="F201" s="59"/>
      <c r="G201" s="63"/>
      <c r="H201" s="147"/>
      <c r="I201" s="124"/>
      <c r="J201" s="64"/>
    </row>
    <row r="202" spans="1:10">
      <c r="A202" s="60"/>
      <c r="B202" s="114"/>
      <c r="C202" s="115"/>
      <c r="D202" s="116"/>
      <c r="E202" s="105"/>
      <c r="F202" s="59"/>
      <c r="G202" s="63"/>
      <c r="H202" s="147"/>
      <c r="I202" s="124"/>
      <c r="J202" s="64"/>
    </row>
    <row r="203" spans="1:10">
      <c r="A203" s="60"/>
      <c r="B203" s="114"/>
      <c r="C203" s="115"/>
      <c r="D203" s="116"/>
      <c r="E203" s="105"/>
      <c r="F203" s="59"/>
      <c r="G203" s="63"/>
      <c r="H203" s="147"/>
      <c r="I203" s="124"/>
      <c r="J203" s="64"/>
    </row>
    <row r="204" spans="1:10">
      <c r="A204" s="60"/>
      <c r="B204" s="114"/>
      <c r="C204" s="115"/>
      <c r="D204" s="116"/>
      <c r="E204" s="105"/>
      <c r="F204" s="59"/>
      <c r="G204" s="63"/>
      <c r="H204" s="147"/>
      <c r="I204" s="124"/>
      <c r="J204" s="64"/>
    </row>
    <row r="205" spans="1:10">
      <c r="A205" s="60"/>
      <c r="B205" s="114"/>
      <c r="C205" s="115"/>
      <c r="D205" s="116"/>
      <c r="E205" s="105"/>
      <c r="F205" s="59"/>
      <c r="G205" s="63"/>
      <c r="H205" s="147"/>
      <c r="I205" s="124"/>
      <c r="J205" s="64"/>
    </row>
    <row r="206" spans="1:10">
      <c r="A206" s="60"/>
      <c r="B206" s="114"/>
      <c r="C206" s="115"/>
      <c r="D206" s="116"/>
      <c r="E206" s="105"/>
      <c r="F206" s="59"/>
      <c r="G206" s="63"/>
      <c r="H206" s="147"/>
      <c r="I206" s="124"/>
      <c r="J206" s="64"/>
    </row>
    <row r="207" spans="1:10">
      <c r="A207" s="60"/>
      <c r="B207" s="114"/>
      <c r="C207" s="115"/>
      <c r="D207" s="116"/>
      <c r="E207" s="105"/>
      <c r="F207" s="59"/>
      <c r="G207" s="63"/>
      <c r="H207" s="147"/>
      <c r="I207" s="124"/>
      <c r="J207" s="64"/>
    </row>
    <row r="208" spans="1:10">
      <c r="A208" s="60"/>
      <c r="B208" s="114"/>
      <c r="C208" s="115"/>
      <c r="D208" s="116"/>
      <c r="E208" s="105"/>
      <c r="F208" s="59"/>
      <c r="G208" s="63"/>
      <c r="H208" s="147"/>
      <c r="I208" s="124"/>
      <c r="J208" s="64"/>
    </row>
    <row r="209" spans="1:10">
      <c r="A209" s="60"/>
      <c r="B209" s="114"/>
      <c r="C209" s="115"/>
      <c r="D209" s="116"/>
      <c r="E209" s="105"/>
      <c r="F209" s="59"/>
      <c r="G209" s="63"/>
      <c r="H209" s="147"/>
      <c r="I209" s="124"/>
      <c r="J209" s="64"/>
    </row>
    <row r="210" spans="1:10">
      <c r="A210" s="60"/>
      <c r="B210" s="114"/>
      <c r="C210" s="115"/>
      <c r="D210" s="116"/>
      <c r="E210" s="105"/>
      <c r="F210" s="59"/>
      <c r="G210" s="63"/>
      <c r="H210" s="147"/>
      <c r="I210" s="124"/>
      <c r="J210" s="64"/>
    </row>
    <row r="211" spans="1:10">
      <c r="A211" s="60"/>
      <c r="B211" s="114"/>
      <c r="C211" s="115"/>
      <c r="D211" s="116"/>
      <c r="E211" s="105"/>
      <c r="F211" s="59"/>
      <c r="G211" s="63"/>
      <c r="H211" s="147"/>
      <c r="I211" s="124"/>
      <c r="J211" s="64"/>
    </row>
    <row r="212" spans="1:10">
      <c r="A212" s="60"/>
      <c r="B212" s="114"/>
      <c r="C212" s="115"/>
      <c r="D212" s="116"/>
      <c r="E212" s="105"/>
      <c r="F212" s="59"/>
      <c r="G212" s="63"/>
      <c r="H212" s="147"/>
      <c r="I212" s="124"/>
      <c r="J212" s="64"/>
    </row>
    <row r="213" spans="1:10">
      <c r="A213" s="60"/>
      <c r="B213" s="114"/>
      <c r="C213" s="115"/>
      <c r="D213" s="116"/>
      <c r="E213" s="105"/>
      <c r="F213" s="59"/>
      <c r="G213" s="63"/>
      <c r="H213" s="147"/>
      <c r="I213" s="124"/>
      <c r="J213" s="64"/>
    </row>
    <row r="214" spans="1:10">
      <c r="A214" s="60"/>
      <c r="B214" s="114"/>
      <c r="C214" s="115"/>
      <c r="D214" s="116"/>
      <c r="E214" s="105"/>
      <c r="F214" s="59"/>
      <c r="G214" s="63"/>
      <c r="H214" s="147"/>
      <c r="I214" s="124"/>
      <c r="J214" s="64"/>
    </row>
    <row r="215" spans="1:10">
      <c r="A215" s="60"/>
      <c r="B215" s="114"/>
      <c r="C215" s="115"/>
      <c r="D215" s="116"/>
      <c r="E215" s="105"/>
      <c r="F215" s="59"/>
      <c r="G215" s="63"/>
      <c r="H215" s="147"/>
      <c r="I215" s="124"/>
      <c r="J215" s="64"/>
    </row>
    <row r="216" spans="1:10">
      <c r="A216" s="60"/>
      <c r="B216" s="114"/>
      <c r="C216" s="115"/>
      <c r="D216" s="116"/>
      <c r="E216" s="105"/>
      <c r="F216" s="59"/>
      <c r="G216" s="63"/>
      <c r="H216" s="147"/>
      <c r="I216" s="124"/>
      <c r="J216" s="64"/>
    </row>
    <row r="217" spans="1:10">
      <c r="A217" s="60"/>
      <c r="B217" s="114"/>
      <c r="C217" s="115"/>
      <c r="D217" s="116"/>
      <c r="E217" s="105"/>
      <c r="F217" s="59"/>
      <c r="G217" s="63"/>
      <c r="H217" s="147"/>
      <c r="I217" s="124"/>
      <c r="J217" s="64"/>
    </row>
    <row r="218" spans="1:10">
      <c r="A218" s="60"/>
      <c r="B218" s="114"/>
      <c r="C218" s="115"/>
      <c r="D218" s="116"/>
      <c r="E218" s="105"/>
      <c r="F218" s="59"/>
      <c r="G218" s="63"/>
      <c r="H218" s="147"/>
      <c r="I218" s="124"/>
      <c r="J218" s="64"/>
    </row>
    <row r="219" spans="1:10">
      <c r="A219" s="60"/>
      <c r="B219" s="114"/>
      <c r="C219" s="115"/>
      <c r="D219" s="116"/>
      <c r="E219" s="105"/>
      <c r="F219" s="59"/>
      <c r="G219" s="63"/>
      <c r="H219" s="147"/>
      <c r="I219" s="124"/>
      <c r="J219" s="64"/>
    </row>
    <row r="220" spans="1:10">
      <c r="A220" s="60"/>
      <c r="B220" s="114"/>
      <c r="C220" s="115"/>
      <c r="D220" s="116"/>
      <c r="E220" s="105"/>
      <c r="F220" s="59"/>
      <c r="G220" s="63"/>
      <c r="H220" s="147"/>
      <c r="I220" s="124"/>
      <c r="J220" s="64"/>
    </row>
    <row r="221" spans="1:10">
      <c r="A221" s="60"/>
      <c r="B221" s="114"/>
      <c r="C221" s="115"/>
      <c r="D221" s="116"/>
      <c r="E221" s="105"/>
      <c r="F221" s="59"/>
      <c r="G221" s="63"/>
      <c r="H221" s="147"/>
      <c r="I221" s="124"/>
      <c r="J221" s="64"/>
    </row>
    <row r="222" spans="1:10">
      <c r="A222" s="60"/>
      <c r="B222" s="114"/>
      <c r="C222" s="115"/>
      <c r="D222" s="116"/>
      <c r="E222" s="105"/>
      <c r="F222" s="59"/>
      <c r="G222" s="63"/>
      <c r="H222" s="147"/>
      <c r="I222" s="124"/>
      <c r="J222" s="64"/>
    </row>
    <row r="223" spans="1:10">
      <c r="A223" s="60"/>
      <c r="B223" s="114"/>
      <c r="C223" s="115"/>
      <c r="D223" s="116"/>
      <c r="E223" s="105"/>
      <c r="F223" s="59"/>
      <c r="G223" s="63"/>
      <c r="H223" s="147"/>
      <c r="I223" s="124"/>
      <c r="J223" s="64"/>
    </row>
    <row r="224" spans="1:10">
      <c r="A224" s="60"/>
      <c r="B224" s="114"/>
      <c r="C224" s="115"/>
      <c r="D224" s="116"/>
      <c r="E224" s="105"/>
      <c r="F224" s="59"/>
      <c r="G224" s="63"/>
      <c r="H224" s="147"/>
      <c r="I224" s="124"/>
      <c r="J224" s="64"/>
    </row>
    <row r="225" spans="1:10">
      <c r="A225" s="60"/>
      <c r="B225" s="114"/>
      <c r="C225" s="115"/>
      <c r="D225" s="116"/>
      <c r="E225" s="105"/>
      <c r="F225" s="59"/>
      <c r="G225" s="63"/>
      <c r="H225" s="147"/>
      <c r="I225" s="124"/>
      <c r="J225" s="64"/>
    </row>
    <row r="226" spans="1:10">
      <c r="A226" s="60"/>
      <c r="B226" s="114"/>
      <c r="C226" s="115"/>
      <c r="D226" s="116"/>
      <c r="E226" s="105"/>
      <c r="F226" s="59"/>
      <c r="G226" s="63"/>
      <c r="H226" s="147"/>
      <c r="I226" s="124"/>
      <c r="J226" s="64"/>
    </row>
    <row r="227" spans="1:10">
      <c r="A227" s="60"/>
      <c r="B227" s="114"/>
      <c r="C227" s="115"/>
      <c r="D227" s="116"/>
      <c r="E227" s="105"/>
      <c r="F227" s="59"/>
      <c r="G227" s="63"/>
      <c r="H227" s="147"/>
      <c r="I227" s="124"/>
      <c r="J227" s="64"/>
    </row>
    <row r="228" spans="1:10">
      <c r="A228" s="60"/>
      <c r="B228" s="114"/>
      <c r="C228" s="115"/>
      <c r="D228" s="116"/>
      <c r="E228" s="105"/>
      <c r="F228" s="59"/>
      <c r="G228" s="63"/>
      <c r="H228" s="147"/>
      <c r="I228" s="124"/>
      <c r="J228" s="64"/>
    </row>
    <row r="229" spans="1:10">
      <c r="A229" s="60"/>
      <c r="B229" s="114"/>
      <c r="C229" s="115"/>
      <c r="D229" s="116"/>
      <c r="E229" s="105"/>
      <c r="F229" s="59"/>
      <c r="G229" s="63"/>
      <c r="H229" s="147"/>
      <c r="I229" s="124"/>
      <c r="J229" s="64"/>
    </row>
    <row r="230" spans="1:10">
      <c r="A230" s="60"/>
      <c r="B230" s="114"/>
      <c r="C230" s="115"/>
      <c r="D230" s="116"/>
      <c r="E230" s="105"/>
      <c r="F230" s="59"/>
      <c r="G230" s="63"/>
      <c r="H230" s="147"/>
      <c r="I230" s="124"/>
      <c r="J230" s="64"/>
    </row>
    <row r="231" spans="1:10">
      <c r="A231" s="60"/>
      <c r="B231" s="114"/>
      <c r="C231" s="115"/>
      <c r="D231" s="116"/>
      <c r="E231" s="105"/>
      <c r="F231" s="59"/>
      <c r="G231" s="63"/>
      <c r="H231" s="147"/>
      <c r="I231" s="124"/>
      <c r="J231" s="64"/>
    </row>
    <row r="232" spans="1:10">
      <c r="A232" s="60"/>
      <c r="B232" s="114"/>
      <c r="C232" s="115"/>
      <c r="D232" s="116"/>
      <c r="E232" s="105"/>
      <c r="F232" s="59"/>
      <c r="G232" s="63"/>
      <c r="H232" s="147"/>
      <c r="I232" s="124"/>
      <c r="J232" s="64"/>
    </row>
    <row r="233" spans="1:10">
      <c r="A233" s="60"/>
      <c r="B233" s="114"/>
      <c r="C233" s="115"/>
      <c r="D233" s="116"/>
      <c r="E233" s="105"/>
      <c r="F233" s="59"/>
      <c r="G233" s="63"/>
      <c r="H233" s="147"/>
      <c r="I233" s="124"/>
      <c r="J233" s="64"/>
    </row>
    <row r="234" spans="1:10">
      <c r="A234" s="60"/>
      <c r="B234" s="114"/>
      <c r="C234" s="115"/>
      <c r="D234" s="116"/>
      <c r="E234" s="105"/>
      <c r="F234" s="59"/>
      <c r="G234" s="63"/>
      <c r="H234" s="147"/>
      <c r="I234" s="124"/>
      <c r="J234" s="64"/>
    </row>
    <row r="235" spans="1:10">
      <c r="A235" s="60"/>
      <c r="B235" s="114"/>
      <c r="C235" s="115"/>
      <c r="D235" s="116"/>
      <c r="E235" s="105"/>
      <c r="F235" s="59"/>
      <c r="G235" s="63"/>
      <c r="H235" s="147"/>
      <c r="I235" s="124"/>
      <c r="J235" s="64"/>
    </row>
    <row r="236" spans="1:10">
      <c r="A236" s="60"/>
      <c r="B236" s="114"/>
      <c r="C236" s="115"/>
      <c r="D236" s="116"/>
      <c r="E236" s="105"/>
      <c r="F236" s="59"/>
      <c r="G236" s="63"/>
      <c r="H236" s="147"/>
      <c r="I236" s="124"/>
      <c r="J236" s="64"/>
    </row>
    <row r="237" spans="1:10">
      <c r="A237" s="60"/>
      <c r="B237" s="114"/>
      <c r="C237" s="115"/>
      <c r="D237" s="116"/>
      <c r="E237" s="105"/>
      <c r="F237" s="59"/>
      <c r="G237" s="63"/>
      <c r="H237" s="147"/>
      <c r="I237" s="124"/>
      <c r="J237" s="64"/>
    </row>
    <row r="238" spans="1:10">
      <c r="A238" s="60"/>
      <c r="B238" s="114"/>
      <c r="C238" s="115"/>
      <c r="D238" s="116"/>
      <c r="E238" s="105"/>
      <c r="F238" s="59"/>
      <c r="G238" s="63"/>
      <c r="H238" s="147"/>
      <c r="I238" s="124"/>
      <c r="J238" s="64"/>
    </row>
    <row r="239" spans="1:10">
      <c r="A239" s="60"/>
      <c r="B239" s="114"/>
      <c r="C239" s="115"/>
      <c r="D239" s="116"/>
      <c r="E239" s="105"/>
      <c r="F239" s="59"/>
      <c r="G239" s="63"/>
      <c r="H239" s="147"/>
      <c r="I239" s="124"/>
      <c r="J239" s="64"/>
    </row>
    <row r="240" spans="1:10">
      <c r="A240" s="60"/>
      <c r="B240" s="114"/>
      <c r="C240" s="115"/>
      <c r="D240" s="116"/>
      <c r="E240" s="105"/>
      <c r="F240" s="59"/>
      <c r="G240" s="63"/>
      <c r="H240" s="147"/>
      <c r="I240" s="124"/>
      <c r="J240" s="64"/>
    </row>
    <row r="241" spans="1:10">
      <c r="A241" s="60"/>
      <c r="B241" s="114"/>
      <c r="C241" s="115"/>
      <c r="D241" s="116"/>
      <c r="E241" s="105"/>
      <c r="F241" s="59"/>
      <c r="G241" s="63"/>
      <c r="H241" s="147"/>
      <c r="I241" s="124"/>
      <c r="J241" s="64"/>
    </row>
    <row r="242" spans="1:10">
      <c r="A242" s="60"/>
      <c r="B242" s="114"/>
      <c r="C242" s="115"/>
      <c r="D242" s="116"/>
      <c r="E242" s="105"/>
      <c r="F242" s="59"/>
      <c r="G242" s="63"/>
      <c r="H242" s="147"/>
      <c r="I242" s="124"/>
      <c r="J242" s="64"/>
    </row>
    <row r="243" spans="1:10">
      <c r="A243" s="60"/>
      <c r="B243" s="114"/>
      <c r="C243" s="115"/>
      <c r="D243" s="116"/>
      <c r="E243" s="105"/>
      <c r="F243" s="59"/>
      <c r="G243" s="63"/>
      <c r="H243" s="147"/>
      <c r="I243" s="124"/>
      <c r="J243" s="64"/>
    </row>
    <row r="244" spans="1:10">
      <c r="A244" s="60"/>
      <c r="B244" s="114"/>
      <c r="C244" s="115"/>
      <c r="D244" s="116"/>
      <c r="E244" s="105"/>
      <c r="F244" s="59"/>
      <c r="G244" s="63"/>
      <c r="H244" s="147"/>
      <c r="I244" s="124"/>
      <c r="J244" s="64"/>
    </row>
    <row r="245" spans="1:10">
      <c r="A245" s="60"/>
      <c r="B245" s="114"/>
      <c r="C245" s="115"/>
      <c r="D245" s="116"/>
      <c r="E245" s="105"/>
      <c r="F245" s="59"/>
      <c r="G245" s="63"/>
      <c r="H245" s="147"/>
      <c r="I245" s="124"/>
      <c r="J245" s="64"/>
    </row>
    <row r="246" spans="1:10">
      <c r="A246" s="60"/>
      <c r="B246" s="114"/>
      <c r="C246" s="115"/>
      <c r="D246" s="116"/>
      <c r="E246" s="105"/>
      <c r="F246" s="59"/>
      <c r="G246" s="63"/>
      <c r="H246" s="147"/>
      <c r="I246" s="124"/>
      <c r="J246" s="64"/>
    </row>
    <row r="247" spans="1:10">
      <c r="A247" s="60"/>
      <c r="B247" s="114"/>
      <c r="C247" s="115"/>
      <c r="D247" s="116"/>
      <c r="E247" s="105"/>
      <c r="F247" s="59"/>
      <c r="G247" s="63"/>
      <c r="H247" s="147"/>
      <c r="I247" s="124"/>
      <c r="J247" s="64"/>
    </row>
    <row r="248" spans="1:10">
      <c r="A248" s="60"/>
      <c r="B248" s="114"/>
      <c r="C248" s="115"/>
      <c r="D248" s="116"/>
      <c r="E248" s="105"/>
      <c r="F248" s="59"/>
      <c r="G248" s="63"/>
      <c r="H248" s="147"/>
      <c r="I248" s="124"/>
      <c r="J248" s="64"/>
    </row>
    <row r="249" spans="1:10">
      <c r="A249" s="60"/>
      <c r="B249" s="114"/>
      <c r="C249" s="115"/>
      <c r="D249" s="116"/>
      <c r="E249" s="105"/>
      <c r="F249" s="59"/>
      <c r="G249" s="63"/>
      <c r="H249" s="147"/>
      <c r="I249" s="124"/>
      <c r="J249" s="64"/>
    </row>
    <row r="250" spans="1:10">
      <c r="A250" s="60"/>
      <c r="B250" s="114"/>
      <c r="C250" s="115"/>
      <c r="D250" s="116"/>
      <c r="E250" s="105"/>
      <c r="F250" s="59"/>
      <c r="G250" s="63"/>
      <c r="H250" s="147"/>
      <c r="I250" s="124"/>
      <c r="J250" s="64"/>
    </row>
    <row r="251" spans="1:10">
      <c r="A251" s="60"/>
      <c r="B251" s="114"/>
      <c r="C251" s="115"/>
      <c r="D251" s="116"/>
      <c r="E251" s="105"/>
      <c r="F251" s="59"/>
      <c r="G251" s="63"/>
      <c r="H251" s="147"/>
      <c r="I251" s="124"/>
      <c r="J251" s="64"/>
    </row>
    <row r="252" spans="1:10">
      <c r="A252" s="60"/>
      <c r="B252" s="114"/>
      <c r="C252" s="115"/>
      <c r="D252" s="116"/>
      <c r="E252" s="105"/>
      <c r="F252" s="59"/>
      <c r="G252" s="63"/>
      <c r="H252" s="147"/>
      <c r="I252" s="124"/>
      <c r="J252" s="64"/>
    </row>
    <row r="253" spans="1:10">
      <c r="A253" s="60"/>
      <c r="B253" s="114"/>
      <c r="C253" s="115"/>
      <c r="D253" s="116"/>
      <c r="E253" s="105"/>
      <c r="F253" s="59"/>
      <c r="G253" s="63"/>
      <c r="H253" s="147"/>
      <c r="I253" s="124"/>
      <c r="J253" s="64"/>
    </row>
    <row r="254" spans="1:10">
      <c r="A254" s="60"/>
      <c r="B254" s="114"/>
      <c r="C254" s="115"/>
      <c r="D254" s="116"/>
      <c r="E254" s="105"/>
      <c r="F254" s="59"/>
      <c r="G254" s="63"/>
      <c r="H254" s="147"/>
      <c r="I254" s="124"/>
      <c r="J254" s="64"/>
    </row>
    <row r="255" spans="1:10">
      <c r="A255" s="60"/>
      <c r="B255" s="114"/>
      <c r="C255" s="115"/>
      <c r="D255" s="116"/>
      <c r="E255" s="105"/>
      <c r="F255" s="59"/>
      <c r="G255" s="63"/>
      <c r="H255" s="147"/>
      <c r="I255" s="124"/>
      <c r="J255" s="64"/>
    </row>
    <row r="256" spans="1:10">
      <c r="A256" s="60"/>
      <c r="B256" s="114"/>
      <c r="C256" s="115"/>
      <c r="D256" s="116"/>
      <c r="E256" s="105"/>
      <c r="F256" s="59"/>
      <c r="G256" s="63"/>
      <c r="H256" s="147"/>
      <c r="I256" s="124"/>
      <c r="J256" s="64"/>
    </row>
    <row r="257" spans="1:10">
      <c r="A257" s="60"/>
      <c r="B257" s="114"/>
      <c r="C257" s="115"/>
      <c r="D257" s="116"/>
      <c r="E257" s="105"/>
      <c r="F257" s="59"/>
      <c r="G257" s="63"/>
      <c r="H257" s="147"/>
      <c r="I257" s="124"/>
      <c r="J257" s="64"/>
    </row>
    <row r="258" spans="1:10">
      <c r="A258" s="60"/>
      <c r="B258" s="114"/>
      <c r="C258" s="115"/>
      <c r="D258" s="116"/>
      <c r="E258" s="105"/>
      <c r="F258" s="59"/>
      <c r="G258" s="63"/>
      <c r="H258" s="147"/>
      <c r="I258" s="124"/>
      <c r="J258" s="64"/>
    </row>
    <row r="259" spans="1:10">
      <c r="A259" s="60"/>
      <c r="B259" s="114"/>
      <c r="C259" s="115"/>
      <c r="D259" s="116"/>
      <c r="E259" s="105"/>
      <c r="F259" s="59"/>
      <c r="G259" s="63"/>
      <c r="H259" s="147"/>
      <c r="I259" s="124"/>
      <c r="J259" s="64"/>
    </row>
    <row r="260" spans="1:10">
      <c r="A260" s="60"/>
      <c r="B260" s="114"/>
      <c r="C260" s="115"/>
      <c r="D260" s="116"/>
      <c r="E260" s="105"/>
      <c r="F260" s="59"/>
      <c r="G260" s="63"/>
      <c r="H260" s="147"/>
      <c r="I260" s="124"/>
      <c r="J260" s="64"/>
    </row>
    <row r="261" spans="1:10">
      <c r="A261" s="60"/>
      <c r="B261" s="114"/>
      <c r="C261" s="115"/>
      <c r="D261" s="116"/>
      <c r="E261" s="105"/>
      <c r="F261" s="59"/>
      <c r="G261" s="63"/>
      <c r="H261" s="147"/>
      <c r="I261" s="124"/>
      <c r="J261" s="64"/>
    </row>
    <row r="262" spans="1:10">
      <c r="A262" s="60"/>
      <c r="B262" s="114"/>
      <c r="C262" s="115"/>
      <c r="D262" s="116"/>
      <c r="E262" s="105"/>
      <c r="F262" s="59"/>
      <c r="G262" s="63"/>
      <c r="H262" s="147"/>
      <c r="I262" s="124"/>
      <c r="J262" s="64"/>
    </row>
    <row r="263" spans="1:10">
      <c r="A263" s="60"/>
      <c r="B263" s="114"/>
      <c r="C263" s="115"/>
      <c r="D263" s="116"/>
      <c r="E263" s="105"/>
      <c r="F263" s="59"/>
      <c r="G263" s="63"/>
      <c r="H263" s="147"/>
      <c r="I263" s="124"/>
      <c r="J263" s="64"/>
    </row>
    <row r="264" spans="1:10">
      <c r="A264" s="60"/>
      <c r="B264" s="114"/>
      <c r="C264" s="115"/>
      <c r="D264" s="116"/>
      <c r="E264" s="105"/>
      <c r="F264" s="59"/>
      <c r="G264" s="63"/>
      <c r="H264" s="147"/>
      <c r="I264" s="124"/>
      <c r="J264" s="64"/>
    </row>
    <row r="265" spans="1:10">
      <c r="A265" s="60"/>
      <c r="B265" s="114"/>
      <c r="C265" s="115"/>
      <c r="D265" s="116"/>
      <c r="E265" s="105"/>
      <c r="F265" s="59"/>
      <c r="G265" s="63"/>
      <c r="H265" s="147"/>
      <c r="I265" s="124"/>
      <c r="J265" s="64"/>
    </row>
    <row r="266" spans="1:10">
      <c r="A266" s="60"/>
      <c r="B266" s="114"/>
      <c r="C266" s="115"/>
      <c r="D266" s="116"/>
      <c r="E266" s="105"/>
      <c r="F266" s="59"/>
      <c r="G266" s="63"/>
      <c r="H266" s="147"/>
      <c r="I266" s="124"/>
      <c r="J266" s="64"/>
    </row>
    <row r="267" spans="1:10">
      <c r="A267" s="60"/>
      <c r="B267" s="114"/>
      <c r="C267" s="115"/>
      <c r="D267" s="116"/>
      <c r="E267" s="105"/>
      <c r="F267" s="59"/>
      <c r="G267" s="63"/>
      <c r="H267" s="147"/>
      <c r="I267" s="124"/>
      <c r="J267" s="64"/>
    </row>
    <row r="268" spans="1:10">
      <c r="A268" s="60"/>
      <c r="B268" s="114"/>
      <c r="C268" s="115"/>
      <c r="D268" s="116"/>
      <c r="E268" s="105"/>
      <c r="F268" s="59"/>
      <c r="G268" s="63"/>
      <c r="H268" s="147"/>
      <c r="I268" s="124"/>
      <c r="J268" s="64"/>
    </row>
    <row r="269" spans="1:10">
      <c r="A269" s="60"/>
      <c r="B269" s="114"/>
      <c r="C269" s="115"/>
      <c r="D269" s="116"/>
      <c r="E269" s="105"/>
      <c r="F269" s="59"/>
      <c r="G269" s="63"/>
      <c r="H269" s="147"/>
      <c r="I269" s="124"/>
      <c r="J269" s="64"/>
    </row>
    <row r="270" spans="1:10">
      <c r="A270" s="60"/>
      <c r="B270" s="114"/>
      <c r="C270" s="115"/>
      <c r="D270" s="116"/>
      <c r="E270" s="105"/>
      <c r="F270" s="59"/>
      <c r="G270" s="63"/>
      <c r="H270" s="147"/>
      <c r="I270" s="124"/>
      <c r="J270" s="64"/>
    </row>
    <row r="271" spans="1:10">
      <c r="A271" s="60"/>
      <c r="B271" s="114"/>
      <c r="C271" s="115"/>
      <c r="D271" s="116"/>
      <c r="E271" s="105"/>
      <c r="F271" s="59"/>
      <c r="G271" s="63"/>
      <c r="H271" s="147"/>
      <c r="I271" s="124"/>
      <c r="J271" s="64"/>
    </row>
    <row r="272" spans="1:10">
      <c r="A272" s="60"/>
      <c r="B272" s="114"/>
      <c r="C272" s="115"/>
      <c r="D272" s="116"/>
      <c r="E272" s="105"/>
      <c r="F272" s="59"/>
      <c r="G272" s="63"/>
      <c r="H272" s="147"/>
      <c r="I272" s="124"/>
      <c r="J272" s="64"/>
    </row>
    <row r="273" spans="1:10">
      <c r="A273" s="60"/>
      <c r="B273" s="114"/>
      <c r="C273" s="115"/>
      <c r="D273" s="116"/>
      <c r="E273" s="105"/>
      <c r="F273" s="59"/>
      <c r="G273" s="63"/>
      <c r="H273" s="147"/>
      <c r="I273" s="124"/>
      <c r="J273" s="64"/>
    </row>
    <row r="274" spans="1:10">
      <c r="A274" s="60"/>
      <c r="B274" s="114"/>
      <c r="C274" s="115"/>
      <c r="D274" s="116"/>
      <c r="E274" s="105"/>
      <c r="F274" s="59"/>
      <c r="G274" s="63"/>
      <c r="H274" s="147"/>
      <c r="I274" s="124"/>
      <c r="J274" s="64"/>
    </row>
    <row r="275" spans="1:10">
      <c r="A275" s="60"/>
      <c r="B275" s="114"/>
      <c r="C275" s="115"/>
      <c r="D275" s="116"/>
      <c r="E275" s="105"/>
      <c r="F275" s="59"/>
      <c r="G275" s="63"/>
      <c r="H275" s="147"/>
      <c r="I275" s="124"/>
      <c r="J275" s="64"/>
    </row>
    <row r="276" spans="1:10">
      <c r="A276" s="60"/>
      <c r="B276" s="114"/>
      <c r="C276" s="115"/>
      <c r="D276" s="116"/>
      <c r="E276" s="105"/>
      <c r="F276" s="59"/>
      <c r="G276" s="63"/>
      <c r="H276" s="147"/>
      <c r="I276" s="124"/>
      <c r="J276" s="64"/>
    </row>
    <row r="277" spans="1:10">
      <c r="A277" s="60"/>
      <c r="B277" s="114"/>
      <c r="C277" s="115"/>
      <c r="D277" s="116"/>
      <c r="E277" s="105"/>
      <c r="F277" s="59"/>
      <c r="G277" s="63"/>
      <c r="H277" s="147"/>
      <c r="I277" s="124"/>
      <c r="J277" s="64"/>
    </row>
    <row r="278" spans="1:10">
      <c r="A278" s="60"/>
      <c r="B278" s="114"/>
      <c r="C278" s="115"/>
      <c r="D278" s="116"/>
      <c r="E278" s="105"/>
      <c r="F278" s="59"/>
      <c r="G278" s="63"/>
      <c r="H278" s="147"/>
      <c r="I278" s="124"/>
      <c r="J278" s="64"/>
    </row>
    <row r="279" spans="1:10">
      <c r="A279" s="60"/>
      <c r="B279" s="114"/>
      <c r="C279" s="115"/>
      <c r="D279" s="116"/>
      <c r="E279" s="105"/>
      <c r="F279" s="59"/>
      <c r="G279" s="63"/>
      <c r="H279" s="147"/>
      <c r="I279" s="124"/>
      <c r="J279" s="64"/>
    </row>
    <row r="280" spans="1:10">
      <c r="A280" s="60"/>
      <c r="B280" s="114"/>
      <c r="C280" s="115"/>
      <c r="D280" s="116"/>
      <c r="E280" s="105"/>
      <c r="F280" s="59"/>
      <c r="G280" s="63"/>
      <c r="H280" s="147"/>
      <c r="I280" s="124"/>
      <c r="J280" s="64"/>
    </row>
    <row r="281" spans="1:10">
      <c r="A281" s="60"/>
      <c r="B281" s="114"/>
      <c r="C281" s="115"/>
      <c r="D281" s="116"/>
      <c r="E281" s="105"/>
      <c r="F281" s="59"/>
      <c r="G281" s="63"/>
      <c r="H281" s="147"/>
      <c r="I281" s="124"/>
      <c r="J281" s="64"/>
    </row>
    <row r="282" spans="1:10">
      <c r="A282" s="60"/>
      <c r="B282" s="114"/>
      <c r="C282" s="115"/>
      <c r="D282" s="116"/>
      <c r="E282" s="105"/>
      <c r="F282" s="59"/>
      <c r="G282" s="63"/>
      <c r="H282" s="147"/>
      <c r="I282" s="124"/>
      <c r="J282" s="64"/>
    </row>
    <row r="283" spans="1:10">
      <c r="A283" s="60" t="str">
        <f t="shared" ref="A283:A331" si="9">IF(B283&lt;&gt;"",TEXT(B283,"TTT"),"")</f>
        <v/>
      </c>
      <c r="B283" s="114"/>
      <c r="C283" s="115"/>
      <c r="D283" s="116"/>
      <c r="E283" s="105" t="str">
        <f t="shared" ref="E283:E331" si="10">IF(B283&lt;&gt;"",IF(D283&lt;C283,1-C283+D283,D283-C283)*24,"")</f>
        <v/>
      </c>
      <c r="F283" s="59" t="str">
        <f>IF(B283&lt;&gt;"",SUM($E$16:E283),"")</f>
        <v/>
      </c>
      <c r="G283" s="63"/>
      <c r="H283" s="147"/>
      <c r="I283" s="124"/>
      <c r="J283" s="64"/>
    </row>
    <row r="284" spans="1:10">
      <c r="A284" s="60" t="str">
        <f t="shared" si="9"/>
        <v/>
      </c>
      <c r="B284" s="114"/>
      <c r="C284" s="115"/>
      <c r="D284" s="116"/>
      <c r="E284" s="105" t="str">
        <f t="shared" si="10"/>
        <v/>
      </c>
      <c r="F284" s="59" t="str">
        <f>IF(B284&lt;&gt;"",SUM($E$16:E284),"")</f>
        <v/>
      </c>
      <c r="G284" s="63"/>
      <c r="H284" s="147"/>
      <c r="I284" s="124"/>
      <c r="J284" s="64"/>
    </row>
    <row r="285" spans="1:10">
      <c r="A285" s="60" t="str">
        <f t="shared" si="9"/>
        <v/>
      </c>
      <c r="B285" s="114"/>
      <c r="C285" s="115"/>
      <c r="D285" s="116"/>
      <c r="E285" s="105" t="str">
        <f t="shared" si="10"/>
        <v/>
      </c>
      <c r="F285" s="59" t="str">
        <f>IF(B285&lt;&gt;"",SUM($E$16:E285),"")</f>
        <v/>
      </c>
      <c r="G285" s="63"/>
      <c r="H285" s="147"/>
      <c r="I285" s="124"/>
      <c r="J285" s="64"/>
    </row>
    <row r="286" spans="1:10">
      <c r="A286" s="60" t="str">
        <f t="shared" si="9"/>
        <v/>
      </c>
      <c r="B286" s="114"/>
      <c r="C286" s="115"/>
      <c r="D286" s="116"/>
      <c r="E286" s="105" t="str">
        <f t="shared" si="10"/>
        <v/>
      </c>
      <c r="F286" s="59" t="str">
        <f>IF(B286&lt;&gt;"",SUM($E$16:E286),"")</f>
        <v/>
      </c>
      <c r="G286" s="63"/>
      <c r="H286" s="147"/>
      <c r="I286" s="124"/>
      <c r="J286" s="64"/>
    </row>
    <row r="287" spans="1:10">
      <c r="A287" s="60" t="str">
        <f t="shared" si="9"/>
        <v/>
      </c>
      <c r="B287" s="114"/>
      <c r="C287" s="115"/>
      <c r="D287" s="116"/>
      <c r="E287" s="105" t="str">
        <f t="shared" si="10"/>
        <v/>
      </c>
      <c r="F287" s="59" t="str">
        <f>IF(B287&lt;&gt;"",SUM($E$16:E287),"")</f>
        <v/>
      </c>
      <c r="G287" s="63"/>
      <c r="H287" s="147"/>
      <c r="I287" s="124"/>
      <c r="J287" s="64"/>
    </row>
    <row r="288" spans="1:10">
      <c r="A288" s="60" t="str">
        <f t="shared" si="9"/>
        <v/>
      </c>
      <c r="B288" s="114"/>
      <c r="C288" s="115"/>
      <c r="D288" s="116"/>
      <c r="E288" s="105" t="str">
        <f t="shared" si="10"/>
        <v/>
      </c>
      <c r="F288" s="59" t="str">
        <f>IF(B288&lt;&gt;"",SUM($E$16:E288),"")</f>
        <v/>
      </c>
      <c r="G288" s="63"/>
      <c r="H288" s="147"/>
      <c r="I288" s="124"/>
      <c r="J288" s="64"/>
    </row>
    <row r="289" spans="1:10">
      <c r="A289" s="60" t="str">
        <f t="shared" si="9"/>
        <v/>
      </c>
      <c r="B289" s="114"/>
      <c r="C289" s="115"/>
      <c r="D289" s="116"/>
      <c r="E289" s="105" t="str">
        <f t="shared" si="10"/>
        <v/>
      </c>
      <c r="F289" s="59" t="str">
        <f>IF(B289&lt;&gt;"",SUM($E$16:E289),"")</f>
        <v/>
      </c>
      <c r="G289" s="63"/>
      <c r="H289" s="147"/>
      <c r="I289" s="124"/>
      <c r="J289" s="64"/>
    </row>
    <row r="290" spans="1:10">
      <c r="A290" s="60" t="str">
        <f t="shared" si="9"/>
        <v/>
      </c>
      <c r="B290" s="114"/>
      <c r="C290" s="115"/>
      <c r="D290" s="116"/>
      <c r="E290" s="105" t="str">
        <f t="shared" si="10"/>
        <v/>
      </c>
      <c r="F290" s="59" t="str">
        <f>IF(B290&lt;&gt;"",SUM($E$16:E290),"")</f>
        <v/>
      </c>
      <c r="G290" s="63"/>
      <c r="H290" s="147"/>
      <c r="I290" s="124"/>
      <c r="J290" s="64"/>
    </row>
    <row r="291" spans="1:10">
      <c r="A291" s="60" t="str">
        <f t="shared" si="9"/>
        <v/>
      </c>
      <c r="B291" s="114"/>
      <c r="C291" s="115"/>
      <c r="D291" s="116"/>
      <c r="E291" s="105" t="str">
        <f t="shared" si="10"/>
        <v/>
      </c>
      <c r="F291" s="59" t="str">
        <f>IF(B291&lt;&gt;"",SUM($E$16:E291),"")</f>
        <v/>
      </c>
      <c r="G291" s="63"/>
      <c r="H291" s="147"/>
      <c r="I291" s="124"/>
      <c r="J291" s="64"/>
    </row>
    <row r="292" spans="1:10">
      <c r="A292" s="60" t="str">
        <f t="shared" si="9"/>
        <v/>
      </c>
      <c r="B292" s="114"/>
      <c r="C292" s="115"/>
      <c r="D292" s="116"/>
      <c r="E292" s="105" t="str">
        <f t="shared" si="10"/>
        <v/>
      </c>
      <c r="F292" s="59" t="str">
        <f>IF(B292&lt;&gt;"",SUM($E$16:E292),"")</f>
        <v/>
      </c>
      <c r="G292" s="63"/>
      <c r="H292" s="147"/>
      <c r="I292" s="124"/>
      <c r="J292" s="64"/>
    </row>
    <row r="293" spans="1:10">
      <c r="A293" s="60" t="str">
        <f t="shared" si="9"/>
        <v/>
      </c>
      <c r="B293" s="114"/>
      <c r="C293" s="115"/>
      <c r="D293" s="116"/>
      <c r="E293" s="105" t="str">
        <f t="shared" si="10"/>
        <v/>
      </c>
      <c r="F293" s="59" t="str">
        <f>IF(B293&lt;&gt;"",SUM($E$16:E293),"")</f>
        <v/>
      </c>
      <c r="G293" s="63"/>
      <c r="H293" s="147"/>
      <c r="I293" s="124"/>
      <c r="J293" s="64"/>
    </row>
    <row r="294" spans="1:10">
      <c r="A294" s="60" t="str">
        <f t="shared" si="9"/>
        <v/>
      </c>
      <c r="B294" s="114"/>
      <c r="C294" s="115"/>
      <c r="D294" s="116"/>
      <c r="E294" s="105" t="str">
        <f t="shared" si="10"/>
        <v/>
      </c>
      <c r="F294" s="59" t="str">
        <f>IF(B294&lt;&gt;"",SUM($E$16:E294),"")</f>
        <v/>
      </c>
      <c r="G294" s="63"/>
      <c r="H294" s="147"/>
      <c r="I294" s="124"/>
      <c r="J294" s="64"/>
    </row>
    <row r="295" spans="1:10">
      <c r="A295" s="60" t="str">
        <f t="shared" si="9"/>
        <v/>
      </c>
      <c r="B295" s="114"/>
      <c r="C295" s="115"/>
      <c r="D295" s="116"/>
      <c r="E295" s="105" t="str">
        <f t="shared" si="10"/>
        <v/>
      </c>
      <c r="F295" s="59" t="str">
        <f>IF(B295&lt;&gt;"",SUM($E$16:E295),"")</f>
        <v/>
      </c>
      <c r="G295" s="63"/>
      <c r="H295" s="147"/>
      <c r="I295" s="124"/>
      <c r="J295" s="64"/>
    </row>
    <row r="296" spans="1:10">
      <c r="A296" s="60" t="str">
        <f t="shared" si="9"/>
        <v/>
      </c>
      <c r="B296" s="114"/>
      <c r="C296" s="115"/>
      <c r="D296" s="116"/>
      <c r="E296" s="105" t="str">
        <f t="shared" si="10"/>
        <v/>
      </c>
      <c r="F296" s="59" t="str">
        <f>IF(B296&lt;&gt;"",SUM($E$16:E296),"")</f>
        <v/>
      </c>
      <c r="G296" s="63"/>
      <c r="H296" s="147"/>
      <c r="I296" s="124"/>
      <c r="J296" s="64"/>
    </row>
    <row r="297" spans="1:10">
      <c r="A297" s="60" t="str">
        <f t="shared" si="9"/>
        <v/>
      </c>
      <c r="B297" s="114"/>
      <c r="C297" s="115"/>
      <c r="D297" s="116"/>
      <c r="E297" s="105" t="str">
        <f t="shared" si="10"/>
        <v/>
      </c>
      <c r="F297" s="59" t="str">
        <f>IF(B297&lt;&gt;"",SUM($E$16:E297),"")</f>
        <v/>
      </c>
      <c r="G297" s="63"/>
      <c r="H297" s="147"/>
      <c r="I297" s="124"/>
      <c r="J297" s="64"/>
    </row>
    <row r="298" spans="1:10">
      <c r="A298" s="60" t="str">
        <f t="shared" si="9"/>
        <v/>
      </c>
      <c r="B298" s="114"/>
      <c r="C298" s="115"/>
      <c r="D298" s="116"/>
      <c r="E298" s="105" t="str">
        <f t="shared" si="10"/>
        <v/>
      </c>
      <c r="F298" s="59" t="str">
        <f>IF(B298&lt;&gt;"",SUM($E$16:E298),"")</f>
        <v/>
      </c>
      <c r="G298" s="63"/>
      <c r="H298" s="147"/>
      <c r="I298" s="124"/>
      <c r="J298" s="64"/>
    </row>
    <row r="299" spans="1:10">
      <c r="A299" s="60" t="str">
        <f t="shared" si="9"/>
        <v/>
      </c>
      <c r="B299" s="114"/>
      <c r="C299" s="115"/>
      <c r="D299" s="116"/>
      <c r="E299" s="105" t="str">
        <f t="shared" si="10"/>
        <v/>
      </c>
      <c r="F299" s="59" t="str">
        <f>IF(B299&lt;&gt;"",SUM($E$16:E299),"")</f>
        <v/>
      </c>
      <c r="G299" s="63"/>
      <c r="H299" s="147"/>
      <c r="I299" s="124"/>
      <c r="J299" s="64"/>
    </row>
    <row r="300" spans="1:10">
      <c r="A300" s="60" t="str">
        <f t="shared" si="9"/>
        <v/>
      </c>
      <c r="B300" s="114"/>
      <c r="C300" s="115"/>
      <c r="D300" s="116"/>
      <c r="E300" s="105" t="str">
        <f t="shared" si="10"/>
        <v/>
      </c>
      <c r="F300" s="59" t="str">
        <f>IF(B300&lt;&gt;"",SUM($E$16:E300),"")</f>
        <v/>
      </c>
      <c r="G300" s="63"/>
      <c r="H300" s="147"/>
      <c r="I300" s="124"/>
      <c r="J300" s="64"/>
    </row>
    <row r="301" spans="1:10">
      <c r="A301" s="60" t="str">
        <f t="shared" si="9"/>
        <v/>
      </c>
      <c r="B301" s="114"/>
      <c r="C301" s="115"/>
      <c r="D301" s="116"/>
      <c r="E301" s="105" t="str">
        <f t="shared" si="10"/>
        <v/>
      </c>
      <c r="F301" s="59" t="str">
        <f>IF(B301&lt;&gt;"",SUM($E$16:E301),"")</f>
        <v/>
      </c>
      <c r="G301" s="63"/>
      <c r="H301" s="147"/>
      <c r="I301" s="124"/>
      <c r="J301" s="64"/>
    </row>
    <row r="302" spans="1:10">
      <c r="A302" s="60" t="str">
        <f t="shared" si="9"/>
        <v/>
      </c>
      <c r="B302" s="114"/>
      <c r="C302" s="115"/>
      <c r="D302" s="116"/>
      <c r="E302" s="105" t="str">
        <f t="shared" si="10"/>
        <v/>
      </c>
      <c r="F302" s="59" t="str">
        <f>IF(B302&lt;&gt;"",SUM($E$16:E302),"")</f>
        <v/>
      </c>
      <c r="G302" s="63"/>
      <c r="H302" s="147"/>
      <c r="I302" s="124"/>
      <c r="J302" s="64"/>
    </row>
    <row r="303" spans="1:10">
      <c r="A303" s="60" t="str">
        <f t="shared" si="9"/>
        <v/>
      </c>
      <c r="B303" s="114"/>
      <c r="C303" s="115"/>
      <c r="D303" s="116"/>
      <c r="E303" s="105" t="str">
        <f t="shared" si="10"/>
        <v/>
      </c>
      <c r="F303" s="59" t="str">
        <f>IF(B303&lt;&gt;"",SUM($E$16:E303),"")</f>
        <v/>
      </c>
      <c r="G303" s="63"/>
      <c r="H303" s="147"/>
      <c r="I303" s="124"/>
      <c r="J303" s="64"/>
    </row>
    <row r="304" spans="1:10">
      <c r="A304" s="60" t="str">
        <f t="shared" si="9"/>
        <v/>
      </c>
      <c r="B304" s="114"/>
      <c r="C304" s="115"/>
      <c r="D304" s="116"/>
      <c r="E304" s="105" t="str">
        <f t="shared" si="10"/>
        <v/>
      </c>
      <c r="F304" s="59" t="str">
        <f>IF(B304&lt;&gt;"",SUM($E$16:E304),"")</f>
        <v/>
      </c>
      <c r="G304" s="63"/>
      <c r="H304" s="147"/>
      <c r="I304" s="124"/>
      <c r="J304" s="64"/>
    </row>
    <row r="305" spans="1:10">
      <c r="A305" s="60" t="str">
        <f t="shared" si="9"/>
        <v/>
      </c>
      <c r="B305" s="114"/>
      <c r="C305" s="115"/>
      <c r="D305" s="116"/>
      <c r="E305" s="105" t="str">
        <f t="shared" si="10"/>
        <v/>
      </c>
      <c r="F305" s="59" t="str">
        <f>IF(B305&lt;&gt;"",SUM($E$16:E305),"")</f>
        <v/>
      </c>
      <c r="G305" s="63"/>
      <c r="H305" s="147"/>
      <c r="I305" s="124"/>
      <c r="J305" s="64"/>
    </row>
    <row r="306" spans="1:10">
      <c r="A306" s="60" t="str">
        <f t="shared" si="9"/>
        <v/>
      </c>
      <c r="B306" s="114"/>
      <c r="C306" s="115"/>
      <c r="D306" s="116"/>
      <c r="E306" s="105" t="str">
        <f t="shared" si="10"/>
        <v/>
      </c>
      <c r="F306" s="59" t="str">
        <f>IF(B306&lt;&gt;"",SUM($E$16:E306),"")</f>
        <v/>
      </c>
      <c r="G306" s="63"/>
      <c r="H306" s="147"/>
      <c r="I306" s="124"/>
      <c r="J306" s="64"/>
    </row>
    <row r="307" spans="1:10">
      <c r="A307" s="60" t="str">
        <f t="shared" si="9"/>
        <v/>
      </c>
      <c r="B307" s="114"/>
      <c r="C307" s="115"/>
      <c r="D307" s="116"/>
      <c r="E307" s="105" t="str">
        <f t="shared" si="10"/>
        <v/>
      </c>
      <c r="F307" s="59" t="str">
        <f>IF(B307&lt;&gt;"",SUM($E$16:E307),"")</f>
        <v/>
      </c>
      <c r="G307" s="63"/>
      <c r="H307" s="147"/>
      <c r="I307" s="124"/>
      <c r="J307" s="64"/>
    </row>
    <row r="308" spans="1:10">
      <c r="A308" s="60" t="str">
        <f t="shared" si="9"/>
        <v/>
      </c>
      <c r="B308" s="114"/>
      <c r="C308" s="115"/>
      <c r="D308" s="116"/>
      <c r="E308" s="105" t="str">
        <f t="shared" si="10"/>
        <v/>
      </c>
      <c r="F308" s="59" t="str">
        <f>IF(B308&lt;&gt;"",SUM($E$16:E308),"")</f>
        <v/>
      </c>
      <c r="G308" s="63"/>
      <c r="H308" s="147"/>
      <c r="I308" s="124"/>
      <c r="J308" s="64"/>
    </row>
    <row r="309" spans="1:10">
      <c r="A309" s="60" t="str">
        <f t="shared" si="9"/>
        <v/>
      </c>
      <c r="B309" s="114"/>
      <c r="C309" s="115"/>
      <c r="D309" s="116"/>
      <c r="E309" s="105" t="str">
        <f t="shared" si="10"/>
        <v/>
      </c>
      <c r="F309" s="59" t="str">
        <f>IF(B309&lt;&gt;"",SUM($E$16:E309),"")</f>
        <v/>
      </c>
      <c r="G309" s="63"/>
      <c r="H309" s="147"/>
      <c r="I309" s="124"/>
      <c r="J309" s="64"/>
    </row>
    <row r="310" spans="1:10">
      <c r="A310" s="60" t="str">
        <f t="shared" si="9"/>
        <v/>
      </c>
      <c r="B310" s="114"/>
      <c r="C310" s="115"/>
      <c r="D310" s="116"/>
      <c r="E310" s="105" t="str">
        <f t="shared" si="10"/>
        <v/>
      </c>
      <c r="F310" s="59" t="str">
        <f>IF(B310&lt;&gt;"",SUM($E$16:E310),"")</f>
        <v/>
      </c>
      <c r="G310" s="63"/>
      <c r="H310" s="147"/>
      <c r="I310" s="124"/>
      <c r="J310" s="64"/>
    </row>
    <row r="311" spans="1:10">
      <c r="A311" s="60" t="str">
        <f t="shared" si="9"/>
        <v/>
      </c>
      <c r="B311" s="114"/>
      <c r="C311" s="115"/>
      <c r="D311" s="116"/>
      <c r="E311" s="105" t="str">
        <f t="shared" si="10"/>
        <v/>
      </c>
      <c r="F311" s="59" t="str">
        <f>IF(B311&lt;&gt;"",SUM($E$16:E311),"")</f>
        <v/>
      </c>
      <c r="G311" s="63"/>
      <c r="H311" s="147"/>
      <c r="I311" s="124"/>
      <c r="J311" s="64"/>
    </row>
    <row r="312" spans="1:10">
      <c r="A312" s="60" t="str">
        <f t="shared" si="9"/>
        <v/>
      </c>
      <c r="B312" s="114"/>
      <c r="C312" s="115"/>
      <c r="D312" s="116"/>
      <c r="E312" s="105" t="str">
        <f t="shared" si="10"/>
        <v/>
      </c>
      <c r="F312" s="59" t="str">
        <f>IF(B312&lt;&gt;"",SUM($E$16:E312),"")</f>
        <v/>
      </c>
      <c r="G312" s="63"/>
      <c r="H312" s="147"/>
      <c r="I312" s="124"/>
      <c r="J312" s="64"/>
    </row>
    <row r="313" spans="1:10">
      <c r="A313" s="60" t="str">
        <f t="shared" si="9"/>
        <v/>
      </c>
      <c r="B313" s="114"/>
      <c r="C313" s="115"/>
      <c r="D313" s="116"/>
      <c r="E313" s="105" t="str">
        <f t="shared" si="10"/>
        <v/>
      </c>
      <c r="F313" s="59" t="str">
        <f>IF(B313&lt;&gt;"",SUM($E$16:E313),"")</f>
        <v/>
      </c>
      <c r="G313" s="63"/>
      <c r="H313" s="147"/>
      <c r="I313" s="124"/>
      <c r="J313" s="64"/>
    </row>
    <row r="314" spans="1:10">
      <c r="A314" s="60" t="str">
        <f t="shared" si="9"/>
        <v/>
      </c>
      <c r="B314" s="114"/>
      <c r="C314" s="115"/>
      <c r="D314" s="116"/>
      <c r="E314" s="105" t="str">
        <f t="shared" si="10"/>
        <v/>
      </c>
      <c r="F314" s="59" t="str">
        <f>IF(B314&lt;&gt;"",SUM($E$16:E314),"")</f>
        <v/>
      </c>
      <c r="G314" s="63"/>
      <c r="H314" s="147"/>
      <c r="I314" s="124"/>
      <c r="J314" s="64"/>
    </row>
    <row r="315" spans="1:10">
      <c r="A315" s="60" t="str">
        <f t="shared" si="9"/>
        <v/>
      </c>
      <c r="B315" s="114"/>
      <c r="C315" s="115"/>
      <c r="D315" s="116"/>
      <c r="E315" s="105" t="str">
        <f t="shared" si="10"/>
        <v/>
      </c>
      <c r="F315" s="59" t="str">
        <f>IF(B315&lt;&gt;"",SUM($E$16:E315),"")</f>
        <v/>
      </c>
      <c r="G315" s="63"/>
      <c r="H315" s="147"/>
      <c r="I315" s="124"/>
      <c r="J315" s="64"/>
    </row>
    <row r="316" spans="1:10">
      <c r="A316" s="60" t="str">
        <f t="shared" si="9"/>
        <v/>
      </c>
      <c r="B316" s="114"/>
      <c r="C316" s="115"/>
      <c r="D316" s="116"/>
      <c r="E316" s="105" t="str">
        <f t="shared" si="10"/>
        <v/>
      </c>
      <c r="F316" s="59" t="str">
        <f>IF(B316&lt;&gt;"",SUM($E$16:E316),"")</f>
        <v/>
      </c>
      <c r="G316" s="63"/>
      <c r="H316" s="147"/>
      <c r="I316" s="124"/>
      <c r="J316" s="64"/>
    </row>
    <row r="317" spans="1:10">
      <c r="A317" s="60" t="str">
        <f t="shared" si="9"/>
        <v/>
      </c>
      <c r="B317" s="114"/>
      <c r="C317" s="115"/>
      <c r="D317" s="116"/>
      <c r="E317" s="105" t="str">
        <f t="shared" si="10"/>
        <v/>
      </c>
      <c r="F317" s="59" t="str">
        <f>IF(B317&lt;&gt;"",SUM($E$16:E317),"")</f>
        <v/>
      </c>
      <c r="G317" s="63"/>
      <c r="H317" s="147"/>
      <c r="I317" s="124"/>
      <c r="J317" s="64"/>
    </row>
    <row r="318" spans="1:10">
      <c r="A318" s="60" t="str">
        <f t="shared" si="9"/>
        <v/>
      </c>
      <c r="B318" s="114"/>
      <c r="C318" s="115"/>
      <c r="D318" s="116"/>
      <c r="E318" s="105" t="str">
        <f t="shared" si="10"/>
        <v/>
      </c>
      <c r="F318" s="59" t="str">
        <f>IF(B318&lt;&gt;"",SUM($E$16:E318),"")</f>
        <v/>
      </c>
      <c r="G318" s="63"/>
      <c r="H318" s="147"/>
      <c r="I318" s="124"/>
      <c r="J318" s="64"/>
    </row>
    <row r="319" spans="1:10">
      <c r="A319" s="60" t="str">
        <f t="shared" si="9"/>
        <v/>
      </c>
      <c r="B319" s="114"/>
      <c r="C319" s="115"/>
      <c r="D319" s="116"/>
      <c r="E319" s="105" t="str">
        <f t="shared" si="10"/>
        <v/>
      </c>
      <c r="F319" s="59" t="str">
        <f>IF(B319&lt;&gt;"",SUM($E$16:E319),"")</f>
        <v/>
      </c>
      <c r="G319" s="63"/>
      <c r="H319" s="147"/>
      <c r="I319" s="124"/>
      <c r="J319" s="64"/>
    </row>
    <row r="320" spans="1:10">
      <c r="A320" s="60" t="str">
        <f t="shared" si="9"/>
        <v/>
      </c>
      <c r="B320" s="114"/>
      <c r="C320" s="115"/>
      <c r="D320" s="116"/>
      <c r="E320" s="105" t="str">
        <f t="shared" si="10"/>
        <v/>
      </c>
      <c r="F320" s="59" t="str">
        <f>IF(B320&lt;&gt;"",SUM($E$16:E320),"")</f>
        <v/>
      </c>
      <c r="G320" s="63"/>
      <c r="H320" s="147"/>
      <c r="I320" s="124"/>
      <c r="J320" s="64"/>
    </row>
    <row r="321" spans="1:10">
      <c r="A321" s="60" t="str">
        <f t="shared" si="9"/>
        <v/>
      </c>
      <c r="B321" s="114"/>
      <c r="C321" s="115"/>
      <c r="D321" s="116"/>
      <c r="E321" s="105" t="str">
        <f t="shared" si="10"/>
        <v/>
      </c>
      <c r="F321" s="59" t="str">
        <f>IF(B321&lt;&gt;"",SUM($E$16:E321),"")</f>
        <v/>
      </c>
      <c r="G321" s="63"/>
      <c r="H321" s="147"/>
      <c r="I321" s="124"/>
      <c r="J321" s="64"/>
    </row>
    <row r="322" spans="1:10">
      <c r="A322" s="60" t="str">
        <f t="shared" si="9"/>
        <v/>
      </c>
      <c r="B322" s="114"/>
      <c r="C322" s="115"/>
      <c r="D322" s="116"/>
      <c r="E322" s="105" t="str">
        <f t="shared" si="10"/>
        <v/>
      </c>
      <c r="F322" s="59" t="str">
        <f>IF(B322&lt;&gt;"",SUM($E$16:E322),"")</f>
        <v/>
      </c>
      <c r="G322" s="63"/>
      <c r="H322" s="147"/>
      <c r="I322" s="124"/>
      <c r="J322" s="64"/>
    </row>
    <row r="323" spans="1:10">
      <c r="A323" s="60" t="str">
        <f t="shared" si="9"/>
        <v/>
      </c>
      <c r="B323" s="114"/>
      <c r="C323" s="115"/>
      <c r="D323" s="116"/>
      <c r="E323" s="105" t="str">
        <f t="shared" si="10"/>
        <v/>
      </c>
      <c r="F323" s="59" t="str">
        <f>IF(B323&lt;&gt;"",SUM($E$16:E323),"")</f>
        <v/>
      </c>
      <c r="G323" s="63"/>
      <c r="H323" s="147"/>
      <c r="I323" s="124"/>
      <c r="J323" s="64"/>
    </row>
    <row r="324" spans="1:10">
      <c r="A324" s="60" t="str">
        <f t="shared" si="9"/>
        <v/>
      </c>
      <c r="B324" s="114"/>
      <c r="C324" s="115"/>
      <c r="D324" s="116"/>
      <c r="E324" s="105" t="str">
        <f t="shared" si="10"/>
        <v/>
      </c>
      <c r="F324" s="59" t="str">
        <f>IF(B324&lt;&gt;"",SUM($E$16:E324),"")</f>
        <v/>
      </c>
      <c r="G324" s="63"/>
      <c r="H324" s="147"/>
      <c r="I324" s="124"/>
      <c r="J324" s="64"/>
    </row>
    <row r="325" spans="1:10">
      <c r="A325" s="60" t="str">
        <f t="shared" si="9"/>
        <v/>
      </c>
      <c r="B325" s="114"/>
      <c r="C325" s="115"/>
      <c r="D325" s="116"/>
      <c r="E325" s="105" t="str">
        <f t="shared" si="10"/>
        <v/>
      </c>
      <c r="F325" s="59" t="str">
        <f>IF(B325&lt;&gt;"",SUM($E$16:E325),"")</f>
        <v/>
      </c>
      <c r="G325" s="63"/>
      <c r="H325" s="147"/>
      <c r="I325" s="124"/>
      <c r="J325" s="64"/>
    </row>
    <row r="326" spans="1:10">
      <c r="A326" s="60" t="str">
        <f t="shared" si="9"/>
        <v/>
      </c>
      <c r="B326" s="114"/>
      <c r="C326" s="115"/>
      <c r="D326" s="116"/>
      <c r="E326" s="105" t="str">
        <f t="shared" si="10"/>
        <v/>
      </c>
      <c r="F326" s="59" t="str">
        <f>IF(B326&lt;&gt;"",SUM($E$16:E326),"")</f>
        <v/>
      </c>
      <c r="G326" s="63"/>
      <c r="H326" s="147"/>
      <c r="I326" s="124"/>
      <c r="J326" s="64"/>
    </row>
    <row r="327" spans="1:10">
      <c r="A327" s="60" t="str">
        <f t="shared" si="9"/>
        <v/>
      </c>
      <c r="B327" s="114"/>
      <c r="C327" s="115"/>
      <c r="D327" s="116"/>
      <c r="E327" s="105" t="str">
        <f t="shared" si="10"/>
        <v/>
      </c>
      <c r="F327" s="59" t="str">
        <f>IF(B327&lt;&gt;"",SUM($E$16:E327),"")</f>
        <v/>
      </c>
      <c r="G327" s="63"/>
      <c r="H327" s="147"/>
      <c r="I327" s="124"/>
      <c r="J327" s="64"/>
    </row>
    <row r="328" spans="1:10">
      <c r="A328" s="60" t="str">
        <f t="shared" si="9"/>
        <v/>
      </c>
      <c r="B328" s="114"/>
      <c r="C328" s="115"/>
      <c r="D328" s="116"/>
      <c r="E328" s="105" t="str">
        <f t="shared" si="10"/>
        <v/>
      </c>
      <c r="F328" s="59" t="str">
        <f>IF(B328&lt;&gt;"",SUM($E$16:E328),"")</f>
        <v/>
      </c>
      <c r="G328" s="63"/>
      <c r="H328" s="147"/>
      <c r="I328" s="124"/>
      <c r="J328" s="64"/>
    </row>
    <row r="329" spans="1:10">
      <c r="A329" s="60" t="str">
        <f t="shared" si="9"/>
        <v/>
      </c>
      <c r="B329" s="114"/>
      <c r="C329" s="115"/>
      <c r="D329" s="116"/>
      <c r="E329" s="105" t="str">
        <f t="shared" si="10"/>
        <v/>
      </c>
      <c r="F329" s="59" t="str">
        <f>IF(B329&lt;&gt;"",SUM($E$16:E329),"")</f>
        <v/>
      </c>
      <c r="G329" s="63"/>
      <c r="H329" s="147"/>
      <c r="I329" s="124"/>
      <c r="J329" s="64"/>
    </row>
    <row r="330" spans="1:10">
      <c r="A330" s="60" t="str">
        <f t="shared" si="9"/>
        <v/>
      </c>
      <c r="B330" s="114"/>
      <c r="C330" s="115"/>
      <c r="D330" s="116"/>
      <c r="E330" s="105" t="str">
        <f t="shared" si="10"/>
        <v/>
      </c>
      <c r="F330" s="59" t="str">
        <f>IF(B330&lt;&gt;"",SUM($E$16:E330),"")</f>
        <v/>
      </c>
      <c r="G330" s="63"/>
      <c r="H330" s="147"/>
      <c r="I330" s="124"/>
      <c r="J330" s="64"/>
    </row>
    <row r="331" spans="1:10">
      <c r="A331" s="60" t="str">
        <f t="shared" si="9"/>
        <v/>
      </c>
      <c r="B331" s="114"/>
      <c r="C331" s="115"/>
      <c r="D331" s="116"/>
      <c r="E331" s="105" t="str">
        <f t="shared" si="10"/>
        <v/>
      </c>
      <c r="F331" s="59" t="str">
        <f>IF(B331&lt;&gt;"",SUM($E$16:E331),"")</f>
        <v/>
      </c>
      <c r="G331" s="63"/>
      <c r="H331" s="147"/>
      <c r="I331" s="124"/>
      <c r="J331" s="64"/>
    </row>
    <row r="332" spans="1:10">
      <c r="A332" s="60" t="str">
        <f t="shared" ref="A332:A395" si="11">IF(B332&lt;&gt;"",TEXT(B332,"TTT"),"")</f>
        <v/>
      </c>
      <c r="B332" s="114"/>
      <c r="C332" s="115"/>
      <c r="D332" s="116"/>
      <c r="E332" s="105" t="str">
        <f t="shared" ref="E332:E395" si="12">IF(B332&lt;&gt;"",IF(D332&lt;C332,1-C332+D332,D332-C332)*24,"")</f>
        <v/>
      </c>
      <c r="F332" s="59" t="str">
        <f>IF(B332&lt;&gt;"",SUM($E$16:E332),"")</f>
        <v/>
      </c>
      <c r="G332" s="63"/>
      <c r="H332" s="147"/>
      <c r="I332" s="124"/>
      <c r="J332" s="64"/>
    </row>
    <row r="333" spans="1:10">
      <c r="A333" s="60" t="str">
        <f t="shared" si="11"/>
        <v/>
      </c>
      <c r="B333" s="114"/>
      <c r="C333" s="115"/>
      <c r="D333" s="116"/>
      <c r="E333" s="105" t="str">
        <f t="shared" si="12"/>
        <v/>
      </c>
      <c r="F333" s="59" t="str">
        <f>IF(B333&lt;&gt;"",SUM($E$16:E333),"")</f>
        <v/>
      </c>
      <c r="G333" s="63"/>
      <c r="H333" s="147"/>
      <c r="I333" s="124"/>
      <c r="J333" s="64"/>
    </row>
    <row r="334" spans="1:10">
      <c r="A334" s="60" t="str">
        <f t="shared" si="11"/>
        <v/>
      </c>
      <c r="B334" s="114"/>
      <c r="C334" s="115"/>
      <c r="D334" s="116"/>
      <c r="E334" s="105" t="str">
        <f t="shared" si="12"/>
        <v/>
      </c>
      <c r="F334" s="59" t="str">
        <f>IF(B334&lt;&gt;"",SUM($E$16:E334),"")</f>
        <v/>
      </c>
      <c r="G334" s="63"/>
      <c r="H334" s="147"/>
      <c r="I334" s="124"/>
      <c r="J334" s="64"/>
    </row>
    <row r="335" spans="1:10">
      <c r="A335" s="60" t="str">
        <f t="shared" si="11"/>
        <v/>
      </c>
      <c r="B335" s="114"/>
      <c r="C335" s="115"/>
      <c r="D335" s="116"/>
      <c r="E335" s="105" t="str">
        <f t="shared" si="12"/>
        <v/>
      </c>
      <c r="F335" s="59" t="str">
        <f>IF(B335&lt;&gt;"",SUM($E$16:E335),"")</f>
        <v/>
      </c>
      <c r="G335" s="63"/>
      <c r="H335" s="147"/>
      <c r="I335" s="124"/>
      <c r="J335" s="64"/>
    </row>
    <row r="336" spans="1:10">
      <c r="A336" s="60" t="str">
        <f t="shared" si="11"/>
        <v/>
      </c>
      <c r="B336" s="114"/>
      <c r="C336" s="115"/>
      <c r="D336" s="116"/>
      <c r="E336" s="105" t="str">
        <f t="shared" si="12"/>
        <v/>
      </c>
      <c r="F336" s="59" t="str">
        <f>IF(B336&lt;&gt;"",SUM($E$16:E336),"")</f>
        <v/>
      </c>
      <c r="G336" s="63"/>
      <c r="H336" s="147"/>
      <c r="I336" s="124"/>
      <c r="J336" s="64"/>
    </row>
    <row r="337" spans="1:10">
      <c r="A337" s="60" t="str">
        <f t="shared" si="11"/>
        <v/>
      </c>
      <c r="B337" s="114"/>
      <c r="C337" s="115"/>
      <c r="D337" s="116"/>
      <c r="E337" s="105" t="str">
        <f t="shared" si="12"/>
        <v/>
      </c>
      <c r="F337" s="59" t="str">
        <f>IF(B337&lt;&gt;"",SUM($E$16:E337),"")</f>
        <v/>
      </c>
      <c r="G337" s="63"/>
      <c r="H337" s="147"/>
      <c r="I337" s="124"/>
      <c r="J337" s="64"/>
    </row>
    <row r="338" spans="1:10">
      <c r="A338" s="60" t="str">
        <f t="shared" si="11"/>
        <v/>
      </c>
      <c r="B338" s="114"/>
      <c r="C338" s="115"/>
      <c r="D338" s="116"/>
      <c r="E338" s="105" t="str">
        <f t="shared" si="12"/>
        <v/>
      </c>
      <c r="F338" s="59" t="str">
        <f>IF(B338&lt;&gt;"",SUM($E$16:E338),"")</f>
        <v/>
      </c>
      <c r="G338" s="63"/>
      <c r="H338" s="147"/>
      <c r="I338" s="124"/>
      <c r="J338" s="64"/>
    </row>
    <row r="339" spans="1:10">
      <c r="A339" s="60" t="str">
        <f t="shared" si="11"/>
        <v/>
      </c>
      <c r="B339" s="114"/>
      <c r="C339" s="115"/>
      <c r="D339" s="116"/>
      <c r="E339" s="105" t="str">
        <f t="shared" si="12"/>
        <v/>
      </c>
      <c r="F339" s="59" t="str">
        <f>IF(B339&lt;&gt;"",SUM($E$16:E339),"")</f>
        <v/>
      </c>
      <c r="G339" s="63"/>
      <c r="H339" s="147"/>
      <c r="I339" s="124"/>
      <c r="J339" s="64"/>
    </row>
    <row r="340" spans="1:10">
      <c r="A340" s="60" t="str">
        <f t="shared" si="11"/>
        <v/>
      </c>
      <c r="B340" s="114"/>
      <c r="C340" s="115"/>
      <c r="D340" s="116"/>
      <c r="E340" s="105" t="str">
        <f t="shared" si="12"/>
        <v/>
      </c>
      <c r="F340" s="59" t="str">
        <f>IF(B340&lt;&gt;"",SUM($E$16:E340),"")</f>
        <v/>
      </c>
      <c r="G340" s="63"/>
      <c r="H340" s="147"/>
      <c r="I340" s="124"/>
      <c r="J340" s="64"/>
    </row>
    <row r="341" spans="1:10">
      <c r="A341" s="60" t="str">
        <f t="shared" si="11"/>
        <v/>
      </c>
      <c r="B341" s="114"/>
      <c r="C341" s="115"/>
      <c r="D341" s="116"/>
      <c r="E341" s="105" t="str">
        <f t="shared" si="12"/>
        <v/>
      </c>
      <c r="F341" s="59" t="str">
        <f>IF(B341&lt;&gt;"",SUM($E$16:E341),"")</f>
        <v/>
      </c>
      <c r="G341" s="63"/>
      <c r="H341" s="147"/>
      <c r="I341" s="124"/>
      <c r="J341" s="64"/>
    </row>
    <row r="342" spans="1:10">
      <c r="A342" s="60" t="str">
        <f t="shared" si="11"/>
        <v/>
      </c>
      <c r="B342" s="114"/>
      <c r="C342" s="115"/>
      <c r="D342" s="116"/>
      <c r="E342" s="105" t="str">
        <f t="shared" si="12"/>
        <v/>
      </c>
      <c r="F342" s="59" t="str">
        <f>IF(B342&lt;&gt;"",SUM($E$16:E342),"")</f>
        <v/>
      </c>
      <c r="G342" s="63"/>
      <c r="H342" s="147"/>
      <c r="I342" s="124"/>
      <c r="J342" s="64"/>
    </row>
    <row r="343" spans="1:10">
      <c r="A343" s="60" t="str">
        <f t="shared" si="11"/>
        <v/>
      </c>
      <c r="B343" s="114"/>
      <c r="C343" s="115"/>
      <c r="D343" s="116"/>
      <c r="E343" s="105" t="str">
        <f t="shared" si="12"/>
        <v/>
      </c>
      <c r="F343" s="59" t="str">
        <f>IF(B343&lt;&gt;"",SUM($E$16:E343),"")</f>
        <v/>
      </c>
      <c r="G343" s="63"/>
      <c r="H343" s="147"/>
      <c r="I343" s="124"/>
      <c r="J343" s="64"/>
    </row>
    <row r="344" spans="1:10">
      <c r="A344" s="60" t="str">
        <f t="shared" si="11"/>
        <v/>
      </c>
      <c r="B344" s="114"/>
      <c r="C344" s="115"/>
      <c r="D344" s="116"/>
      <c r="E344" s="105" t="str">
        <f t="shared" si="12"/>
        <v/>
      </c>
      <c r="F344" s="59" t="str">
        <f>IF(B344&lt;&gt;"",SUM($E$16:E344),"")</f>
        <v/>
      </c>
      <c r="G344" s="63"/>
      <c r="H344" s="147"/>
      <c r="I344" s="124"/>
      <c r="J344" s="64"/>
    </row>
    <row r="345" spans="1:10">
      <c r="A345" s="60" t="str">
        <f t="shared" si="11"/>
        <v/>
      </c>
      <c r="B345" s="114"/>
      <c r="C345" s="115"/>
      <c r="D345" s="116"/>
      <c r="E345" s="105" t="str">
        <f t="shared" si="12"/>
        <v/>
      </c>
      <c r="F345" s="59" t="str">
        <f>IF(B345&lt;&gt;"",SUM($E$16:E345),"")</f>
        <v/>
      </c>
      <c r="G345" s="63"/>
      <c r="H345" s="147"/>
      <c r="I345" s="124"/>
      <c r="J345" s="64"/>
    </row>
    <row r="346" spans="1:10">
      <c r="A346" s="60" t="str">
        <f t="shared" si="11"/>
        <v/>
      </c>
      <c r="B346" s="114"/>
      <c r="C346" s="115"/>
      <c r="D346" s="116"/>
      <c r="E346" s="105" t="str">
        <f t="shared" si="12"/>
        <v/>
      </c>
      <c r="F346" s="59" t="str">
        <f>IF(B346&lt;&gt;"",SUM($E$16:E346),"")</f>
        <v/>
      </c>
      <c r="G346" s="63"/>
      <c r="H346" s="147"/>
      <c r="I346" s="124"/>
      <c r="J346" s="64"/>
    </row>
    <row r="347" spans="1:10">
      <c r="A347" s="60" t="str">
        <f t="shared" si="11"/>
        <v/>
      </c>
      <c r="B347" s="114"/>
      <c r="C347" s="115"/>
      <c r="D347" s="116"/>
      <c r="E347" s="105" t="str">
        <f t="shared" si="12"/>
        <v/>
      </c>
      <c r="F347" s="59" t="str">
        <f>IF(B347&lt;&gt;"",SUM($E$16:E347),"")</f>
        <v/>
      </c>
      <c r="G347" s="63"/>
      <c r="H347" s="147"/>
      <c r="I347" s="124"/>
      <c r="J347" s="64"/>
    </row>
    <row r="348" spans="1:10">
      <c r="A348" s="60" t="str">
        <f t="shared" si="11"/>
        <v/>
      </c>
      <c r="B348" s="114"/>
      <c r="C348" s="115"/>
      <c r="D348" s="116"/>
      <c r="E348" s="105" t="str">
        <f t="shared" si="12"/>
        <v/>
      </c>
      <c r="F348" s="59" t="str">
        <f>IF(B348&lt;&gt;"",SUM($E$16:E348),"")</f>
        <v/>
      </c>
      <c r="G348" s="63"/>
      <c r="H348" s="147"/>
      <c r="I348" s="124"/>
      <c r="J348" s="64"/>
    </row>
    <row r="349" spans="1:10">
      <c r="A349" s="60" t="str">
        <f t="shared" si="11"/>
        <v/>
      </c>
      <c r="B349" s="114"/>
      <c r="C349" s="115"/>
      <c r="D349" s="116"/>
      <c r="E349" s="105" t="str">
        <f t="shared" si="12"/>
        <v/>
      </c>
      <c r="F349" s="59" t="str">
        <f>IF(B349&lt;&gt;"",SUM($E$16:E349),"")</f>
        <v/>
      </c>
      <c r="G349" s="63"/>
      <c r="H349" s="147"/>
      <c r="I349" s="124"/>
      <c r="J349" s="64"/>
    </row>
    <row r="350" spans="1:10">
      <c r="A350" s="60" t="str">
        <f t="shared" si="11"/>
        <v/>
      </c>
      <c r="B350" s="114"/>
      <c r="C350" s="115"/>
      <c r="D350" s="116"/>
      <c r="E350" s="105" t="str">
        <f t="shared" si="12"/>
        <v/>
      </c>
      <c r="F350" s="59" t="str">
        <f>IF(B350&lt;&gt;"",SUM($E$16:E350),"")</f>
        <v/>
      </c>
      <c r="G350" s="63"/>
      <c r="H350" s="147"/>
      <c r="I350" s="124"/>
      <c r="J350" s="64"/>
    </row>
    <row r="351" spans="1:10">
      <c r="A351" s="60" t="str">
        <f t="shared" si="11"/>
        <v/>
      </c>
      <c r="B351" s="114"/>
      <c r="C351" s="115"/>
      <c r="D351" s="116"/>
      <c r="E351" s="105" t="str">
        <f t="shared" si="12"/>
        <v/>
      </c>
      <c r="F351" s="59" t="str">
        <f>IF(B351&lt;&gt;"",SUM($E$16:E351),"")</f>
        <v/>
      </c>
      <c r="G351" s="63"/>
      <c r="H351" s="147"/>
      <c r="I351" s="124"/>
      <c r="J351" s="64"/>
    </row>
    <row r="352" spans="1:10">
      <c r="A352" s="60" t="str">
        <f t="shared" si="11"/>
        <v/>
      </c>
      <c r="B352" s="114"/>
      <c r="C352" s="115"/>
      <c r="D352" s="116"/>
      <c r="E352" s="105" t="str">
        <f t="shared" si="12"/>
        <v/>
      </c>
      <c r="F352" s="59" t="str">
        <f>IF(B352&lt;&gt;"",SUM($E$16:E352),"")</f>
        <v/>
      </c>
      <c r="G352" s="63"/>
      <c r="H352" s="147"/>
      <c r="I352" s="124"/>
      <c r="J352" s="64"/>
    </row>
    <row r="353" spans="1:10">
      <c r="A353" s="60" t="str">
        <f t="shared" si="11"/>
        <v/>
      </c>
      <c r="B353" s="114"/>
      <c r="C353" s="115"/>
      <c r="D353" s="116"/>
      <c r="E353" s="105" t="str">
        <f t="shared" si="12"/>
        <v/>
      </c>
      <c r="F353" s="59" t="str">
        <f>IF(B353&lt;&gt;"",SUM($E$16:E353),"")</f>
        <v/>
      </c>
      <c r="G353" s="63"/>
      <c r="H353" s="147"/>
      <c r="I353" s="124"/>
      <c r="J353" s="64"/>
    </row>
    <row r="354" spans="1:10">
      <c r="A354" s="60" t="str">
        <f t="shared" si="11"/>
        <v/>
      </c>
      <c r="B354" s="114"/>
      <c r="C354" s="115"/>
      <c r="D354" s="116"/>
      <c r="E354" s="105" t="str">
        <f t="shared" si="12"/>
        <v/>
      </c>
      <c r="F354" s="59" t="str">
        <f>IF(B354&lt;&gt;"",SUM($E$16:E354),"")</f>
        <v/>
      </c>
      <c r="G354" s="63"/>
      <c r="H354" s="147"/>
      <c r="I354" s="124"/>
      <c r="J354" s="64"/>
    </row>
    <row r="355" spans="1:10">
      <c r="A355" s="60" t="str">
        <f t="shared" si="11"/>
        <v/>
      </c>
      <c r="B355" s="114"/>
      <c r="C355" s="115"/>
      <c r="D355" s="116"/>
      <c r="E355" s="105" t="str">
        <f t="shared" si="12"/>
        <v/>
      </c>
      <c r="F355" s="59" t="str">
        <f>IF(B355&lt;&gt;"",SUM($E$16:E355),"")</f>
        <v/>
      </c>
      <c r="G355" s="63"/>
      <c r="H355" s="147"/>
      <c r="I355" s="124"/>
      <c r="J355" s="64"/>
    </row>
    <row r="356" spans="1:10">
      <c r="A356" s="60" t="str">
        <f t="shared" si="11"/>
        <v/>
      </c>
      <c r="B356" s="114"/>
      <c r="C356" s="115"/>
      <c r="D356" s="116"/>
      <c r="E356" s="105" t="str">
        <f t="shared" si="12"/>
        <v/>
      </c>
      <c r="F356" s="59" t="str">
        <f>IF(B356&lt;&gt;"",SUM($E$16:E356),"")</f>
        <v/>
      </c>
      <c r="G356" s="63"/>
      <c r="H356" s="147"/>
      <c r="I356" s="124"/>
      <c r="J356" s="64"/>
    </row>
    <row r="357" spans="1:10">
      <c r="A357" s="60" t="str">
        <f t="shared" si="11"/>
        <v/>
      </c>
      <c r="B357" s="114"/>
      <c r="C357" s="115"/>
      <c r="D357" s="116"/>
      <c r="E357" s="105" t="str">
        <f t="shared" si="12"/>
        <v/>
      </c>
      <c r="F357" s="59" t="str">
        <f>IF(B357&lt;&gt;"",SUM($E$16:E357),"")</f>
        <v/>
      </c>
      <c r="G357" s="63"/>
      <c r="H357" s="147"/>
      <c r="I357" s="124"/>
      <c r="J357" s="64"/>
    </row>
    <row r="358" spans="1:10">
      <c r="A358" s="60" t="str">
        <f t="shared" si="11"/>
        <v/>
      </c>
      <c r="B358" s="114"/>
      <c r="C358" s="115"/>
      <c r="D358" s="116"/>
      <c r="E358" s="105" t="str">
        <f t="shared" si="12"/>
        <v/>
      </c>
      <c r="F358" s="59" t="str">
        <f>IF(B358&lt;&gt;"",SUM($E$16:E358),"")</f>
        <v/>
      </c>
      <c r="G358" s="63"/>
      <c r="H358" s="147"/>
      <c r="I358" s="124"/>
      <c r="J358" s="64"/>
    </row>
    <row r="359" spans="1:10">
      <c r="A359" s="60" t="str">
        <f t="shared" si="11"/>
        <v/>
      </c>
      <c r="B359" s="114"/>
      <c r="C359" s="115"/>
      <c r="D359" s="116"/>
      <c r="E359" s="105" t="str">
        <f t="shared" si="12"/>
        <v/>
      </c>
      <c r="F359" s="59" t="str">
        <f>IF(B359&lt;&gt;"",SUM($E$16:E359),"")</f>
        <v/>
      </c>
      <c r="G359" s="63"/>
      <c r="H359" s="147"/>
      <c r="I359" s="124"/>
      <c r="J359" s="64"/>
    </row>
    <row r="360" spans="1:10">
      <c r="A360" s="60" t="str">
        <f t="shared" si="11"/>
        <v/>
      </c>
      <c r="B360" s="114"/>
      <c r="C360" s="115"/>
      <c r="D360" s="116"/>
      <c r="E360" s="105" t="str">
        <f t="shared" si="12"/>
        <v/>
      </c>
      <c r="F360" s="59" t="str">
        <f>IF(B360&lt;&gt;"",SUM($E$16:E360),"")</f>
        <v/>
      </c>
      <c r="G360" s="63"/>
      <c r="H360" s="147"/>
      <c r="I360" s="124"/>
      <c r="J360" s="64"/>
    </row>
    <row r="361" spans="1:10">
      <c r="A361" s="60" t="str">
        <f t="shared" si="11"/>
        <v/>
      </c>
      <c r="B361" s="114"/>
      <c r="C361" s="115"/>
      <c r="D361" s="116"/>
      <c r="E361" s="105" t="str">
        <f t="shared" si="12"/>
        <v/>
      </c>
      <c r="F361" s="59" t="str">
        <f>IF(B361&lt;&gt;"",SUM($E$16:E361),"")</f>
        <v/>
      </c>
      <c r="G361" s="63"/>
      <c r="H361" s="147"/>
      <c r="I361" s="124"/>
      <c r="J361" s="64"/>
    </row>
    <row r="362" spans="1:10">
      <c r="A362" s="60" t="str">
        <f t="shared" si="11"/>
        <v/>
      </c>
      <c r="B362" s="114"/>
      <c r="C362" s="115"/>
      <c r="D362" s="116"/>
      <c r="E362" s="105" t="str">
        <f t="shared" si="12"/>
        <v/>
      </c>
      <c r="F362" s="59" t="str">
        <f>IF(B362&lt;&gt;"",SUM($E$16:E362),"")</f>
        <v/>
      </c>
      <c r="G362" s="63"/>
      <c r="H362" s="147"/>
      <c r="I362" s="124"/>
      <c r="J362" s="64"/>
    </row>
    <row r="363" spans="1:10">
      <c r="A363" s="60" t="str">
        <f t="shared" si="11"/>
        <v/>
      </c>
      <c r="B363" s="114"/>
      <c r="C363" s="115"/>
      <c r="D363" s="116"/>
      <c r="E363" s="105" t="str">
        <f t="shared" si="12"/>
        <v/>
      </c>
      <c r="F363" s="59" t="str">
        <f>IF(B363&lt;&gt;"",SUM($E$16:E363),"")</f>
        <v/>
      </c>
      <c r="G363" s="63"/>
      <c r="H363" s="147"/>
      <c r="I363" s="124"/>
      <c r="J363" s="64"/>
    </row>
    <row r="364" spans="1:10">
      <c r="A364" s="60" t="str">
        <f t="shared" si="11"/>
        <v/>
      </c>
      <c r="B364" s="114"/>
      <c r="C364" s="115"/>
      <c r="D364" s="116"/>
      <c r="E364" s="105" t="str">
        <f t="shared" si="12"/>
        <v/>
      </c>
      <c r="F364" s="59" t="str">
        <f>IF(B364&lt;&gt;"",SUM($E$16:E364),"")</f>
        <v/>
      </c>
      <c r="G364" s="63"/>
      <c r="H364" s="147"/>
      <c r="I364" s="124"/>
      <c r="J364" s="64"/>
    </row>
    <row r="365" spans="1:10">
      <c r="A365" s="60" t="str">
        <f t="shared" si="11"/>
        <v/>
      </c>
      <c r="B365" s="114"/>
      <c r="C365" s="115"/>
      <c r="D365" s="116"/>
      <c r="E365" s="105" t="str">
        <f t="shared" si="12"/>
        <v/>
      </c>
      <c r="F365" s="59" t="str">
        <f>IF(B365&lt;&gt;"",SUM($E$16:E365),"")</f>
        <v/>
      </c>
      <c r="G365" s="63"/>
      <c r="H365" s="147"/>
      <c r="I365" s="124"/>
      <c r="J365" s="64"/>
    </row>
    <row r="366" spans="1:10">
      <c r="A366" s="60" t="str">
        <f t="shared" si="11"/>
        <v/>
      </c>
      <c r="B366" s="114"/>
      <c r="C366" s="115"/>
      <c r="D366" s="116"/>
      <c r="E366" s="105" t="str">
        <f t="shared" si="12"/>
        <v/>
      </c>
      <c r="F366" s="59" t="str">
        <f>IF(B366&lt;&gt;"",SUM($E$16:E366),"")</f>
        <v/>
      </c>
      <c r="G366" s="63"/>
      <c r="H366" s="147"/>
      <c r="I366" s="124"/>
      <c r="J366" s="64"/>
    </row>
    <row r="367" spans="1:10">
      <c r="A367" s="60" t="str">
        <f t="shared" si="11"/>
        <v/>
      </c>
      <c r="B367" s="114"/>
      <c r="C367" s="115"/>
      <c r="D367" s="116"/>
      <c r="E367" s="105" t="str">
        <f t="shared" si="12"/>
        <v/>
      </c>
      <c r="F367" s="59" t="str">
        <f>IF(B367&lt;&gt;"",SUM($E$16:E367),"")</f>
        <v/>
      </c>
      <c r="G367" s="63"/>
      <c r="H367" s="147"/>
      <c r="I367" s="124"/>
      <c r="J367" s="64"/>
    </row>
    <row r="368" spans="1:10">
      <c r="A368" s="60" t="str">
        <f t="shared" si="11"/>
        <v/>
      </c>
      <c r="B368" s="114"/>
      <c r="C368" s="115"/>
      <c r="D368" s="116"/>
      <c r="E368" s="105" t="str">
        <f t="shared" si="12"/>
        <v/>
      </c>
      <c r="F368" s="59" t="str">
        <f>IF(B368&lt;&gt;"",SUM($E$16:E368),"")</f>
        <v/>
      </c>
      <c r="G368" s="63"/>
      <c r="H368" s="147"/>
      <c r="I368" s="124"/>
      <c r="J368" s="64"/>
    </row>
    <row r="369" spans="1:10">
      <c r="A369" s="60" t="str">
        <f t="shared" si="11"/>
        <v/>
      </c>
      <c r="B369" s="114"/>
      <c r="C369" s="115"/>
      <c r="D369" s="116"/>
      <c r="E369" s="105" t="str">
        <f t="shared" si="12"/>
        <v/>
      </c>
      <c r="F369" s="59" t="str">
        <f>IF(B369&lt;&gt;"",SUM($E$16:E369),"")</f>
        <v/>
      </c>
      <c r="G369" s="63"/>
      <c r="H369" s="147"/>
      <c r="I369" s="124"/>
      <c r="J369" s="64"/>
    </row>
    <row r="370" spans="1:10">
      <c r="A370" s="60" t="str">
        <f t="shared" si="11"/>
        <v/>
      </c>
      <c r="B370" s="114"/>
      <c r="C370" s="115"/>
      <c r="D370" s="116"/>
      <c r="E370" s="105" t="str">
        <f t="shared" si="12"/>
        <v/>
      </c>
      <c r="F370" s="59" t="str">
        <f>IF(B370&lt;&gt;"",SUM($E$16:E370),"")</f>
        <v/>
      </c>
      <c r="G370" s="63"/>
      <c r="H370" s="147"/>
      <c r="I370" s="124"/>
      <c r="J370" s="64"/>
    </row>
    <row r="371" spans="1:10">
      <c r="A371" s="60" t="str">
        <f t="shared" si="11"/>
        <v/>
      </c>
      <c r="B371" s="114"/>
      <c r="C371" s="115"/>
      <c r="D371" s="116"/>
      <c r="E371" s="105" t="str">
        <f t="shared" si="12"/>
        <v/>
      </c>
      <c r="F371" s="59" t="str">
        <f>IF(B371&lt;&gt;"",SUM($E$16:E371),"")</f>
        <v/>
      </c>
      <c r="G371" s="63"/>
      <c r="H371" s="147"/>
      <c r="I371" s="124"/>
      <c r="J371" s="64"/>
    </row>
    <row r="372" spans="1:10">
      <c r="A372" s="60" t="str">
        <f t="shared" si="11"/>
        <v/>
      </c>
      <c r="B372" s="114"/>
      <c r="C372" s="115"/>
      <c r="D372" s="116"/>
      <c r="E372" s="105" t="str">
        <f t="shared" si="12"/>
        <v/>
      </c>
      <c r="F372" s="59" t="str">
        <f>IF(B372&lt;&gt;"",SUM($E$16:E372),"")</f>
        <v/>
      </c>
      <c r="G372" s="63"/>
      <c r="H372" s="147"/>
      <c r="I372" s="124"/>
      <c r="J372" s="64"/>
    </row>
    <row r="373" spans="1:10">
      <c r="A373" s="60" t="str">
        <f t="shared" si="11"/>
        <v/>
      </c>
      <c r="B373" s="114"/>
      <c r="C373" s="115"/>
      <c r="D373" s="116"/>
      <c r="E373" s="105" t="str">
        <f t="shared" si="12"/>
        <v/>
      </c>
      <c r="F373" s="59" t="str">
        <f>IF(B373&lt;&gt;"",SUM($E$16:E373),"")</f>
        <v/>
      </c>
      <c r="G373" s="63"/>
      <c r="H373" s="147"/>
      <c r="I373" s="124"/>
      <c r="J373" s="64"/>
    </row>
    <row r="374" spans="1:10">
      <c r="A374" s="60" t="str">
        <f t="shared" si="11"/>
        <v/>
      </c>
      <c r="B374" s="114"/>
      <c r="C374" s="115"/>
      <c r="D374" s="116"/>
      <c r="E374" s="105" t="str">
        <f t="shared" si="12"/>
        <v/>
      </c>
      <c r="F374" s="59" t="str">
        <f>IF(B374&lt;&gt;"",SUM($E$16:E374),"")</f>
        <v/>
      </c>
      <c r="G374" s="63"/>
      <c r="H374" s="147"/>
      <c r="I374" s="124"/>
      <c r="J374" s="64"/>
    </row>
    <row r="375" spans="1:10">
      <c r="A375" s="60" t="str">
        <f t="shared" si="11"/>
        <v/>
      </c>
      <c r="B375" s="114"/>
      <c r="C375" s="115"/>
      <c r="D375" s="116"/>
      <c r="E375" s="105" t="str">
        <f t="shared" si="12"/>
        <v/>
      </c>
      <c r="F375" s="59" t="str">
        <f>IF(B375&lt;&gt;"",SUM($E$16:E375),"")</f>
        <v/>
      </c>
      <c r="G375" s="63"/>
      <c r="H375" s="147"/>
      <c r="I375" s="124"/>
      <c r="J375" s="64"/>
    </row>
    <row r="376" spans="1:10">
      <c r="A376" s="60" t="str">
        <f t="shared" si="11"/>
        <v/>
      </c>
      <c r="B376" s="114"/>
      <c r="C376" s="115"/>
      <c r="D376" s="116"/>
      <c r="E376" s="105" t="str">
        <f t="shared" si="12"/>
        <v/>
      </c>
      <c r="F376" s="59" t="str">
        <f>IF(B376&lt;&gt;"",SUM($E$16:E376),"")</f>
        <v/>
      </c>
      <c r="G376" s="63"/>
      <c r="H376" s="147"/>
      <c r="I376" s="124"/>
      <c r="J376" s="64"/>
    </row>
    <row r="377" spans="1:10">
      <c r="A377" s="60" t="str">
        <f t="shared" si="11"/>
        <v/>
      </c>
      <c r="B377" s="114"/>
      <c r="C377" s="115"/>
      <c r="D377" s="116"/>
      <c r="E377" s="105" t="str">
        <f t="shared" si="12"/>
        <v/>
      </c>
      <c r="F377" s="59" t="str">
        <f>IF(B377&lt;&gt;"",SUM($E$16:E377),"")</f>
        <v/>
      </c>
      <c r="G377" s="63"/>
      <c r="H377" s="147"/>
      <c r="I377" s="124"/>
      <c r="J377" s="64"/>
    </row>
    <row r="378" spans="1:10">
      <c r="A378" s="60" t="str">
        <f t="shared" si="11"/>
        <v/>
      </c>
      <c r="B378" s="114"/>
      <c r="C378" s="115"/>
      <c r="D378" s="116"/>
      <c r="E378" s="105" t="str">
        <f t="shared" si="12"/>
        <v/>
      </c>
      <c r="F378" s="59" t="str">
        <f>IF(B378&lt;&gt;"",SUM($E$16:E378),"")</f>
        <v/>
      </c>
      <c r="G378" s="63"/>
      <c r="H378" s="147"/>
      <c r="I378" s="124"/>
      <c r="J378" s="64"/>
    </row>
    <row r="379" spans="1:10">
      <c r="A379" s="60" t="str">
        <f t="shared" si="11"/>
        <v/>
      </c>
      <c r="B379" s="114"/>
      <c r="C379" s="115"/>
      <c r="D379" s="116"/>
      <c r="E379" s="105" t="str">
        <f t="shared" si="12"/>
        <v/>
      </c>
      <c r="F379" s="59" t="str">
        <f>IF(B379&lt;&gt;"",SUM($E$16:E379),"")</f>
        <v/>
      </c>
      <c r="G379" s="63"/>
      <c r="H379" s="147"/>
      <c r="I379" s="124"/>
      <c r="J379" s="64"/>
    </row>
    <row r="380" spans="1:10">
      <c r="A380" s="60" t="str">
        <f t="shared" si="11"/>
        <v/>
      </c>
      <c r="B380" s="114"/>
      <c r="C380" s="115"/>
      <c r="D380" s="116"/>
      <c r="E380" s="105" t="str">
        <f t="shared" si="12"/>
        <v/>
      </c>
      <c r="F380" s="59" t="str">
        <f>IF(B380&lt;&gt;"",SUM($E$16:E380),"")</f>
        <v/>
      </c>
      <c r="G380" s="63"/>
      <c r="H380" s="147"/>
      <c r="I380" s="124"/>
      <c r="J380" s="64"/>
    </row>
    <row r="381" spans="1:10">
      <c r="A381" s="60" t="str">
        <f t="shared" si="11"/>
        <v/>
      </c>
      <c r="B381" s="114"/>
      <c r="C381" s="115"/>
      <c r="D381" s="116"/>
      <c r="E381" s="105" t="str">
        <f t="shared" si="12"/>
        <v/>
      </c>
      <c r="F381" s="59" t="str">
        <f>IF(B381&lt;&gt;"",SUM($E$16:E381),"")</f>
        <v/>
      </c>
      <c r="G381" s="63"/>
      <c r="H381" s="147"/>
      <c r="I381" s="124"/>
      <c r="J381" s="64"/>
    </row>
    <row r="382" spans="1:10">
      <c r="A382" s="60" t="str">
        <f t="shared" si="11"/>
        <v/>
      </c>
      <c r="B382" s="114"/>
      <c r="C382" s="115"/>
      <c r="D382" s="116"/>
      <c r="E382" s="105" t="str">
        <f t="shared" si="12"/>
        <v/>
      </c>
      <c r="F382" s="59" t="str">
        <f>IF(B382&lt;&gt;"",SUM($E$16:E382),"")</f>
        <v/>
      </c>
      <c r="G382" s="63"/>
      <c r="H382" s="147"/>
      <c r="I382" s="124"/>
      <c r="J382" s="64"/>
    </row>
    <row r="383" spans="1:10">
      <c r="A383" s="60" t="str">
        <f t="shared" si="11"/>
        <v/>
      </c>
      <c r="B383" s="114"/>
      <c r="C383" s="115"/>
      <c r="D383" s="116"/>
      <c r="E383" s="105" t="str">
        <f t="shared" si="12"/>
        <v/>
      </c>
      <c r="F383" s="59" t="str">
        <f>IF(B383&lt;&gt;"",SUM($E$16:E383),"")</f>
        <v/>
      </c>
      <c r="G383" s="63"/>
      <c r="H383" s="147"/>
      <c r="I383" s="124"/>
      <c r="J383" s="64"/>
    </row>
    <row r="384" spans="1:10">
      <c r="A384" s="60" t="str">
        <f t="shared" si="11"/>
        <v/>
      </c>
      <c r="B384" s="114"/>
      <c r="C384" s="115"/>
      <c r="D384" s="116"/>
      <c r="E384" s="105" t="str">
        <f t="shared" si="12"/>
        <v/>
      </c>
      <c r="F384" s="59" t="str">
        <f>IF(B384&lt;&gt;"",SUM($E$16:E384),"")</f>
        <v/>
      </c>
      <c r="G384" s="63"/>
      <c r="H384" s="147"/>
      <c r="I384" s="124"/>
      <c r="J384" s="64"/>
    </row>
    <row r="385" spans="1:10">
      <c r="A385" s="60" t="str">
        <f t="shared" si="11"/>
        <v/>
      </c>
      <c r="B385" s="114"/>
      <c r="C385" s="115"/>
      <c r="D385" s="116"/>
      <c r="E385" s="105" t="str">
        <f t="shared" si="12"/>
        <v/>
      </c>
      <c r="F385" s="59" t="str">
        <f>IF(B385&lt;&gt;"",SUM($E$16:E385),"")</f>
        <v/>
      </c>
      <c r="G385" s="63"/>
      <c r="H385" s="147"/>
      <c r="I385" s="124"/>
      <c r="J385" s="64"/>
    </row>
    <row r="386" spans="1:10">
      <c r="A386" s="60" t="str">
        <f t="shared" si="11"/>
        <v/>
      </c>
      <c r="B386" s="114"/>
      <c r="C386" s="115"/>
      <c r="D386" s="116"/>
      <c r="E386" s="105" t="str">
        <f t="shared" si="12"/>
        <v/>
      </c>
      <c r="F386" s="59" t="str">
        <f>IF(B386&lt;&gt;"",SUM($E$16:E386),"")</f>
        <v/>
      </c>
      <c r="G386" s="63"/>
      <c r="H386" s="147"/>
      <c r="I386" s="124"/>
      <c r="J386" s="64"/>
    </row>
    <row r="387" spans="1:10">
      <c r="A387" s="60" t="str">
        <f t="shared" si="11"/>
        <v/>
      </c>
      <c r="B387" s="114"/>
      <c r="C387" s="115"/>
      <c r="D387" s="116"/>
      <c r="E387" s="105" t="str">
        <f t="shared" si="12"/>
        <v/>
      </c>
      <c r="F387" s="59" t="str">
        <f>IF(B387&lt;&gt;"",SUM($E$16:E387),"")</f>
        <v/>
      </c>
      <c r="G387" s="63"/>
      <c r="H387" s="147"/>
      <c r="I387" s="124"/>
      <c r="J387" s="64"/>
    </row>
    <row r="388" spans="1:10">
      <c r="A388" s="60" t="str">
        <f t="shared" si="11"/>
        <v/>
      </c>
      <c r="B388" s="114"/>
      <c r="C388" s="115"/>
      <c r="D388" s="116"/>
      <c r="E388" s="105" t="str">
        <f t="shared" si="12"/>
        <v/>
      </c>
      <c r="F388" s="59" t="str">
        <f>IF(B388&lt;&gt;"",SUM($E$16:E388),"")</f>
        <v/>
      </c>
      <c r="G388" s="63"/>
      <c r="H388" s="147"/>
      <c r="I388" s="124"/>
      <c r="J388" s="64"/>
    </row>
    <row r="389" spans="1:10">
      <c r="A389" s="60" t="str">
        <f t="shared" si="11"/>
        <v/>
      </c>
      <c r="B389" s="114"/>
      <c r="C389" s="115"/>
      <c r="D389" s="116"/>
      <c r="E389" s="105" t="str">
        <f t="shared" si="12"/>
        <v/>
      </c>
      <c r="F389" s="59" t="str">
        <f>IF(B389&lt;&gt;"",SUM($E$16:E389),"")</f>
        <v/>
      </c>
      <c r="G389" s="63"/>
      <c r="H389" s="147"/>
      <c r="I389" s="124"/>
      <c r="J389" s="64"/>
    </row>
    <row r="390" spans="1:10">
      <c r="A390" s="60" t="str">
        <f t="shared" si="11"/>
        <v/>
      </c>
      <c r="B390" s="114"/>
      <c r="C390" s="115"/>
      <c r="D390" s="116"/>
      <c r="E390" s="105" t="str">
        <f t="shared" si="12"/>
        <v/>
      </c>
      <c r="F390" s="59" t="str">
        <f>IF(B390&lt;&gt;"",SUM($E$16:E390),"")</f>
        <v/>
      </c>
      <c r="G390" s="63"/>
      <c r="H390" s="147"/>
      <c r="I390" s="124"/>
      <c r="J390" s="64"/>
    </row>
    <row r="391" spans="1:10">
      <c r="A391" s="60" t="str">
        <f t="shared" si="11"/>
        <v/>
      </c>
      <c r="B391" s="114"/>
      <c r="C391" s="115"/>
      <c r="D391" s="116"/>
      <c r="E391" s="105" t="str">
        <f t="shared" si="12"/>
        <v/>
      </c>
      <c r="F391" s="59" t="str">
        <f>IF(B391&lt;&gt;"",SUM($E$16:E391),"")</f>
        <v/>
      </c>
      <c r="G391" s="63"/>
      <c r="H391" s="147"/>
      <c r="I391" s="124"/>
      <c r="J391" s="64"/>
    </row>
    <row r="392" spans="1:10">
      <c r="A392" s="60" t="str">
        <f t="shared" si="11"/>
        <v/>
      </c>
      <c r="B392" s="114"/>
      <c r="C392" s="115"/>
      <c r="D392" s="116"/>
      <c r="E392" s="105" t="str">
        <f t="shared" si="12"/>
        <v/>
      </c>
      <c r="F392" s="59" t="str">
        <f>IF(B392&lt;&gt;"",SUM($E$16:E392),"")</f>
        <v/>
      </c>
      <c r="G392" s="63"/>
      <c r="H392" s="147"/>
      <c r="I392" s="124"/>
      <c r="J392" s="64"/>
    </row>
    <row r="393" spans="1:10">
      <c r="A393" s="60" t="str">
        <f t="shared" si="11"/>
        <v/>
      </c>
      <c r="B393" s="114"/>
      <c r="C393" s="115"/>
      <c r="D393" s="116"/>
      <c r="E393" s="105" t="str">
        <f t="shared" si="12"/>
        <v/>
      </c>
      <c r="F393" s="59" t="str">
        <f>IF(B393&lt;&gt;"",SUM($E$16:E393),"")</f>
        <v/>
      </c>
      <c r="G393" s="63"/>
      <c r="H393" s="147"/>
      <c r="I393" s="124"/>
      <c r="J393" s="64"/>
    </row>
    <row r="394" spans="1:10">
      <c r="A394" s="60" t="str">
        <f t="shared" si="11"/>
        <v/>
      </c>
      <c r="B394" s="114"/>
      <c r="C394" s="115"/>
      <c r="D394" s="116"/>
      <c r="E394" s="105" t="str">
        <f t="shared" si="12"/>
        <v/>
      </c>
      <c r="F394" s="59" t="str">
        <f>IF(B394&lt;&gt;"",SUM($E$16:E394),"")</f>
        <v/>
      </c>
      <c r="G394" s="63"/>
      <c r="H394" s="147"/>
      <c r="I394" s="124"/>
      <c r="J394" s="64"/>
    </row>
    <row r="395" spans="1:10">
      <c r="A395" s="60" t="str">
        <f t="shared" si="11"/>
        <v/>
      </c>
      <c r="B395" s="114"/>
      <c r="C395" s="115"/>
      <c r="D395" s="116"/>
      <c r="E395" s="105" t="str">
        <f t="shared" si="12"/>
        <v/>
      </c>
      <c r="F395" s="59" t="str">
        <f>IF(B395&lt;&gt;"",SUM($E$16:E395),"")</f>
        <v/>
      </c>
      <c r="G395" s="63"/>
      <c r="H395" s="147"/>
      <c r="I395" s="124"/>
      <c r="J395" s="64"/>
    </row>
    <row r="396" spans="1:10">
      <c r="A396" s="60" t="str">
        <f t="shared" ref="A396:A459" si="13">IF(B396&lt;&gt;"",TEXT(B396,"TTT"),"")</f>
        <v/>
      </c>
      <c r="B396" s="114"/>
      <c r="C396" s="115"/>
      <c r="D396" s="116"/>
      <c r="E396" s="105" t="str">
        <f t="shared" ref="E396:E459" si="14">IF(B396&lt;&gt;"",IF(D396&lt;C396,1-C396+D396,D396-C396)*24,"")</f>
        <v/>
      </c>
      <c r="F396" s="59" t="str">
        <f>IF(B396&lt;&gt;"",SUM($E$16:E396),"")</f>
        <v/>
      </c>
      <c r="G396" s="63"/>
      <c r="H396" s="147"/>
      <c r="I396" s="124"/>
      <c r="J396" s="64"/>
    </row>
    <row r="397" spans="1:10">
      <c r="A397" s="60" t="str">
        <f t="shared" si="13"/>
        <v/>
      </c>
      <c r="B397" s="114"/>
      <c r="C397" s="115"/>
      <c r="D397" s="116"/>
      <c r="E397" s="105" t="str">
        <f t="shared" si="14"/>
        <v/>
      </c>
      <c r="F397" s="59" t="str">
        <f>IF(B397&lt;&gt;"",SUM($E$16:E397),"")</f>
        <v/>
      </c>
      <c r="G397" s="63"/>
      <c r="H397" s="147"/>
      <c r="I397" s="124"/>
      <c r="J397" s="64"/>
    </row>
    <row r="398" spans="1:10">
      <c r="A398" s="60" t="str">
        <f t="shared" si="13"/>
        <v/>
      </c>
      <c r="B398" s="114"/>
      <c r="C398" s="115"/>
      <c r="D398" s="116"/>
      <c r="E398" s="105" t="str">
        <f t="shared" si="14"/>
        <v/>
      </c>
      <c r="F398" s="59" t="str">
        <f>IF(B398&lt;&gt;"",SUM($E$16:E398),"")</f>
        <v/>
      </c>
      <c r="G398" s="63"/>
      <c r="H398" s="147"/>
      <c r="I398" s="124"/>
      <c r="J398" s="64"/>
    </row>
    <row r="399" spans="1:10">
      <c r="A399" s="60" t="str">
        <f t="shared" si="13"/>
        <v/>
      </c>
      <c r="B399" s="114"/>
      <c r="C399" s="115"/>
      <c r="D399" s="116"/>
      <c r="E399" s="105" t="str">
        <f t="shared" si="14"/>
        <v/>
      </c>
      <c r="F399" s="59" t="str">
        <f>IF(B399&lt;&gt;"",SUM($E$16:E399),"")</f>
        <v/>
      </c>
      <c r="G399" s="63"/>
      <c r="H399" s="147"/>
      <c r="I399" s="124"/>
      <c r="J399" s="64"/>
    </row>
    <row r="400" spans="1:10">
      <c r="A400" s="60" t="str">
        <f t="shared" si="13"/>
        <v/>
      </c>
      <c r="B400" s="114"/>
      <c r="C400" s="115"/>
      <c r="D400" s="116"/>
      <c r="E400" s="105" t="str">
        <f t="shared" si="14"/>
        <v/>
      </c>
      <c r="F400" s="59" t="str">
        <f>IF(B400&lt;&gt;"",SUM($E$16:E400),"")</f>
        <v/>
      </c>
      <c r="G400" s="63"/>
      <c r="H400" s="147"/>
      <c r="I400" s="124"/>
      <c r="J400" s="64"/>
    </row>
    <row r="401" spans="1:10">
      <c r="A401" s="60" t="str">
        <f t="shared" si="13"/>
        <v/>
      </c>
      <c r="B401" s="114"/>
      <c r="C401" s="115"/>
      <c r="D401" s="116"/>
      <c r="E401" s="105" t="str">
        <f t="shared" si="14"/>
        <v/>
      </c>
      <c r="F401" s="59" t="str">
        <f>IF(B401&lt;&gt;"",SUM($E$16:E401),"")</f>
        <v/>
      </c>
      <c r="G401" s="63"/>
      <c r="H401" s="147"/>
      <c r="I401" s="124"/>
      <c r="J401" s="64"/>
    </row>
    <row r="402" spans="1:10">
      <c r="A402" s="60" t="str">
        <f t="shared" si="13"/>
        <v/>
      </c>
      <c r="B402" s="114"/>
      <c r="C402" s="115"/>
      <c r="D402" s="116"/>
      <c r="E402" s="105" t="str">
        <f t="shared" si="14"/>
        <v/>
      </c>
      <c r="F402" s="59" t="str">
        <f>IF(B402&lt;&gt;"",SUM($E$16:E402),"")</f>
        <v/>
      </c>
      <c r="G402" s="63"/>
      <c r="H402" s="147"/>
      <c r="I402" s="124"/>
      <c r="J402" s="64"/>
    </row>
    <row r="403" spans="1:10">
      <c r="A403" s="60" t="str">
        <f t="shared" si="13"/>
        <v/>
      </c>
      <c r="B403" s="114"/>
      <c r="C403" s="115"/>
      <c r="D403" s="116"/>
      <c r="E403" s="105" t="str">
        <f t="shared" si="14"/>
        <v/>
      </c>
      <c r="F403" s="59" t="str">
        <f>IF(B403&lt;&gt;"",SUM($E$16:E403),"")</f>
        <v/>
      </c>
      <c r="G403" s="63"/>
      <c r="H403" s="147"/>
      <c r="I403" s="124"/>
      <c r="J403" s="64"/>
    </row>
    <row r="404" spans="1:10">
      <c r="A404" s="60" t="str">
        <f t="shared" si="13"/>
        <v/>
      </c>
      <c r="B404" s="114"/>
      <c r="C404" s="115"/>
      <c r="D404" s="116"/>
      <c r="E404" s="105" t="str">
        <f t="shared" si="14"/>
        <v/>
      </c>
      <c r="F404" s="59" t="str">
        <f>IF(B404&lt;&gt;"",SUM($E$16:E404),"")</f>
        <v/>
      </c>
      <c r="G404" s="63"/>
      <c r="H404" s="147"/>
      <c r="I404" s="124"/>
      <c r="J404" s="64"/>
    </row>
    <row r="405" spans="1:10">
      <c r="A405" s="60" t="str">
        <f t="shared" si="13"/>
        <v/>
      </c>
      <c r="B405" s="114"/>
      <c r="C405" s="115"/>
      <c r="D405" s="116"/>
      <c r="E405" s="105" t="str">
        <f t="shared" si="14"/>
        <v/>
      </c>
      <c r="F405" s="59" t="str">
        <f>IF(B405&lt;&gt;"",SUM($E$16:E405),"")</f>
        <v/>
      </c>
      <c r="G405" s="63"/>
      <c r="H405" s="147"/>
      <c r="I405" s="124"/>
      <c r="J405" s="64"/>
    </row>
    <row r="406" spans="1:10">
      <c r="A406" s="60" t="str">
        <f t="shared" si="13"/>
        <v/>
      </c>
      <c r="B406" s="114"/>
      <c r="C406" s="115"/>
      <c r="D406" s="116"/>
      <c r="E406" s="105" t="str">
        <f t="shared" si="14"/>
        <v/>
      </c>
      <c r="F406" s="59" t="str">
        <f>IF(B406&lt;&gt;"",SUM($E$16:E406),"")</f>
        <v/>
      </c>
      <c r="G406" s="63"/>
      <c r="H406" s="147"/>
      <c r="I406" s="124"/>
      <c r="J406" s="64"/>
    </row>
    <row r="407" spans="1:10">
      <c r="A407" s="60" t="str">
        <f t="shared" si="13"/>
        <v/>
      </c>
      <c r="B407" s="114"/>
      <c r="C407" s="115"/>
      <c r="D407" s="116"/>
      <c r="E407" s="105" t="str">
        <f t="shared" si="14"/>
        <v/>
      </c>
      <c r="F407" s="59" t="str">
        <f>IF(B407&lt;&gt;"",SUM($E$16:E407),"")</f>
        <v/>
      </c>
      <c r="G407" s="63"/>
      <c r="H407" s="147"/>
      <c r="I407" s="124"/>
      <c r="J407" s="64"/>
    </row>
    <row r="408" spans="1:10">
      <c r="A408" s="60" t="str">
        <f t="shared" si="13"/>
        <v/>
      </c>
      <c r="B408" s="114"/>
      <c r="C408" s="115"/>
      <c r="D408" s="116"/>
      <c r="E408" s="105" t="str">
        <f t="shared" si="14"/>
        <v/>
      </c>
      <c r="F408" s="59" t="str">
        <f>IF(B408&lt;&gt;"",SUM($E$16:E408),"")</f>
        <v/>
      </c>
      <c r="G408" s="63"/>
      <c r="H408" s="147"/>
      <c r="I408" s="124"/>
      <c r="J408" s="64"/>
    </row>
    <row r="409" spans="1:10">
      <c r="A409" s="60" t="str">
        <f t="shared" si="13"/>
        <v/>
      </c>
      <c r="B409" s="114"/>
      <c r="C409" s="115"/>
      <c r="D409" s="116"/>
      <c r="E409" s="105" t="str">
        <f t="shared" si="14"/>
        <v/>
      </c>
      <c r="F409" s="59" t="str">
        <f>IF(B409&lt;&gt;"",SUM($E$16:E409),"")</f>
        <v/>
      </c>
      <c r="G409" s="63"/>
      <c r="H409" s="147"/>
      <c r="I409" s="124"/>
      <c r="J409" s="64"/>
    </row>
    <row r="410" spans="1:10">
      <c r="A410" s="60" t="str">
        <f t="shared" si="13"/>
        <v/>
      </c>
      <c r="B410" s="114"/>
      <c r="C410" s="115"/>
      <c r="D410" s="116"/>
      <c r="E410" s="105" t="str">
        <f t="shared" si="14"/>
        <v/>
      </c>
      <c r="F410" s="59" t="str">
        <f>IF(B410&lt;&gt;"",SUM($E$16:E410),"")</f>
        <v/>
      </c>
      <c r="G410" s="63"/>
      <c r="H410" s="147"/>
      <c r="I410" s="124"/>
      <c r="J410" s="64"/>
    </row>
    <row r="411" spans="1:10">
      <c r="A411" s="60" t="str">
        <f t="shared" si="13"/>
        <v/>
      </c>
      <c r="B411" s="114"/>
      <c r="C411" s="115"/>
      <c r="D411" s="116"/>
      <c r="E411" s="105" t="str">
        <f t="shared" si="14"/>
        <v/>
      </c>
      <c r="F411" s="59" t="str">
        <f>IF(B411&lt;&gt;"",SUM($E$16:E411),"")</f>
        <v/>
      </c>
      <c r="G411" s="63"/>
      <c r="H411" s="147"/>
      <c r="I411" s="124"/>
      <c r="J411" s="64"/>
    </row>
    <row r="412" spans="1:10">
      <c r="A412" s="60" t="str">
        <f t="shared" si="13"/>
        <v/>
      </c>
      <c r="B412" s="114"/>
      <c r="C412" s="115"/>
      <c r="D412" s="116"/>
      <c r="E412" s="105" t="str">
        <f t="shared" si="14"/>
        <v/>
      </c>
      <c r="F412" s="59" t="str">
        <f>IF(B412&lt;&gt;"",SUM($E$16:E412),"")</f>
        <v/>
      </c>
      <c r="G412" s="63"/>
      <c r="H412" s="147"/>
      <c r="I412" s="124"/>
      <c r="J412" s="64"/>
    </row>
    <row r="413" spans="1:10">
      <c r="A413" s="60" t="str">
        <f t="shared" si="13"/>
        <v/>
      </c>
      <c r="B413" s="114"/>
      <c r="C413" s="115"/>
      <c r="D413" s="116"/>
      <c r="E413" s="105" t="str">
        <f t="shared" si="14"/>
        <v/>
      </c>
      <c r="F413" s="59" t="str">
        <f>IF(B413&lt;&gt;"",SUM($E$16:E413),"")</f>
        <v/>
      </c>
      <c r="G413" s="63"/>
      <c r="H413" s="147"/>
      <c r="I413" s="124"/>
      <c r="J413" s="64"/>
    </row>
    <row r="414" spans="1:10">
      <c r="A414" s="60" t="str">
        <f t="shared" si="13"/>
        <v/>
      </c>
      <c r="B414" s="114"/>
      <c r="C414" s="115"/>
      <c r="D414" s="116"/>
      <c r="E414" s="105" t="str">
        <f t="shared" si="14"/>
        <v/>
      </c>
      <c r="F414" s="59" t="str">
        <f>IF(B414&lt;&gt;"",SUM($E$16:E414),"")</f>
        <v/>
      </c>
      <c r="G414" s="63"/>
      <c r="H414" s="147"/>
      <c r="I414" s="124"/>
      <c r="J414" s="64"/>
    </row>
    <row r="415" spans="1:10">
      <c r="A415" s="60" t="str">
        <f t="shared" si="13"/>
        <v/>
      </c>
      <c r="B415" s="114"/>
      <c r="C415" s="115"/>
      <c r="D415" s="116"/>
      <c r="E415" s="105" t="str">
        <f t="shared" si="14"/>
        <v/>
      </c>
      <c r="F415" s="59" t="str">
        <f>IF(B415&lt;&gt;"",SUM($E$16:E415),"")</f>
        <v/>
      </c>
      <c r="G415" s="63"/>
      <c r="H415" s="147"/>
      <c r="I415" s="124"/>
      <c r="J415" s="64"/>
    </row>
    <row r="416" spans="1:10">
      <c r="A416" s="60" t="str">
        <f t="shared" si="13"/>
        <v/>
      </c>
      <c r="B416" s="114"/>
      <c r="C416" s="115"/>
      <c r="D416" s="116"/>
      <c r="E416" s="105" t="str">
        <f t="shared" si="14"/>
        <v/>
      </c>
      <c r="F416" s="59" t="str">
        <f>IF(B416&lt;&gt;"",SUM($E$16:E416),"")</f>
        <v/>
      </c>
      <c r="G416" s="63"/>
      <c r="H416" s="147"/>
      <c r="I416" s="124"/>
      <c r="J416" s="64"/>
    </row>
    <row r="417" spans="1:10">
      <c r="A417" s="60" t="str">
        <f t="shared" si="13"/>
        <v/>
      </c>
      <c r="B417" s="114"/>
      <c r="C417" s="115"/>
      <c r="D417" s="116"/>
      <c r="E417" s="105" t="str">
        <f t="shared" si="14"/>
        <v/>
      </c>
      <c r="F417" s="59" t="str">
        <f>IF(B417&lt;&gt;"",SUM($E$16:E417),"")</f>
        <v/>
      </c>
      <c r="G417" s="63"/>
      <c r="H417" s="147"/>
      <c r="I417" s="124"/>
      <c r="J417" s="64"/>
    </row>
    <row r="418" spans="1:10">
      <c r="A418" s="60" t="str">
        <f t="shared" si="13"/>
        <v/>
      </c>
      <c r="B418" s="114"/>
      <c r="C418" s="115"/>
      <c r="D418" s="116"/>
      <c r="E418" s="105" t="str">
        <f t="shared" si="14"/>
        <v/>
      </c>
      <c r="F418" s="59" t="str">
        <f>IF(B418&lt;&gt;"",SUM($E$16:E418),"")</f>
        <v/>
      </c>
      <c r="G418" s="63"/>
      <c r="H418" s="147"/>
      <c r="I418" s="124"/>
      <c r="J418" s="64"/>
    </row>
    <row r="419" spans="1:10">
      <c r="A419" s="60" t="str">
        <f t="shared" si="13"/>
        <v/>
      </c>
      <c r="B419" s="114"/>
      <c r="C419" s="115"/>
      <c r="D419" s="116"/>
      <c r="E419" s="105" t="str">
        <f t="shared" si="14"/>
        <v/>
      </c>
      <c r="F419" s="59" t="str">
        <f>IF(B419&lt;&gt;"",SUM($E$16:E419),"")</f>
        <v/>
      </c>
      <c r="G419" s="63"/>
      <c r="H419" s="147"/>
      <c r="I419" s="124"/>
      <c r="J419" s="64"/>
    </row>
    <row r="420" spans="1:10">
      <c r="A420" s="60" t="str">
        <f t="shared" si="13"/>
        <v/>
      </c>
      <c r="B420" s="114"/>
      <c r="C420" s="115"/>
      <c r="D420" s="116"/>
      <c r="E420" s="105" t="str">
        <f t="shared" si="14"/>
        <v/>
      </c>
      <c r="F420" s="59" t="str">
        <f>IF(B420&lt;&gt;"",SUM($E$16:E420),"")</f>
        <v/>
      </c>
      <c r="G420" s="63"/>
      <c r="H420" s="147"/>
      <c r="I420" s="124"/>
      <c r="J420" s="64"/>
    </row>
    <row r="421" spans="1:10">
      <c r="A421" s="60" t="str">
        <f t="shared" si="13"/>
        <v/>
      </c>
      <c r="B421" s="114"/>
      <c r="C421" s="115"/>
      <c r="D421" s="116"/>
      <c r="E421" s="105" t="str">
        <f t="shared" si="14"/>
        <v/>
      </c>
      <c r="F421" s="59" t="str">
        <f>IF(B421&lt;&gt;"",SUM($E$16:E421),"")</f>
        <v/>
      </c>
      <c r="G421" s="63"/>
      <c r="H421" s="147"/>
      <c r="I421" s="124"/>
      <c r="J421" s="64"/>
    </row>
    <row r="422" spans="1:10">
      <c r="A422" s="60" t="str">
        <f t="shared" si="13"/>
        <v/>
      </c>
      <c r="B422" s="114"/>
      <c r="C422" s="115"/>
      <c r="D422" s="116"/>
      <c r="E422" s="105" t="str">
        <f t="shared" si="14"/>
        <v/>
      </c>
      <c r="F422" s="59" t="str">
        <f>IF(B422&lt;&gt;"",SUM($E$16:E422),"")</f>
        <v/>
      </c>
      <c r="G422" s="63"/>
      <c r="H422" s="147"/>
      <c r="I422" s="124"/>
      <c r="J422" s="64"/>
    </row>
    <row r="423" spans="1:10">
      <c r="A423" s="60" t="str">
        <f t="shared" si="13"/>
        <v/>
      </c>
      <c r="B423" s="114"/>
      <c r="C423" s="115"/>
      <c r="D423" s="116"/>
      <c r="E423" s="105" t="str">
        <f t="shared" si="14"/>
        <v/>
      </c>
      <c r="F423" s="59" t="str">
        <f>IF(B423&lt;&gt;"",SUM($E$16:E423),"")</f>
        <v/>
      </c>
      <c r="G423" s="63"/>
      <c r="H423" s="147"/>
      <c r="I423" s="124"/>
      <c r="J423" s="64"/>
    </row>
    <row r="424" spans="1:10">
      <c r="A424" s="60" t="str">
        <f t="shared" si="13"/>
        <v/>
      </c>
      <c r="B424" s="114"/>
      <c r="C424" s="115"/>
      <c r="D424" s="116"/>
      <c r="E424" s="105" t="str">
        <f t="shared" si="14"/>
        <v/>
      </c>
      <c r="F424" s="59" t="str">
        <f>IF(B424&lt;&gt;"",SUM($E$16:E424),"")</f>
        <v/>
      </c>
      <c r="G424" s="63"/>
      <c r="H424" s="147"/>
      <c r="I424" s="124"/>
      <c r="J424" s="64"/>
    </row>
    <row r="425" spans="1:10">
      <c r="A425" s="60" t="str">
        <f t="shared" si="13"/>
        <v/>
      </c>
      <c r="B425" s="114"/>
      <c r="C425" s="115"/>
      <c r="D425" s="116"/>
      <c r="E425" s="105" t="str">
        <f t="shared" si="14"/>
        <v/>
      </c>
      <c r="F425" s="59" t="str">
        <f>IF(B425&lt;&gt;"",SUM($E$16:E425),"")</f>
        <v/>
      </c>
      <c r="G425" s="63"/>
      <c r="H425" s="147"/>
      <c r="I425" s="124"/>
      <c r="J425" s="64"/>
    </row>
    <row r="426" spans="1:10">
      <c r="A426" s="60" t="str">
        <f t="shared" si="13"/>
        <v/>
      </c>
      <c r="B426" s="114"/>
      <c r="C426" s="115"/>
      <c r="D426" s="116"/>
      <c r="E426" s="105" t="str">
        <f t="shared" si="14"/>
        <v/>
      </c>
      <c r="F426" s="59" t="str">
        <f>IF(B426&lt;&gt;"",SUM($E$16:E426),"")</f>
        <v/>
      </c>
      <c r="G426" s="63"/>
      <c r="H426" s="147"/>
      <c r="I426" s="124"/>
      <c r="J426" s="64"/>
    </row>
    <row r="427" spans="1:10">
      <c r="A427" s="60" t="str">
        <f t="shared" si="13"/>
        <v/>
      </c>
      <c r="B427" s="114"/>
      <c r="C427" s="115"/>
      <c r="D427" s="116"/>
      <c r="E427" s="105" t="str">
        <f t="shared" si="14"/>
        <v/>
      </c>
      <c r="F427" s="59" t="str">
        <f>IF(B427&lt;&gt;"",SUM($E$16:E427),"")</f>
        <v/>
      </c>
      <c r="G427" s="63"/>
      <c r="H427" s="147"/>
      <c r="I427" s="124"/>
      <c r="J427" s="64"/>
    </row>
    <row r="428" spans="1:10">
      <c r="A428" s="60" t="str">
        <f t="shared" si="13"/>
        <v/>
      </c>
      <c r="B428" s="114"/>
      <c r="C428" s="115"/>
      <c r="D428" s="116"/>
      <c r="E428" s="105" t="str">
        <f t="shared" si="14"/>
        <v/>
      </c>
      <c r="F428" s="59" t="str">
        <f>IF(B428&lt;&gt;"",SUM($E$16:E428),"")</f>
        <v/>
      </c>
      <c r="G428" s="63"/>
      <c r="H428" s="147"/>
      <c r="I428" s="124"/>
      <c r="J428" s="64"/>
    </row>
    <row r="429" spans="1:10">
      <c r="A429" s="60" t="str">
        <f t="shared" si="13"/>
        <v/>
      </c>
      <c r="B429" s="114"/>
      <c r="C429" s="115"/>
      <c r="D429" s="116"/>
      <c r="E429" s="105" t="str">
        <f t="shared" si="14"/>
        <v/>
      </c>
      <c r="F429" s="59" t="str">
        <f>IF(B429&lt;&gt;"",SUM($E$16:E429),"")</f>
        <v/>
      </c>
      <c r="G429" s="63"/>
      <c r="H429" s="147"/>
      <c r="I429" s="124"/>
      <c r="J429" s="64"/>
    </row>
    <row r="430" spans="1:10">
      <c r="A430" s="60" t="str">
        <f t="shared" si="13"/>
        <v/>
      </c>
      <c r="B430" s="114"/>
      <c r="C430" s="115"/>
      <c r="D430" s="116"/>
      <c r="E430" s="105" t="str">
        <f t="shared" si="14"/>
        <v/>
      </c>
      <c r="F430" s="59" t="str">
        <f>IF(B430&lt;&gt;"",SUM($E$16:E430),"")</f>
        <v/>
      </c>
      <c r="G430" s="63"/>
      <c r="H430" s="147"/>
      <c r="I430" s="124"/>
      <c r="J430" s="64"/>
    </row>
    <row r="431" spans="1:10">
      <c r="A431" s="60" t="str">
        <f t="shared" si="13"/>
        <v/>
      </c>
      <c r="B431" s="114"/>
      <c r="C431" s="115"/>
      <c r="D431" s="116"/>
      <c r="E431" s="105" t="str">
        <f t="shared" si="14"/>
        <v/>
      </c>
      <c r="F431" s="59" t="str">
        <f>IF(B431&lt;&gt;"",SUM($E$16:E431),"")</f>
        <v/>
      </c>
      <c r="G431" s="63"/>
      <c r="H431" s="147"/>
      <c r="I431" s="124"/>
      <c r="J431" s="64"/>
    </row>
    <row r="432" spans="1:10">
      <c r="A432" s="60" t="str">
        <f t="shared" si="13"/>
        <v/>
      </c>
      <c r="B432" s="114"/>
      <c r="C432" s="115"/>
      <c r="D432" s="116"/>
      <c r="E432" s="105" t="str">
        <f t="shared" si="14"/>
        <v/>
      </c>
      <c r="F432" s="59" t="str">
        <f>IF(B432&lt;&gt;"",SUM($E$16:E432),"")</f>
        <v/>
      </c>
      <c r="G432" s="63"/>
      <c r="H432" s="147"/>
      <c r="I432" s="124"/>
      <c r="J432" s="64"/>
    </row>
    <row r="433" spans="1:10">
      <c r="A433" s="60" t="str">
        <f t="shared" si="13"/>
        <v/>
      </c>
      <c r="B433" s="114"/>
      <c r="C433" s="115"/>
      <c r="D433" s="116"/>
      <c r="E433" s="105" t="str">
        <f t="shared" si="14"/>
        <v/>
      </c>
      <c r="F433" s="59" t="str">
        <f>IF(B433&lt;&gt;"",SUM($E$16:E433),"")</f>
        <v/>
      </c>
      <c r="G433" s="63"/>
      <c r="H433" s="147"/>
      <c r="I433" s="124"/>
      <c r="J433" s="64"/>
    </row>
    <row r="434" spans="1:10">
      <c r="A434" s="60" t="str">
        <f t="shared" si="13"/>
        <v/>
      </c>
      <c r="B434" s="114"/>
      <c r="C434" s="115"/>
      <c r="D434" s="116"/>
      <c r="E434" s="105" t="str">
        <f t="shared" si="14"/>
        <v/>
      </c>
      <c r="F434" s="59" t="str">
        <f>IF(B434&lt;&gt;"",SUM($E$16:E434),"")</f>
        <v/>
      </c>
      <c r="G434" s="63"/>
      <c r="H434" s="147"/>
      <c r="I434" s="124"/>
      <c r="J434" s="64"/>
    </row>
    <row r="435" spans="1:10">
      <c r="A435" s="60" t="str">
        <f t="shared" si="13"/>
        <v/>
      </c>
      <c r="B435" s="114"/>
      <c r="C435" s="115"/>
      <c r="D435" s="116"/>
      <c r="E435" s="105" t="str">
        <f t="shared" si="14"/>
        <v/>
      </c>
      <c r="F435" s="59" t="str">
        <f>IF(B435&lt;&gt;"",SUM($E$16:E435),"")</f>
        <v/>
      </c>
      <c r="G435" s="63"/>
      <c r="H435" s="147"/>
      <c r="I435" s="124"/>
      <c r="J435" s="64"/>
    </row>
    <row r="436" spans="1:10">
      <c r="A436" s="60" t="str">
        <f t="shared" si="13"/>
        <v/>
      </c>
      <c r="B436" s="114"/>
      <c r="C436" s="115"/>
      <c r="D436" s="116"/>
      <c r="E436" s="105" t="str">
        <f t="shared" si="14"/>
        <v/>
      </c>
      <c r="F436" s="59" t="str">
        <f>IF(B436&lt;&gt;"",SUM($E$16:E436),"")</f>
        <v/>
      </c>
      <c r="G436" s="63"/>
      <c r="H436" s="147"/>
      <c r="I436" s="124"/>
      <c r="J436" s="64"/>
    </row>
    <row r="437" spans="1:10">
      <c r="A437" s="60" t="str">
        <f t="shared" si="13"/>
        <v/>
      </c>
      <c r="B437" s="114"/>
      <c r="C437" s="115"/>
      <c r="D437" s="116"/>
      <c r="E437" s="105" t="str">
        <f t="shared" si="14"/>
        <v/>
      </c>
      <c r="F437" s="59" t="str">
        <f>IF(B437&lt;&gt;"",SUM($E$16:E437),"")</f>
        <v/>
      </c>
      <c r="G437" s="63"/>
      <c r="H437" s="147"/>
      <c r="I437" s="124"/>
      <c r="J437" s="64"/>
    </row>
    <row r="438" spans="1:10">
      <c r="A438" s="60" t="str">
        <f t="shared" si="13"/>
        <v/>
      </c>
      <c r="B438" s="114"/>
      <c r="C438" s="115"/>
      <c r="D438" s="116"/>
      <c r="E438" s="105" t="str">
        <f t="shared" si="14"/>
        <v/>
      </c>
      <c r="F438" s="59" t="str">
        <f>IF(B438&lt;&gt;"",SUM($E$16:E438),"")</f>
        <v/>
      </c>
      <c r="G438" s="63"/>
      <c r="H438" s="147"/>
      <c r="I438" s="124"/>
      <c r="J438" s="64"/>
    </row>
    <row r="439" spans="1:10">
      <c r="A439" s="60" t="str">
        <f t="shared" si="13"/>
        <v/>
      </c>
      <c r="B439" s="114"/>
      <c r="C439" s="115"/>
      <c r="D439" s="116"/>
      <c r="E439" s="105" t="str">
        <f t="shared" si="14"/>
        <v/>
      </c>
      <c r="F439" s="59" t="str">
        <f>IF(B439&lt;&gt;"",SUM($E$16:E439),"")</f>
        <v/>
      </c>
      <c r="G439" s="63"/>
      <c r="H439" s="147"/>
      <c r="I439" s="124"/>
      <c r="J439" s="64"/>
    </row>
    <row r="440" spans="1:10">
      <c r="A440" s="60" t="str">
        <f t="shared" si="13"/>
        <v/>
      </c>
      <c r="B440" s="114"/>
      <c r="C440" s="115"/>
      <c r="D440" s="116"/>
      <c r="E440" s="105" t="str">
        <f t="shared" si="14"/>
        <v/>
      </c>
      <c r="F440" s="59" t="str">
        <f>IF(B440&lt;&gt;"",SUM($E$16:E440),"")</f>
        <v/>
      </c>
      <c r="G440" s="63"/>
      <c r="H440" s="147"/>
      <c r="I440" s="124"/>
      <c r="J440" s="64"/>
    </row>
    <row r="441" spans="1:10">
      <c r="A441" s="60" t="str">
        <f t="shared" si="13"/>
        <v/>
      </c>
      <c r="B441" s="114"/>
      <c r="C441" s="115"/>
      <c r="D441" s="116"/>
      <c r="E441" s="105" t="str">
        <f t="shared" si="14"/>
        <v/>
      </c>
      <c r="F441" s="59" t="str">
        <f>IF(B441&lt;&gt;"",SUM($E$16:E441),"")</f>
        <v/>
      </c>
      <c r="G441" s="63"/>
      <c r="H441" s="147"/>
      <c r="I441" s="124"/>
      <c r="J441" s="64"/>
    </row>
    <row r="442" spans="1:10">
      <c r="A442" s="60" t="str">
        <f t="shared" si="13"/>
        <v/>
      </c>
      <c r="B442" s="114"/>
      <c r="C442" s="115"/>
      <c r="D442" s="116"/>
      <c r="E442" s="105" t="str">
        <f t="shared" si="14"/>
        <v/>
      </c>
      <c r="F442" s="59" t="str">
        <f>IF(B442&lt;&gt;"",SUM($E$16:E442),"")</f>
        <v/>
      </c>
      <c r="G442" s="63"/>
      <c r="H442" s="147"/>
      <c r="I442" s="124"/>
      <c r="J442" s="64"/>
    </row>
    <row r="443" spans="1:10">
      <c r="A443" s="60" t="str">
        <f t="shared" si="13"/>
        <v/>
      </c>
      <c r="B443" s="114"/>
      <c r="C443" s="115"/>
      <c r="D443" s="116"/>
      <c r="E443" s="105" t="str">
        <f t="shared" si="14"/>
        <v/>
      </c>
      <c r="F443" s="59" t="str">
        <f>IF(B443&lt;&gt;"",SUM($E$16:E443),"")</f>
        <v/>
      </c>
      <c r="G443" s="63"/>
      <c r="H443" s="147"/>
      <c r="I443" s="124"/>
      <c r="J443" s="64"/>
    </row>
    <row r="444" spans="1:10">
      <c r="A444" s="60" t="str">
        <f t="shared" si="13"/>
        <v/>
      </c>
      <c r="B444" s="114"/>
      <c r="C444" s="115"/>
      <c r="D444" s="116"/>
      <c r="E444" s="105" t="str">
        <f t="shared" si="14"/>
        <v/>
      </c>
      <c r="F444" s="59" t="str">
        <f>IF(B444&lt;&gt;"",SUM($E$16:E444),"")</f>
        <v/>
      </c>
      <c r="G444" s="63"/>
      <c r="H444" s="147"/>
      <c r="I444" s="124"/>
      <c r="J444" s="64"/>
    </row>
    <row r="445" spans="1:10">
      <c r="A445" s="60" t="str">
        <f t="shared" si="13"/>
        <v/>
      </c>
      <c r="B445" s="114"/>
      <c r="C445" s="115"/>
      <c r="D445" s="116"/>
      <c r="E445" s="105" t="str">
        <f t="shared" si="14"/>
        <v/>
      </c>
      <c r="F445" s="59" t="str">
        <f>IF(B445&lt;&gt;"",SUM($E$16:E445),"")</f>
        <v/>
      </c>
      <c r="G445" s="63"/>
      <c r="H445" s="147"/>
      <c r="I445" s="124"/>
      <c r="J445" s="64"/>
    </row>
    <row r="446" spans="1:10">
      <c r="A446" s="60" t="str">
        <f t="shared" si="13"/>
        <v/>
      </c>
      <c r="B446" s="114"/>
      <c r="C446" s="115"/>
      <c r="D446" s="116"/>
      <c r="E446" s="105" t="str">
        <f t="shared" si="14"/>
        <v/>
      </c>
      <c r="F446" s="59" t="str">
        <f>IF(B446&lt;&gt;"",SUM($E$16:E446),"")</f>
        <v/>
      </c>
      <c r="G446" s="63"/>
      <c r="H446" s="147"/>
      <c r="I446" s="124"/>
      <c r="J446" s="64"/>
    </row>
    <row r="447" spans="1:10">
      <c r="A447" s="60" t="str">
        <f t="shared" si="13"/>
        <v/>
      </c>
      <c r="B447" s="114"/>
      <c r="C447" s="115"/>
      <c r="D447" s="116"/>
      <c r="E447" s="105" t="str">
        <f t="shared" si="14"/>
        <v/>
      </c>
      <c r="F447" s="59" t="str">
        <f>IF(B447&lt;&gt;"",SUM($E$16:E447),"")</f>
        <v/>
      </c>
      <c r="G447" s="63"/>
      <c r="H447" s="147"/>
      <c r="I447" s="124"/>
      <c r="J447" s="64"/>
    </row>
    <row r="448" spans="1:10">
      <c r="A448" s="60" t="str">
        <f t="shared" si="13"/>
        <v/>
      </c>
      <c r="B448" s="114"/>
      <c r="C448" s="115"/>
      <c r="D448" s="116"/>
      <c r="E448" s="105" t="str">
        <f t="shared" si="14"/>
        <v/>
      </c>
      <c r="F448" s="59" t="str">
        <f>IF(B448&lt;&gt;"",SUM($E$16:E448),"")</f>
        <v/>
      </c>
      <c r="G448" s="63"/>
      <c r="H448" s="147"/>
      <c r="I448" s="124"/>
      <c r="J448" s="64"/>
    </row>
    <row r="449" spans="1:10">
      <c r="A449" s="60" t="str">
        <f t="shared" si="13"/>
        <v/>
      </c>
      <c r="B449" s="114"/>
      <c r="C449" s="115"/>
      <c r="D449" s="116"/>
      <c r="E449" s="105" t="str">
        <f t="shared" si="14"/>
        <v/>
      </c>
      <c r="F449" s="59" t="str">
        <f>IF(B449&lt;&gt;"",SUM($E$16:E449),"")</f>
        <v/>
      </c>
      <c r="G449" s="63"/>
      <c r="H449" s="147"/>
      <c r="I449" s="124"/>
      <c r="J449" s="64"/>
    </row>
    <row r="450" spans="1:10">
      <c r="A450" s="60" t="str">
        <f t="shared" si="13"/>
        <v/>
      </c>
      <c r="B450" s="114"/>
      <c r="C450" s="115"/>
      <c r="D450" s="116"/>
      <c r="E450" s="105" t="str">
        <f t="shared" si="14"/>
        <v/>
      </c>
      <c r="F450" s="59" t="str">
        <f>IF(B450&lt;&gt;"",SUM($E$16:E450),"")</f>
        <v/>
      </c>
      <c r="G450" s="63"/>
      <c r="H450" s="147"/>
      <c r="I450" s="124"/>
      <c r="J450" s="64"/>
    </row>
    <row r="451" spans="1:10">
      <c r="A451" s="60" t="str">
        <f t="shared" si="13"/>
        <v/>
      </c>
      <c r="B451" s="114"/>
      <c r="C451" s="115"/>
      <c r="D451" s="116"/>
      <c r="E451" s="105" t="str">
        <f t="shared" si="14"/>
        <v/>
      </c>
      <c r="F451" s="59" t="str">
        <f>IF(B451&lt;&gt;"",SUM($E$16:E451),"")</f>
        <v/>
      </c>
      <c r="G451" s="63"/>
      <c r="H451" s="147"/>
      <c r="I451" s="124"/>
      <c r="J451" s="64"/>
    </row>
    <row r="452" spans="1:10">
      <c r="A452" s="60" t="str">
        <f t="shared" si="13"/>
        <v/>
      </c>
      <c r="B452" s="114"/>
      <c r="C452" s="115"/>
      <c r="D452" s="116"/>
      <c r="E452" s="105" t="str">
        <f t="shared" si="14"/>
        <v/>
      </c>
      <c r="F452" s="59" t="str">
        <f>IF(B452&lt;&gt;"",SUM($E$16:E452),"")</f>
        <v/>
      </c>
      <c r="G452" s="63"/>
      <c r="H452" s="147"/>
      <c r="I452" s="124"/>
      <c r="J452" s="64"/>
    </row>
    <row r="453" spans="1:10">
      <c r="A453" s="60" t="str">
        <f t="shared" si="13"/>
        <v/>
      </c>
      <c r="B453" s="114"/>
      <c r="C453" s="115"/>
      <c r="D453" s="116"/>
      <c r="E453" s="105" t="str">
        <f t="shared" si="14"/>
        <v/>
      </c>
      <c r="F453" s="59" t="str">
        <f>IF(B453&lt;&gt;"",SUM($E$16:E453),"")</f>
        <v/>
      </c>
      <c r="G453" s="63"/>
      <c r="H453" s="147"/>
      <c r="I453" s="124"/>
      <c r="J453" s="64"/>
    </row>
    <row r="454" spans="1:10">
      <c r="A454" s="60" t="str">
        <f t="shared" si="13"/>
        <v/>
      </c>
      <c r="B454" s="114"/>
      <c r="C454" s="115"/>
      <c r="D454" s="116"/>
      <c r="E454" s="105" t="str">
        <f t="shared" si="14"/>
        <v/>
      </c>
      <c r="F454" s="59" t="str">
        <f>IF(B454&lt;&gt;"",SUM($E$16:E454),"")</f>
        <v/>
      </c>
      <c r="G454" s="63"/>
      <c r="H454" s="147"/>
      <c r="I454" s="124"/>
      <c r="J454" s="64"/>
    </row>
    <row r="455" spans="1:10">
      <c r="A455" s="60" t="str">
        <f t="shared" si="13"/>
        <v/>
      </c>
      <c r="B455" s="114"/>
      <c r="C455" s="115"/>
      <c r="D455" s="116"/>
      <c r="E455" s="105" t="str">
        <f t="shared" si="14"/>
        <v/>
      </c>
      <c r="F455" s="59" t="str">
        <f>IF(B455&lt;&gt;"",SUM($E$16:E455),"")</f>
        <v/>
      </c>
      <c r="G455" s="63"/>
      <c r="H455" s="147"/>
      <c r="I455" s="124"/>
      <c r="J455" s="64"/>
    </row>
    <row r="456" spans="1:10">
      <c r="A456" s="60" t="str">
        <f t="shared" si="13"/>
        <v/>
      </c>
      <c r="B456" s="114"/>
      <c r="C456" s="115"/>
      <c r="D456" s="116"/>
      <c r="E456" s="105" t="str">
        <f t="shared" si="14"/>
        <v/>
      </c>
      <c r="F456" s="59" t="str">
        <f>IF(B456&lt;&gt;"",SUM($E$16:E456),"")</f>
        <v/>
      </c>
      <c r="G456" s="63"/>
      <c r="H456" s="147"/>
      <c r="I456" s="124"/>
      <c r="J456" s="64"/>
    </row>
    <row r="457" spans="1:10">
      <c r="A457" s="60" t="str">
        <f t="shared" si="13"/>
        <v/>
      </c>
      <c r="B457" s="114"/>
      <c r="C457" s="115"/>
      <c r="D457" s="116"/>
      <c r="E457" s="105" t="str">
        <f t="shared" si="14"/>
        <v/>
      </c>
      <c r="F457" s="59" t="str">
        <f>IF(B457&lt;&gt;"",SUM($E$16:E457),"")</f>
        <v/>
      </c>
      <c r="G457" s="63"/>
      <c r="H457" s="147"/>
      <c r="I457" s="124"/>
      <c r="J457" s="64"/>
    </row>
    <row r="458" spans="1:10">
      <c r="A458" s="60" t="str">
        <f t="shared" si="13"/>
        <v/>
      </c>
      <c r="B458" s="114"/>
      <c r="C458" s="115"/>
      <c r="D458" s="116"/>
      <c r="E458" s="105" t="str">
        <f t="shared" si="14"/>
        <v/>
      </c>
      <c r="F458" s="59" t="str">
        <f>IF(B458&lt;&gt;"",SUM($E$16:E458),"")</f>
        <v/>
      </c>
      <c r="G458" s="63"/>
      <c r="H458" s="147"/>
      <c r="I458" s="124"/>
      <c r="J458" s="64"/>
    </row>
    <row r="459" spans="1:10">
      <c r="A459" s="60" t="str">
        <f t="shared" si="13"/>
        <v/>
      </c>
      <c r="B459" s="114"/>
      <c r="C459" s="115"/>
      <c r="D459" s="116"/>
      <c r="E459" s="105" t="str">
        <f t="shared" si="14"/>
        <v/>
      </c>
      <c r="F459" s="59" t="str">
        <f>IF(B459&lt;&gt;"",SUM($E$16:E459),"")</f>
        <v/>
      </c>
      <c r="G459" s="63"/>
      <c r="H459" s="147"/>
      <c r="I459" s="124"/>
      <c r="J459" s="64"/>
    </row>
    <row r="460" spans="1:10">
      <c r="A460" s="60" t="str">
        <f t="shared" ref="A460:A523" si="15">IF(B460&lt;&gt;"",TEXT(B460,"TTT"),"")</f>
        <v/>
      </c>
      <c r="B460" s="114"/>
      <c r="C460" s="115"/>
      <c r="D460" s="116"/>
      <c r="E460" s="105" t="str">
        <f t="shared" ref="E460:E523" si="16">IF(B460&lt;&gt;"",IF(D460&lt;C460,1-C460+D460,D460-C460)*24,"")</f>
        <v/>
      </c>
      <c r="F460" s="59" t="str">
        <f>IF(B460&lt;&gt;"",SUM($E$16:E460),"")</f>
        <v/>
      </c>
      <c r="G460" s="63"/>
      <c r="H460" s="147"/>
      <c r="I460" s="124"/>
      <c r="J460" s="64"/>
    </row>
    <row r="461" spans="1:10">
      <c r="A461" s="60" t="str">
        <f t="shared" si="15"/>
        <v/>
      </c>
      <c r="B461" s="114"/>
      <c r="C461" s="115"/>
      <c r="D461" s="116"/>
      <c r="E461" s="105" t="str">
        <f t="shared" si="16"/>
        <v/>
      </c>
      <c r="F461" s="59" t="str">
        <f>IF(B461&lt;&gt;"",SUM($E$16:E461),"")</f>
        <v/>
      </c>
      <c r="G461" s="63"/>
      <c r="H461" s="147"/>
      <c r="I461" s="124"/>
      <c r="J461" s="64"/>
    </row>
    <row r="462" spans="1:10">
      <c r="A462" s="60" t="str">
        <f t="shared" si="15"/>
        <v/>
      </c>
      <c r="B462" s="114"/>
      <c r="C462" s="115"/>
      <c r="D462" s="116"/>
      <c r="E462" s="105" t="str">
        <f t="shared" si="16"/>
        <v/>
      </c>
      <c r="F462" s="59" t="str">
        <f>IF(B462&lt;&gt;"",SUM($E$16:E462),"")</f>
        <v/>
      </c>
      <c r="G462" s="63"/>
      <c r="H462" s="147"/>
      <c r="I462" s="124"/>
      <c r="J462" s="64"/>
    </row>
    <row r="463" spans="1:10">
      <c r="A463" s="60" t="str">
        <f t="shared" si="15"/>
        <v/>
      </c>
      <c r="B463" s="114"/>
      <c r="C463" s="115"/>
      <c r="D463" s="116"/>
      <c r="E463" s="105" t="str">
        <f t="shared" si="16"/>
        <v/>
      </c>
      <c r="F463" s="59" t="str">
        <f>IF(B463&lt;&gt;"",SUM($E$16:E463),"")</f>
        <v/>
      </c>
      <c r="G463" s="63"/>
      <c r="H463" s="147"/>
      <c r="I463" s="124"/>
      <c r="J463" s="64"/>
    </row>
    <row r="464" spans="1:10">
      <c r="A464" s="60" t="str">
        <f t="shared" si="15"/>
        <v/>
      </c>
      <c r="B464" s="114"/>
      <c r="C464" s="115"/>
      <c r="D464" s="116"/>
      <c r="E464" s="105" t="str">
        <f t="shared" si="16"/>
        <v/>
      </c>
      <c r="F464" s="59" t="str">
        <f>IF(B464&lt;&gt;"",SUM($E$16:E464),"")</f>
        <v/>
      </c>
      <c r="G464" s="63"/>
      <c r="H464" s="147"/>
      <c r="I464" s="124"/>
      <c r="J464" s="64"/>
    </row>
    <row r="465" spans="1:10">
      <c r="A465" s="60" t="str">
        <f t="shared" si="15"/>
        <v/>
      </c>
      <c r="B465" s="114"/>
      <c r="C465" s="115"/>
      <c r="D465" s="116"/>
      <c r="E465" s="105" t="str">
        <f t="shared" si="16"/>
        <v/>
      </c>
      <c r="F465" s="59" t="str">
        <f>IF(B465&lt;&gt;"",SUM($E$16:E465),"")</f>
        <v/>
      </c>
      <c r="G465" s="63"/>
      <c r="H465" s="147"/>
      <c r="I465" s="124"/>
      <c r="J465" s="64"/>
    </row>
    <row r="466" spans="1:10">
      <c r="A466" s="60" t="str">
        <f t="shared" si="15"/>
        <v/>
      </c>
      <c r="B466" s="114"/>
      <c r="C466" s="115"/>
      <c r="D466" s="116"/>
      <c r="E466" s="105" t="str">
        <f t="shared" si="16"/>
        <v/>
      </c>
      <c r="F466" s="59" t="str">
        <f>IF(B466&lt;&gt;"",SUM($E$16:E466),"")</f>
        <v/>
      </c>
      <c r="G466" s="63"/>
      <c r="H466" s="147"/>
      <c r="I466" s="124"/>
      <c r="J466" s="64"/>
    </row>
    <row r="467" spans="1:10">
      <c r="A467" s="60" t="str">
        <f t="shared" si="15"/>
        <v/>
      </c>
      <c r="B467" s="114"/>
      <c r="C467" s="115"/>
      <c r="D467" s="116"/>
      <c r="E467" s="105" t="str">
        <f t="shared" si="16"/>
        <v/>
      </c>
      <c r="F467" s="59" t="str">
        <f>IF(B467&lt;&gt;"",SUM($E$16:E467),"")</f>
        <v/>
      </c>
      <c r="G467" s="63"/>
      <c r="H467" s="147"/>
      <c r="I467" s="124"/>
      <c r="J467" s="64"/>
    </row>
    <row r="468" spans="1:10">
      <c r="A468" s="60" t="str">
        <f t="shared" si="15"/>
        <v/>
      </c>
      <c r="B468" s="114"/>
      <c r="C468" s="115"/>
      <c r="D468" s="116"/>
      <c r="E468" s="105" t="str">
        <f t="shared" si="16"/>
        <v/>
      </c>
      <c r="F468" s="59" t="str">
        <f>IF(B468&lt;&gt;"",SUM($E$16:E468),"")</f>
        <v/>
      </c>
      <c r="G468" s="63"/>
      <c r="H468" s="147"/>
      <c r="I468" s="124"/>
      <c r="J468" s="64"/>
    </row>
    <row r="469" spans="1:10">
      <c r="A469" s="60" t="str">
        <f t="shared" si="15"/>
        <v/>
      </c>
      <c r="B469" s="114"/>
      <c r="C469" s="115"/>
      <c r="D469" s="116"/>
      <c r="E469" s="105" t="str">
        <f t="shared" si="16"/>
        <v/>
      </c>
      <c r="F469" s="59" t="str">
        <f>IF(B469&lt;&gt;"",SUM($E$16:E469),"")</f>
        <v/>
      </c>
      <c r="G469" s="63"/>
      <c r="H469" s="147"/>
      <c r="I469" s="124"/>
      <c r="J469" s="64"/>
    </row>
    <row r="470" spans="1:10">
      <c r="A470" s="60" t="str">
        <f t="shared" si="15"/>
        <v/>
      </c>
      <c r="B470" s="114"/>
      <c r="C470" s="115"/>
      <c r="D470" s="116"/>
      <c r="E470" s="105" t="str">
        <f t="shared" si="16"/>
        <v/>
      </c>
      <c r="F470" s="59" t="str">
        <f>IF(B470&lt;&gt;"",SUM($E$16:E470),"")</f>
        <v/>
      </c>
      <c r="G470" s="63"/>
      <c r="H470" s="147"/>
      <c r="I470" s="124"/>
      <c r="J470" s="64"/>
    </row>
    <row r="471" spans="1:10">
      <c r="A471" s="60" t="str">
        <f t="shared" si="15"/>
        <v/>
      </c>
      <c r="B471" s="114"/>
      <c r="C471" s="115"/>
      <c r="D471" s="116"/>
      <c r="E471" s="105" t="str">
        <f t="shared" si="16"/>
        <v/>
      </c>
      <c r="F471" s="59" t="str">
        <f>IF(B471&lt;&gt;"",SUM($E$16:E471),"")</f>
        <v/>
      </c>
      <c r="G471" s="63"/>
      <c r="H471" s="147"/>
      <c r="I471" s="124"/>
      <c r="J471" s="64"/>
    </row>
    <row r="472" spans="1:10">
      <c r="A472" s="60" t="str">
        <f t="shared" si="15"/>
        <v/>
      </c>
      <c r="B472" s="114"/>
      <c r="C472" s="115"/>
      <c r="D472" s="116"/>
      <c r="E472" s="105" t="str">
        <f t="shared" si="16"/>
        <v/>
      </c>
      <c r="F472" s="59" t="str">
        <f>IF(B472&lt;&gt;"",SUM($E$16:E472),"")</f>
        <v/>
      </c>
      <c r="G472" s="63"/>
      <c r="H472" s="147"/>
      <c r="I472" s="124"/>
      <c r="J472" s="64"/>
    </row>
    <row r="473" spans="1:10">
      <c r="A473" s="60" t="str">
        <f t="shared" si="15"/>
        <v/>
      </c>
      <c r="B473" s="114"/>
      <c r="C473" s="115"/>
      <c r="D473" s="116"/>
      <c r="E473" s="105" t="str">
        <f t="shared" si="16"/>
        <v/>
      </c>
      <c r="F473" s="59" t="str">
        <f>IF(B473&lt;&gt;"",SUM($E$16:E473),"")</f>
        <v/>
      </c>
      <c r="G473" s="63"/>
      <c r="H473" s="147"/>
      <c r="I473" s="124"/>
      <c r="J473" s="64"/>
    </row>
    <row r="474" spans="1:10">
      <c r="A474" s="60" t="str">
        <f t="shared" si="15"/>
        <v/>
      </c>
      <c r="B474" s="114"/>
      <c r="C474" s="115"/>
      <c r="D474" s="116"/>
      <c r="E474" s="105" t="str">
        <f t="shared" si="16"/>
        <v/>
      </c>
      <c r="F474" s="59" t="str">
        <f>IF(B474&lt;&gt;"",SUM($E$16:E474),"")</f>
        <v/>
      </c>
      <c r="G474" s="63"/>
      <c r="H474" s="147"/>
      <c r="I474" s="124"/>
      <c r="J474" s="64"/>
    </row>
    <row r="475" spans="1:10">
      <c r="A475" s="60" t="str">
        <f t="shared" si="15"/>
        <v/>
      </c>
      <c r="B475" s="114"/>
      <c r="C475" s="115"/>
      <c r="D475" s="116"/>
      <c r="E475" s="105" t="str">
        <f t="shared" si="16"/>
        <v/>
      </c>
      <c r="F475" s="59" t="str">
        <f>IF(B475&lt;&gt;"",SUM($E$16:E475),"")</f>
        <v/>
      </c>
      <c r="G475" s="63"/>
      <c r="H475" s="147"/>
      <c r="I475" s="124"/>
      <c r="J475" s="64"/>
    </row>
    <row r="476" spans="1:10">
      <c r="A476" s="60" t="str">
        <f t="shared" si="15"/>
        <v/>
      </c>
      <c r="B476" s="114"/>
      <c r="C476" s="115"/>
      <c r="D476" s="116"/>
      <c r="E476" s="105" t="str">
        <f t="shared" si="16"/>
        <v/>
      </c>
      <c r="F476" s="59" t="str">
        <f>IF(B476&lt;&gt;"",SUM($E$16:E476),"")</f>
        <v/>
      </c>
      <c r="G476" s="63"/>
      <c r="H476" s="147"/>
      <c r="I476" s="124"/>
      <c r="J476" s="64"/>
    </row>
    <row r="477" spans="1:10">
      <c r="A477" s="60" t="str">
        <f t="shared" si="15"/>
        <v/>
      </c>
      <c r="B477" s="114"/>
      <c r="C477" s="115"/>
      <c r="D477" s="116"/>
      <c r="E477" s="105" t="str">
        <f t="shared" si="16"/>
        <v/>
      </c>
      <c r="F477" s="59" t="str">
        <f>IF(B477&lt;&gt;"",SUM($E$16:E477),"")</f>
        <v/>
      </c>
      <c r="G477" s="63"/>
      <c r="H477" s="147"/>
      <c r="I477" s="124"/>
      <c r="J477" s="64"/>
    </row>
    <row r="478" spans="1:10">
      <c r="A478" s="60" t="str">
        <f t="shared" si="15"/>
        <v/>
      </c>
      <c r="B478" s="114"/>
      <c r="C478" s="115"/>
      <c r="D478" s="116"/>
      <c r="E478" s="105" t="str">
        <f t="shared" si="16"/>
        <v/>
      </c>
      <c r="F478" s="59" t="str">
        <f>IF(B478&lt;&gt;"",SUM($E$16:E478),"")</f>
        <v/>
      </c>
      <c r="G478" s="63"/>
      <c r="H478" s="147"/>
      <c r="I478" s="124"/>
      <c r="J478" s="64"/>
    </row>
    <row r="479" spans="1:10">
      <c r="A479" s="60" t="str">
        <f t="shared" si="15"/>
        <v/>
      </c>
      <c r="B479" s="114"/>
      <c r="C479" s="115"/>
      <c r="D479" s="116"/>
      <c r="E479" s="105" t="str">
        <f t="shared" si="16"/>
        <v/>
      </c>
      <c r="F479" s="59" t="str">
        <f>IF(B479&lt;&gt;"",SUM($E$16:E479),"")</f>
        <v/>
      </c>
      <c r="G479" s="63"/>
      <c r="H479" s="147"/>
      <c r="I479" s="124"/>
      <c r="J479" s="64"/>
    </row>
    <row r="480" spans="1:10">
      <c r="A480" s="60" t="str">
        <f t="shared" si="15"/>
        <v/>
      </c>
      <c r="B480" s="114"/>
      <c r="C480" s="115"/>
      <c r="D480" s="116"/>
      <c r="E480" s="105" t="str">
        <f t="shared" si="16"/>
        <v/>
      </c>
      <c r="F480" s="59" t="str">
        <f>IF(B480&lt;&gt;"",SUM($E$16:E480),"")</f>
        <v/>
      </c>
      <c r="G480" s="63"/>
      <c r="H480" s="147"/>
      <c r="I480" s="124"/>
      <c r="J480" s="64"/>
    </row>
    <row r="481" spans="1:10">
      <c r="A481" s="60" t="str">
        <f t="shared" si="15"/>
        <v/>
      </c>
      <c r="B481" s="114"/>
      <c r="C481" s="115"/>
      <c r="D481" s="116"/>
      <c r="E481" s="105" t="str">
        <f t="shared" si="16"/>
        <v/>
      </c>
      <c r="F481" s="59" t="str">
        <f>IF(B481&lt;&gt;"",SUM($E$16:E481),"")</f>
        <v/>
      </c>
      <c r="G481" s="63"/>
      <c r="H481" s="147"/>
      <c r="I481" s="124"/>
      <c r="J481" s="64"/>
    </row>
    <row r="482" spans="1:10">
      <c r="A482" s="60" t="str">
        <f t="shared" si="15"/>
        <v/>
      </c>
      <c r="B482" s="114"/>
      <c r="C482" s="115"/>
      <c r="D482" s="116"/>
      <c r="E482" s="105" t="str">
        <f t="shared" si="16"/>
        <v/>
      </c>
      <c r="F482" s="59" t="str">
        <f>IF(B482&lt;&gt;"",SUM($E$16:E482),"")</f>
        <v/>
      </c>
      <c r="G482" s="63"/>
      <c r="H482" s="147"/>
      <c r="I482" s="124"/>
      <c r="J482" s="64"/>
    </row>
    <row r="483" spans="1:10">
      <c r="A483" s="60" t="str">
        <f t="shared" si="15"/>
        <v/>
      </c>
      <c r="B483" s="114"/>
      <c r="C483" s="115"/>
      <c r="D483" s="116"/>
      <c r="E483" s="105" t="str">
        <f t="shared" si="16"/>
        <v/>
      </c>
      <c r="F483" s="59" t="str">
        <f>IF(B483&lt;&gt;"",SUM($E$16:E483),"")</f>
        <v/>
      </c>
      <c r="G483" s="63"/>
      <c r="H483" s="147"/>
      <c r="I483" s="124"/>
      <c r="J483" s="64"/>
    </row>
    <row r="484" spans="1:10">
      <c r="A484" s="60" t="str">
        <f t="shared" si="15"/>
        <v/>
      </c>
      <c r="B484" s="114"/>
      <c r="C484" s="115"/>
      <c r="D484" s="116"/>
      <c r="E484" s="105" t="str">
        <f t="shared" si="16"/>
        <v/>
      </c>
      <c r="F484" s="59" t="str">
        <f>IF(B484&lt;&gt;"",SUM($E$16:E484),"")</f>
        <v/>
      </c>
      <c r="G484" s="63"/>
      <c r="H484" s="147"/>
      <c r="I484" s="124"/>
      <c r="J484" s="64"/>
    </row>
    <row r="485" spans="1:10">
      <c r="A485" s="60" t="str">
        <f t="shared" si="15"/>
        <v/>
      </c>
      <c r="B485" s="114"/>
      <c r="C485" s="115"/>
      <c r="D485" s="116"/>
      <c r="E485" s="105" t="str">
        <f t="shared" si="16"/>
        <v/>
      </c>
      <c r="F485" s="59" t="str">
        <f>IF(B485&lt;&gt;"",SUM($E$16:E485),"")</f>
        <v/>
      </c>
      <c r="G485" s="63"/>
      <c r="H485" s="147"/>
      <c r="I485" s="124"/>
      <c r="J485" s="64"/>
    </row>
    <row r="486" spans="1:10">
      <c r="A486" s="60" t="str">
        <f t="shared" si="15"/>
        <v/>
      </c>
      <c r="B486" s="114"/>
      <c r="C486" s="115"/>
      <c r="D486" s="116"/>
      <c r="E486" s="105" t="str">
        <f t="shared" si="16"/>
        <v/>
      </c>
      <c r="F486" s="59" t="str">
        <f>IF(B486&lt;&gt;"",SUM($E$16:E486),"")</f>
        <v/>
      </c>
      <c r="G486" s="63"/>
      <c r="H486" s="147"/>
      <c r="I486" s="124"/>
      <c r="J486" s="64"/>
    </row>
    <row r="487" spans="1:10">
      <c r="A487" s="60" t="str">
        <f t="shared" si="15"/>
        <v/>
      </c>
      <c r="B487" s="114"/>
      <c r="C487" s="115"/>
      <c r="D487" s="116"/>
      <c r="E487" s="105" t="str">
        <f t="shared" si="16"/>
        <v/>
      </c>
      <c r="F487" s="59" t="str">
        <f>IF(B487&lt;&gt;"",SUM($E$16:E487),"")</f>
        <v/>
      </c>
      <c r="G487" s="63"/>
      <c r="H487" s="147"/>
      <c r="I487" s="124"/>
      <c r="J487" s="64"/>
    </row>
    <row r="488" spans="1:10">
      <c r="A488" s="60" t="str">
        <f t="shared" si="15"/>
        <v/>
      </c>
      <c r="B488" s="114"/>
      <c r="C488" s="115"/>
      <c r="D488" s="116"/>
      <c r="E488" s="105" t="str">
        <f t="shared" si="16"/>
        <v/>
      </c>
      <c r="F488" s="59" t="str">
        <f>IF(B488&lt;&gt;"",SUM($E$16:E488),"")</f>
        <v/>
      </c>
      <c r="G488" s="63"/>
      <c r="H488" s="147"/>
      <c r="I488" s="124"/>
      <c r="J488" s="64"/>
    </row>
    <row r="489" spans="1:10">
      <c r="A489" s="60" t="str">
        <f t="shared" si="15"/>
        <v/>
      </c>
      <c r="B489" s="114"/>
      <c r="C489" s="115"/>
      <c r="D489" s="116"/>
      <c r="E489" s="105" t="str">
        <f t="shared" si="16"/>
        <v/>
      </c>
      <c r="F489" s="59" t="str">
        <f>IF(B489&lt;&gt;"",SUM($E$16:E489),"")</f>
        <v/>
      </c>
      <c r="G489" s="63"/>
      <c r="H489" s="147"/>
      <c r="I489" s="124"/>
      <c r="J489" s="64"/>
    </row>
    <row r="490" spans="1:10">
      <c r="A490" s="60" t="str">
        <f t="shared" si="15"/>
        <v/>
      </c>
      <c r="B490" s="114"/>
      <c r="C490" s="115"/>
      <c r="D490" s="116"/>
      <c r="E490" s="105" t="str">
        <f t="shared" si="16"/>
        <v/>
      </c>
      <c r="F490" s="59" t="str">
        <f>IF(B490&lt;&gt;"",SUM($E$16:E490),"")</f>
        <v/>
      </c>
      <c r="G490" s="63"/>
      <c r="H490" s="147"/>
      <c r="I490" s="124"/>
      <c r="J490" s="64"/>
    </row>
    <row r="491" spans="1:10">
      <c r="A491" s="60" t="str">
        <f t="shared" si="15"/>
        <v/>
      </c>
      <c r="B491" s="114"/>
      <c r="C491" s="115"/>
      <c r="D491" s="116"/>
      <c r="E491" s="105" t="str">
        <f t="shared" si="16"/>
        <v/>
      </c>
      <c r="F491" s="59" t="str">
        <f>IF(B491&lt;&gt;"",SUM($E$16:E491),"")</f>
        <v/>
      </c>
      <c r="G491" s="63"/>
      <c r="H491" s="147"/>
      <c r="I491" s="124"/>
      <c r="J491" s="64"/>
    </row>
    <row r="492" spans="1:10">
      <c r="A492" s="60" t="str">
        <f t="shared" si="15"/>
        <v/>
      </c>
      <c r="B492" s="114"/>
      <c r="C492" s="115"/>
      <c r="D492" s="116"/>
      <c r="E492" s="105" t="str">
        <f t="shared" si="16"/>
        <v/>
      </c>
      <c r="F492" s="59" t="str">
        <f>IF(B492&lt;&gt;"",SUM($E$16:E492),"")</f>
        <v/>
      </c>
      <c r="G492" s="63"/>
      <c r="H492" s="147"/>
      <c r="I492" s="124"/>
      <c r="J492" s="64"/>
    </row>
    <row r="493" spans="1:10">
      <c r="A493" s="60" t="str">
        <f t="shared" si="15"/>
        <v/>
      </c>
      <c r="B493" s="114"/>
      <c r="C493" s="115"/>
      <c r="D493" s="116"/>
      <c r="E493" s="105" t="str">
        <f t="shared" si="16"/>
        <v/>
      </c>
      <c r="F493" s="59" t="str">
        <f>IF(B493&lt;&gt;"",SUM($E$16:E493),"")</f>
        <v/>
      </c>
      <c r="G493" s="63"/>
      <c r="H493" s="147"/>
      <c r="I493" s="124"/>
      <c r="J493" s="64"/>
    </row>
    <row r="494" spans="1:10">
      <c r="A494" s="60" t="str">
        <f t="shared" si="15"/>
        <v/>
      </c>
      <c r="B494" s="114"/>
      <c r="C494" s="115"/>
      <c r="D494" s="116"/>
      <c r="E494" s="105" t="str">
        <f t="shared" si="16"/>
        <v/>
      </c>
      <c r="F494" s="59" t="str">
        <f>IF(B494&lt;&gt;"",SUM($E$16:E494),"")</f>
        <v/>
      </c>
      <c r="G494" s="63"/>
      <c r="H494" s="147"/>
      <c r="I494" s="124"/>
      <c r="J494" s="64"/>
    </row>
    <row r="495" spans="1:10">
      <c r="A495" s="60" t="str">
        <f t="shared" si="15"/>
        <v/>
      </c>
      <c r="B495" s="114"/>
      <c r="C495" s="115"/>
      <c r="D495" s="116"/>
      <c r="E495" s="105" t="str">
        <f t="shared" si="16"/>
        <v/>
      </c>
      <c r="F495" s="59" t="str">
        <f>IF(B495&lt;&gt;"",SUM($E$16:E495),"")</f>
        <v/>
      </c>
      <c r="G495" s="63"/>
      <c r="H495" s="147"/>
      <c r="I495" s="124"/>
      <c r="J495" s="64"/>
    </row>
    <row r="496" spans="1:10">
      <c r="A496" s="60" t="str">
        <f t="shared" si="15"/>
        <v/>
      </c>
      <c r="B496" s="114"/>
      <c r="C496" s="115"/>
      <c r="D496" s="116"/>
      <c r="E496" s="105" t="str">
        <f t="shared" si="16"/>
        <v/>
      </c>
      <c r="F496" s="59" t="str">
        <f>IF(B496&lt;&gt;"",SUM($E$16:E496),"")</f>
        <v/>
      </c>
      <c r="G496" s="63"/>
      <c r="H496" s="147"/>
      <c r="I496" s="124"/>
      <c r="J496" s="64"/>
    </row>
    <row r="497" spans="1:10">
      <c r="A497" s="60" t="str">
        <f t="shared" si="15"/>
        <v/>
      </c>
      <c r="B497" s="114"/>
      <c r="C497" s="115"/>
      <c r="D497" s="116"/>
      <c r="E497" s="105" t="str">
        <f t="shared" si="16"/>
        <v/>
      </c>
      <c r="F497" s="59" t="str">
        <f>IF(B497&lt;&gt;"",SUM($E$16:E497),"")</f>
        <v/>
      </c>
      <c r="G497" s="63"/>
      <c r="H497" s="147"/>
      <c r="I497" s="124"/>
      <c r="J497" s="64"/>
    </row>
    <row r="498" spans="1:10">
      <c r="A498" s="60" t="str">
        <f t="shared" si="15"/>
        <v/>
      </c>
      <c r="B498" s="114"/>
      <c r="C498" s="115"/>
      <c r="D498" s="116"/>
      <c r="E498" s="105" t="str">
        <f t="shared" si="16"/>
        <v/>
      </c>
      <c r="F498" s="59" t="str">
        <f>IF(B498&lt;&gt;"",SUM($E$16:E498),"")</f>
        <v/>
      </c>
      <c r="G498" s="63"/>
      <c r="H498" s="147"/>
      <c r="I498" s="124"/>
      <c r="J498" s="64"/>
    </row>
    <row r="499" spans="1:10">
      <c r="A499" s="60" t="str">
        <f t="shared" si="15"/>
        <v/>
      </c>
      <c r="B499" s="114"/>
      <c r="C499" s="115"/>
      <c r="D499" s="116"/>
      <c r="E499" s="105" t="str">
        <f t="shared" si="16"/>
        <v/>
      </c>
      <c r="F499" s="59" t="str">
        <f>IF(B499&lt;&gt;"",SUM($E$16:E499),"")</f>
        <v/>
      </c>
      <c r="G499" s="63"/>
      <c r="H499" s="147"/>
      <c r="I499" s="124"/>
      <c r="J499" s="64"/>
    </row>
    <row r="500" spans="1:10">
      <c r="A500" s="60" t="str">
        <f t="shared" si="15"/>
        <v/>
      </c>
      <c r="B500" s="114"/>
      <c r="C500" s="115"/>
      <c r="D500" s="116"/>
      <c r="E500" s="105" t="str">
        <f t="shared" si="16"/>
        <v/>
      </c>
      <c r="F500" s="59" t="str">
        <f>IF(B500&lt;&gt;"",SUM($E$16:E500),"")</f>
        <v/>
      </c>
      <c r="G500" s="63"/>
      <c r="H500" s="147"/>
      <c r="I500" s="124"/>
      <c r="J500" s="64"/>
    </row>
    <row r="501" spans="1:10">
      <c r="A501" s="60" t="str">
        <f t="shared" si="15"/>
        <v/>
      </c>
      <c r="B501" s="114"/>
      <c r="C501" s="115"/>
      <c r="D501" s="116"/>
      <c r="E501" s="105" t="str">
        <f t="shared" si="16"/>
        <v/>
      </c>
      <c r="F501" s="59" t="str">
        <f>IF(B501&lt;&gt;"",SUM($E$16:E501),"")</f>
        <v/>
      </c>
      <c r="G501" s="63"/>
      <c r="H501" s="147"/>
      <c r="I501" s="124"/>
      <c r="J501" s="64"/>
    </row>
    <row r="502" spans="1:10">
      <c r="A502" s="60" t="str">
        <f t="shared" si="15"/>
        <v/>
      </c>
      <c r="B502" s="114"/>
      <c r="C502" s="115"/>
      <c r="D502" s="116"/>
      <c r="E502" s="105" t="str">
        <f t="shared" si="16"/>
        <v/>
      </c>
      <c r="F502" s="59" t="str">
        <f>IF(B502&lt;&gt;"",SUM($E$16:E502),"")</f>
        <v/>
      </c>
      <c r="G502" s="63"/>
      <c r="H502" s="147"/>
      <c r="I502" s="124"/>
      <c r="J502" s="64"/>
    </row>
    <row r="503" spans="1:10">
      <c r="A503" s="60" t="str">
        <f t="shared" si="15"/>
        <v/>
      </c>
      <c r="B503" s="114"/>
      <c r="C503" s="115"/>
      <c r="D503" s="116"/>
      <c r="E503" s="105" t="str">
        <f t="shared" si="16"/>
        <v/>
      </c>
      <c r="F503" s="59" t="str">
        <f>IF(B503&lt;&gt;"",SUM($E$16:E503),"")</f>
        <v/>
      </c>
      <c r="G503" s="63"/>
      <c r="H503" s="147"/>
      <c r="I503" s="124"/>
      <c r="J503" s="64"/>
    </row>
    <row r="504" spans="1:10">
      <c r="A504" s="60" t="str">
        <f t="shared" si="15"/>
        <v/>
      </c>
      <c r="B504" s="114"/>
      <c r="C504" s="115"/>
      <c r="D504" s="116"/>
      <c r="E504" s="105" t="str">
        <f t="shared" si="16"/>
        <v/>
      </c>
      <c r="F504" s="59" t="str">
        <f>IF(B504&lt;&gt;"",SUM($E$16:E504),"")</f>
        <v/>
      </c>
      <c r="G504" s="63"/>
      <c r="H504" s="147"/>
      <c r="I504" s="124"/>
      <c r="J504" s="64"/>
    </row>
    <row r="505" spans="1:10">
      <c r="A505" s="60" t="str">
        <f t="shared" si="15"/>
        <v/>
      </c>
      <c r="B505" s="114"/>
      <c r="C505" s="115"/>
      <c r="D505" s="116"/>
      <c r="E505" s="105" t="str">
        <f t="shared" si="16"/>
        <v/>
      </c>
      <c r="F505" s="59" t="str">
        <f>IF(B505&lt;&gt;"",SUM($E$16:E505),"")</f>
        <v/>
      </c>
      <c r="G505" s="63"/>
      <c r="H505" s="147"/>
      <c r="I505" s="124"/>
      <c r="J505" s="64"/>
    </row>
    <row r="506" spans="1:10">
      <c r="A506" s="60" t="str">
        <f t="shared" si="15"/>
        <v/>
      </c>
      <c r="B506" s="114"/>
      <c r="C506" s="115"/>
      <c r="D506" s="116"/>
      <c r="E506" s="105" t="str">
        <f t="shared" si="16"/>
        <v/>
      </c>
      <c r="F506" s="59" t="str">
        <f>IF(B506&lt;&gt;"",SUM($E$16:E506),"")</f>
        <v/>
      </c>
      <c r="G506" s="63"/>
      <c r="H506" s="147"/>
      <c r="I506" s="124"/>
      <c r="J506" s="64"/>
    </row>
    <row r="507" spans="1:10">
      <c r="A507" s="60" t="str">
        <f t="shared" si="15"/>
        <v/>
      </c>
      <c r="B507" s="114"/>
      <c r="C507" s="115"/>
      <c r="D507" s="116"/>
      <c r="E507" s="105" t="str">
        <f t="shared" si="16"/>
        <v/>
      </c>
      <c r="F507" s="59" t="str">
        <f>IF(B507&lt;&gt;"",SUM($E$16:E507),"")</f>
        <v/>
      </c>
      <c r="G507" s="63"/>
      <c r="H507" s="147"/>
      <c r="I507" s="124"/>
      <c r="J507" s="64"/>
    </row>
    <row r="508" spans="1:10">
      <c r="A508" s="60" t="str">
        <f t="shared" si="15"/>
        <v/>
      </c>
      <c r="B508" s="114"/>
      <c r="C508" s="115"/>
      <c r="D508" s="116"/>
      <c r="E508" s="105" t="str">
        <f t="shared" si="16"/>
        <v/>
      </c>
      <c r="F508" s="59" t="str">
        <f>IF(B508&lt;&gt;"",SUM($E$16:E508),"")</f>
        <v/>
      </c>
      <c r="G508" s="63"/>
      <c r="H508" s="147"/>
      <c r="I508" s="124"/>
      <c r="J508" s="64"/>
    </row>
    <row r="509" spans="1:10">
      <c r="A509" s="60" t="str">
        <f t="shared" si="15"/>
        <v/>
      </c>
      <c r="B509" s="114"/>
      <c r="C509" s="115"/>
      <c r="D509" s="116"/>
      <c r="E509" s="105" t="str">
        <f t="shared" si="16"/>
        <v/>
      </c>
      <c r="F509" s="59" t="str">
        <f>IF(B509&lt;&gt;"",SUM($E$16:E509),"")</f>
        <v/>
      </c>
      <c r="G509" s="63"/>
      <c r="H509" s="147"/>
      <c r="I509" s="124"/>
      <c r="J509" s="64"/>
    </row>
    <row r="510" spans="1:10">
      <c r="A510" s="60" t="str">
        <f t="shared" si="15"/>
        <v/>
      </c>
      <c r="B510" s="114"/>
      <c r="C510" s="115"/>
      <c r="D510" s="116"/>
      <c r="E510" s="105" t="str">
        <f t="shared" si="16"/>
        <v/>
      </c>
      <c r="F510" s="59" t="str">
        <f>IF(B510&lt;&gt;"",SUM($E$16:E510),"")</f>
        <v/>
      </c>
      <c r="G510" s="63"/>
      <c r="H510" s="147"/>
      <c r="I510" s="124"/>
      <c r="J510" s="64"/>
    </row>
    <row r="511" spans="1:10">
      <c r="A511" s="60" t="str">
        <f t="shared" si="15"/>
        <v/>
      </c>
      <c r="B511" s="114"/>
      <c r="C511" s="115"/>
      <c r="D511" s="116"/>
      <c r="E511" s="105" t="str">
        <f t="shared" si="16"/>
        <v/>
      </c>
      <c r="F511" s="59" t="str">
        <f>IF(B511&lt;&gt;"",SUM($E$16:E511),"")</f>
        <v/>
      </c>
      <c r="G511" s="63"/>
      <c r="H511" s="147"/>
      <c r="I511" s="124"/>
      <c r="J511" s="64"/>
    </row>
    <row r="512" spans="1:10">
      <c r="A512" s="60" t="str">
        <f t="shared" si="15"/>
        <v/>
      </c>
      <c r="B512" s="114"/>
      <c r="C512" s="115"/>
      <c r="D512" s="116"/>
      <c r="E512" s="105" t="str">
        <f t="shared" si="16"/>
        <v/>
      </c>
      <c r="F512" s="59" t="str">
        <f>IF(B512&lt;&gt;"",SUM($E$16:E512),"")</f>
        <v/>
      </c>
      <c r="G512" s="63"/>
      <c r="H512" s="147"/>
      <c r="I512" s="124"/>
      <c r="J512" s="64"/>
    </row>
    <row r="513" spans="1:10">
      <c r="A513" s="60" t="str">
        <f t="shared" si="15"/>
        <v/>
      </c>
      <c r="B513" s="114"/>
      <c r="C513" s="115"/>
      <c r="D513" s="116"/>
      <c r="E513" s="105" t="str">
        <f t="shared" si="16"/>
        <v/>
      </c>
      <c r="F513" s="59" t="str">
        <f>IF(B513&lt;&gt;"",SUM($E$16:E513),"")</f>
        <v/>
      </c>
      <c r="G513" s="63"/>
      <c r="H513" s="147"/>
      <c r="I513" s="124"/>
      <c r="J513" s="64"/>
    </row>
    <row r="514" spans="1:10">
      <c r="A514" s="60" t="str">
        <f t="shared" si="15"/>
        <v/>
      </c>
      <c r="B514" s="114"/>
      <c r="C514" s="115"/>
      <c r="D514" s="116"/>
      <c r="E514" s="105" t="str">
        <f t="shared" si="16"/>
        <v/>
      </c>
      <c r="F514" s="59" t="str">
        <f>IF(B514&lt;&gt;"",SUM($E$16:E514),"")</f>
        <v/>
      </c>
      <c r="G514" s="63"/>
      <c r="H514" s="147"/>
      <c r="I514" s="124"/>
      <c r="J514" s="64"/>
    </row>
    <row r="515" spans="1:10">
      <c r="A515" s="60" t="str">
        <f t="shared" si="15"/>
        <v/>
      </c>
      <c r="B515" s="114"/>
      <c r="C515" s="115"/>
      <c r="D515" s="116"/>
      <c r="E515" s="105" t="str">
        <f t="shared" si="16"/>
        <v/>
      </c>
      <c r="F515" s="59" t="str">
        <f>IF(B515&lt;&gt;"",SUM($E$16:E515),"")</f>
        <v/>
      </c>
      <c r="G515" s="63"/>
      <c r="H515" s="147"/>
      <c r="I515" s="124"/>
      <c r="J515" s="64"/>
    </row>
    <row r="516" spans="1:10">
      <c r="A516" s="60" t="str">
        <f t="shared" si="15"/>
        <v/>
      </c>
      <c r="B516" s="114"/>
      <c r="C516" s="115"/>
      <c r="D516" s="116"/>
      <c r="E516" s="105" t="str">
        <f t="shared" si="16"/>
        <v/>
      </c>
      <c r="F516" s="59" t="str">
        <f>IF(B516&lt;&gt;"",SUM($E$16:E516),"")</f>
        <v/>
      </c>
      <c r="G516" s="63"/>
      <c r="H516" s="147"/>
      <c r="I516" s="124"/>
      <c r="J516" s="64"/>
    </row>
    <row r="517" spans="1:10">
      <c r="A517" s="60" t="str">
        <f t="shared" si="15"/>
        <v/>
      </c>
      <c r="B517" s="114"/>
      <c r="C517" s="115"/>
      <c r="D517" s="116"/>
      <c r="E517" s="105" t="str">
        <f t="shared" si="16"/>
        <v/>
      </c>
      <c r="F517" s="59" t="str">
        <f>IF(B517&lt;&gt;"",SUM($E$16:E517),"")</f>
        <v/>
      </c>
      <c r="G517" s="63"/>
      <c r="H517" s="147"/>
      <c r="I517" s="124"/>
      <c r="J517" s="64"/>
    </row>
    <row r="518" spans="1:10">
      <c r="A518" s="60" t="str">
        <f t="shared" si="15"/>
        <v/>
      </c>
      <c r="B518" s="114"/>
      <c r="C518" s="115"/>
      <c r="D518" s="116"/>
      <c r="E518" s="105" t="str">
        <f t="shared" si="16"/>
        <v/>
      </c>
      <c r="F518" s="59" t="str">
        <f>IF(B518&lt;&gt;"",SUM($E$16:E518),"")</f>
        <v/>
      </c>
      <c r="G518" s="63"/>
      <c r="H518" s="147"/>
      <c r="I518" s="124"/>
      <c r="J518" s="64"/>
    </row>
    <row r="519" spans="1:10">
      <c r="A519" s="60" t="str">
        <f t="shared" si="15"/>
        <v/>
      </c>
      <c r="B519" s="114"/>
      <c r="C519" s="115"/>
      <c r="D519" s="116"/>
      <c r="E519" s="105" t="str">
        <f t="shared" si="16"/>
        <v/>
      </c>
      <c r="F519" s="59" t="str">
        <f>IF(B519&lt;&gt;"",SUM($E$16:E519),"")</f>
        <v/>
      </c>
      <c r="G519" s="63"/>
      <c r="H519" s="147"/>
      <c r="I519" s="124"/>
      <c r="J519" s="64"/>
    </row>
    <row r="520" spans="1:10">
      <c r="A520" s="60" t="str">
        <f t="shared" si="15"/>
        <v/>
      </c>
      <c r="B520" s="114"/>
      <c r="C520" s="115"/>
      <c r="D520" s="116"/>
      <c r="E520" s="105" t="str">
        <f t="shared" si="16"/>
        <v/>
      </c>
      <c r="F520" s="59" t="str">
        <f>IF(B520&lt;&gt;"",SUM($E$16:E520),"")</f>
        <v/>
      </c>
      <c r="G520" s="63"/>
      <c r="H520" s="147"/>
      <c r="I520" s="124"/>
      <c r="J520" s="64"/>
    </row>
    <row r="521" spans="1:10">
      <c r="A521" s="60" t="str">
        <f t="shared" si="15"/>
        <v/>
      </c>
      <c r="B521" s="114"/>
      <c r="C521" s="115"/>
      <c r="D521" s="116"/>
      <c r="E521" s="105" t="str">
        <f t="shared" si="16"/>
        <v/>
      </c>
      <c r="F521" s="59" t="str">
        <f>IF(B521&lt;&gt;"",SUM($E$16:E521),"")</f>
        <v/>
      </c>
      <c r="G521" s="63"/>
      <c r="H521" s="147"/>
      <c r="I521" s="124"/>
      <c r="J521" s="64"/>
    </row>
    <row r="522" spans="1:10">
      <c r="A522" s="60" t="str">
        <f t="shared" si="15"/>
        <v/>
      </c>
      <c r="B522" s="114"/>
      <c r="C522" s="115"/>
      <c r="D522" s="116"/>
      <c r="E522" s="105" t="str">
        <f t="shared" si="16"/>
        <v/>
      </c>
      <c r="F522" s="59" t="str">
        <f>IF(B522&lt;&gt;"",SUM($E$16:E522),"")</f>
        <v/>
      </c>
      <c r="G522" s="63"/>
      <c r="H522" s="147"/>
      <c r="I522" s="124"/>
      <c r="J522" s="64"/>
    </row>
    <row r="523" spans="1:10">
      <c r="A523" s="60" t="str">
        <f t="shared" si="15"/>
        <v/>
      </c>
      <c r="B523" s="114"/>
      <c r="C523" s="115"/>
      <c r="D523" s="116"/>
      <c r="E523" s="105" t="str">
        <f t="shared" si="16"/>
        <v/>
      </c>
      <c r="F523" s="59" t="str">
        <f>IF(B523&lt;&gt;"",SUM($E$16:E523),"")</f>
        <v/>
      </c>
      <c r="G523" s="63"/>
      <c r="H523" s="147"/>
      <c r="I523" s="124"/>
      <c r="J523" s="64"/>
    </row>
    <row r="524" spans="1:10">
      <c r="A524" s="60" t="str">
        <f t="shared" ref="A524:A587" si="17">IF(B524&lt;&gt;"",TEXT(B524,"TTT"),"")</f>
        <v/>
      </c>
      <c r="B524" s="114"/>
      <c r="C524" s="115"/>
      <c r="D524" s="116"/>
      <c r="E524" s="105" t="str">
        <f t="shared" ref="E524:E587" si="18">IF(B524&lt;&gt;"",IF(D524&lt;C524,1-C524+D524,D524-C524)*24,"")</f>
        <v/>
      </c>
      <c r="F524" s="59" t="str">
        <f>IF(B524&lt;&gt;"",SUM($E$16:E524),"")</f>
        <v/>
      </c>
      <c r="G524" s="63"/>
      <c r="H524" s="147"/>
      <c r="I524" s="124"/>
      <c r="J524" s="64"/>
    </row>
    <row r="525" spans="1:10">
      <c r="A525" s="60" t="str">
        <f t="shared" si="17"/>
        <v/>
      </c>
      <c r="B525" s="114"/>
      <c r="C525" s="115"/>
      <c r="D525" s="116"/>
      <c r="E525" s="105" t="str">
        <f t="shared" si="18"/>
        <v/>
      </c>
      <c r="F525" s="59" t="str">
        <f>IF(B525&lt;&gt;"",SUM($E$16:E525),"")</f>
        <v/>
      </c>
      <c r="G525" s="63"/>
      <c r="H525" s="147"/>
      <c r="I525" s="124"/>
      <c r="J525" s="64"/>
    </row>
    <row r="526" spans="1:10">
      <c r="A526" s="60" t="str">
        <f t="shared" si="17"/>
        <v/>
      </c>
      <c r="B526" s="114"/>
      <c r="C526" s="115"/>
      <c r="D526" s="116"/>
      <c r="E526" s="105" t="str">
        <f t="shared" si="18"/>
        <v/>
      </c>
      <c r="F526" s="59" t="str">
        <f>IF(B526&lt;&gt;"",SUM($E$16:E526),"")</f>
        <v/>
      </c>
      <c r="G526" s="63"/>
      <c r="H526" s="147"/>
      <c r="I526" s="124"/>
      <c r="J526" s="64"/>
    </row>
    <row r="527" spans="1:10">
      <c r="A527" s="60" t="str">
        <f t="shared" si="17"/>
        <v/>
      </c>
      <c r="B527" s="114"/>
      <c r="C527" s="115"/>
      <c r="D527" s="116"/>
      <c r="E527" s="105" t="str">
        <f t="shared" si="18"/>
        <v/>
      </c>
      <c r="F527" s="59" t="str">
        <f>IF(B527&lt;&gt;"",SUM($E$16:E527),"")</f>
        <v/>
      </c>
      <c r="G527" s="63"/>
      <c r="H527" s="147"/>
      <c r="I527" s="124"/>
      <c r="J527" s="64"/>
    </row>
    <row r="528" spans="1:10">
      <c r="A528" s="60" t="str">
        <f t="shared" si="17"/>
        <v/>
      </c>
      <c r="B528" s="114"/>
      <c r="C528" s="115"/>
      <c r="D528" s="116"/>
      <c r="E528" s="105" t="str">
        <f t="shared" si="18"/>
        <v/>
      </c>
      <c r="F528" s="59" t="str">
        <f>IF(B528&lt;&gt;"",SUM($E$16:E528),"")</f>
        <v/>
      </c>
      <c r="G528" s="63"/>
      <c r="H528" s="147"/>
      <c r="I528" s="124"/>
      <c r="J528" s="64"/>
    </row>
    <row r="529" spans="1:10">
      <c r="A529" s="60" t="str">
        <f t="shared" si="17"/>
        <v/>
      </c>
      <c r="B529" s="114"/>
      <c r="C529" s="115"/>
      <c r="D529" s="116"/>
      <c r="E529" s="105" t="str">
        <f t="shared" si="18"/>
        <v/>
      </c>
      <c r="F529" s="59" t="str">
        <f>IF(B529&lt;&gt;"",SUM($E$16:E529),"")</f>
        <v/>
      </c>
      <c r="G529" s="63"/>
      <c r="H529" s="147"/>
      <c r="I529" s="124"/>
      <c r="J529" s="64"/>
    </row>
    <row r="530" spans="1:10">
      <c r="A530" s="60" t="str">
        <f t="shared" si="17"/>
        <v/>
      </c>
      <c r="B530" s="114"/>
      <c r="C530" s="115"/>
      <c r="D530" s="116"/>
      <c r="E530" s="105" t="str">
        <f t="shared" si="18"/>
        <v/>
      </c>
      <c r="F530" s="59" t="str">
        <f>IF(B530&lt;&gt;"",SUM($E$16:E530),"")</f>
        <v/>
      </c>
      <c r="G530" s="63"/>
      <c r="H530" s="147"/>
      <c r="I530" s="124"/>
      <c r="J530" s="64"/>
    </row>
    <row r="531" spans="1:10">
      <c r="A531" s="60" t="str">
        <f t="shared" si="17"/>
        <v/>
      </c>
      <c r="B531" s="114"/>
      <c r="C531" s="115"/>
      <c r="D531" s="116"/>
      <c r="E531" s="105" t="str">
        <f t="shared" si="18"/>
        <v/>
      </c>
      <c r="F531" s="59" t="str">
        <f>IF(B531&lt;&gt;"",SUM($E$16:E531),"")</f>
        <v/>
      </c>
      <c r="G531" s="63"/>
      <c r="H531" s="147"/>
      <c r="I531" s="124"/>
      <c r="J531" s="64"/>
    </row>
    <row r="532" spans="1:10">
      <c r="A532" s="60" t="str">
        <f t="shared" si="17"/>
        <v/>
      </c>
      <c r="B532" s="114"/>
      <c r="C532" s="115"/>
      <c r="D532" s="116"/>
      <c r="E532" s="105" t="str">
        <f t="shared" si="18"/>
        <v/>
      </c>
      <c r="F532" s="59" t="str">
        <f>IF(B532&lt;&gt;"",SUM($E$16:E532),"")</f>
        <v/>
      </c>
      <c r="G532" s="63"/>
      <c r="H532" s="147"/>
      <c r="I532" s="124"/>
      <c r="J532" s="64"/>
    </row>
    <row r="533" spans="1:10">
      <c r="A533" s="60" t="str">
        <f t="shared" si="17"/>
        <v/>
      </c>
      <c r="B533" s="114"/>
      <c r="C533" s="115"/>
      <c r="D533" s="116"/>
      <c r="E533" s="105" t="str">
        <f t="shared" si="18"/>
        <v/>
      </c>
      <c r="F533" s="59" t="str">
        <f>IF(B533&lt;&gt;"",SUM($E$16:E533),"")</f>
        <v/>
      </c>
      <c r="G533" s="63"/>
      <c r="H533" s="147"/>
      <c r="I533" s="124"/>
      <c r="J533" s="64"/>
    </row>
    <row r="534" spans="1:10">
      <c r="A534" s="60" t="str">
        <f t="shared" si="17"/>
        <v/>
      </c>
      <c r="B534" s="114"/>
      <c r="C534" s="115"/>
      <c r="D534" s="116"/>
      <c r="E534" s="105" t="str">
        <f t="shared" si="18"/>
        <v/>
      </c>
      <c r="F534" s="59" t="str">
        <f>IF(B534&lt;&gt;"",SUM($E$16:E534),"")</f>
        <v/>
      </c>
      <c r="G534" s="63"/>
      <c r="H534" s="147"/>
      <c r="I534" s="124"/>
      <c r="J534" s="64"/>
    </row>
    <row r="535" spans="1:10">
      <c r="A535" s="60" t="str">
        <f t="shared" si="17"/>
        <v/>
      </c>
      <c r="B535" s="114"/>
      <c r="C535" s="115"/>
      <c r="D535" s="116"/>
      <c r="E535" s="105" t="str">
        <f t="shared" si="18"/>
        <v/>
      </c>
      <c r="F535" s="59" t="str">
        <f>IF(B535&lt;&gt;"",SUM($E$16:E535),"")</f>
        <v/>
      </c>
      <c r="G535" s="63"/>
      <c r="H535" s="147"/>
      <c r="I535" s="124"/>
      <c r="J535" s="64"/>
    </row>
    <row r="536" spans="1:10">
      <c r="A536" s="60" t="str">
        <f t="shared" si="17"/>
        <v/>
      </c>
      <c r="B536" s="114"/>
      <c r="C536" s="115"/>
      <c r="D536" s="116"/>
      <c r="E536" s="105" t="str">
        <f t="shared" si="18"/>
        <v/>
      </c>
      <c r="F536" s="59" t="str">
        <f>IF(B536&lt;&gt;"",SUM($E$16:E536),"")</f>
        <v/>
      </c>
      <c r="G536" s="63"/>
      <c r="H536" s="147"/>
      <c r="I536" s="124"/>
      <c r="J536" s="64"/>
    </row>
    <row r="537" spans="1:10">
      <c r="A537" s="60" t="str">
        <f t="shared" si="17"/>
        <v/>
      </c>
      <c r="B537" s="114"/>
      <c r="C537" s="115"/>
      <c r="D537" s="116"/>
      <c r="E537" s="105" t="str">
        <f t="shared" si="18"/>
        <v/>
      </c>
      <c r="F537" s="59" t="str">
        <f>IF(B537&lt;&gt;"",SUM($E$16:E537),"")</f>
        <v/>
      </c>
      <c r="G537" s="63"/>
      <c r="H537" s="147"/>
      <c r="I537" s="124"/>
      <c r="J537" s="64"/>
    </row>
    <row r="538" spans="1:10">
      <c r="A538" s="60" t="str">
        <f t="shared" si="17"/>
        <v/>
      </c>
      <c r="B538" s="114"/>
      <c r="C538" s="115"/>
      <c r="D538" s="116"/>
      <c r="E538" s="105" t="str">
        <f t="shared" si="18"/>
        <v/>
      </c>
      <c r="F538" s="59" t="str">
        <f>IF(B538&lt;&gt;"",SUM($E$16:E538),"")</f>
        <v/>
      </c>
      <c r="G538" s="63"/>
      <c r="H538" s="147"/>
      <c r="I538" s="124"/>
      <c r="J538" s="64"/>
    </row>
    <row r="539" spans="1:10">
      <c r="A539" s="60" t="str">
        <f t="shared" si="17"/>
        <v/>
      </c>
      <c r="B539" s="114"/>
      <c r="C539" s="115"/>
      <c r="D539" s="116"/>
      <c r="E539" s="105" t="str">
        <f t="shared" si="18"/>
        <v/>
      </c>
      <c r="F539" s="59" t="str">
        <f>IF(B539&lt;&gt;"",SUM($E$16:E539),"")</f>
        <v/>
      </c>
      <c r="G539" s="63"/>
      <c r="H539" s="147"/>
      <c r="I539" s="124"/>
      <c r="J539" s="64"/>
    </row>
    <row r="540" spans="1:10">
      <c r="A540" s="60" t="str">
        <f t="shared" si="17"/>
        <v/>
      </c>
      <c r="B540" s="114"/>
      <c r="C540" s="115"/>
      <c r="D540" s="116"/>
      <c r="E540" s="105" t="str">
        <f t="shared" si="18"/>
        <v/>
      </c>
      <c r="F540" s="59" t="str">
        <f>IF(B540&lt;&gt;"",SUM($E$16:E540),"")</f>
        <v/>
      </c>
      <c r="G540" s="63"/>
      <c r="H540" s="147"/>
      <c r="I540" s="124"/>
      <c r="J540" s="64"/>
    </row>
    <row r="541" spans="1:10">
      <c r="A541" s="60" t="str">
        <f t="shared" si="17"/>
        <v/>
      </c>
      <c r="B541" s="114"/>
      <c r="C541" s="115"/>
      <c r="D541" s="116"/>
      <c r="E541" s="105" t="str">
        <f t="shared" si="18"/>
        <v/>
      </c>
      <c r="F541" s="59" t="str">
        <f>IF(B541&lt;&gt;"",SUM($E$16:E541),"")</f>
        <v/>
      </c>
      <c r="G541" s="63"/>
      <c r="H541" s="147"/>
      <c r="I541" s="124"/>
      <c r="J541" s="64"/>
    </row>
    <row r="542" spans="1:10">
      <c r="A542" s="60" t="str">
        <f t="shared" si="17"/>
        <v/>
      </c>
      <c r="B542" s="114"/>
      <c r="C542" s="115"/>
      <c r="D542" s="116"/>
      <c r="E542" s="105" t="str">
        <f t="shared" si="18"/>
        <v/>
      </c>
      <c r="F542" s="59" t="str">
        <f>IF(B542&lt;&gt;"",SUM($E$16:E542),"")</f>
        <v/>
      </c>
      <c r="G542" s="63"/>
      <c r="H542" s="147"/>
      <c r="I542" s="124"/>
      <c r="J542" s="64"/>
    </row>
    <row r="543" spans="1:10">
      <c r="A543" s="60" t="str">
        <f t="shared" si="17"/>
        <v/>
      </c>
      <c r="B543" s="114"/>
      <c r="C543" s="115"/>
      <c r="D543" s="116"/>
      <c r="E543" s="105" t="str">
        <f t="shared" si="18"/>
        <v/>
      </c>
      <c r="F543" s="59" t="str">
        <f>IF(B543&lt;&gt;"",SUM($E$16:E543),"")</f>
        <v/>
      </c>
      <c r="G543" s="63"/>
      <c r="H543" s="147"/>
      <c r="I543" s="124"/>
      <c r="J543" s="64"/>
    </row>
    <row r="544" spans="1:10">
      <c r="A544" s="60" t="str">
        <f t="shared" si="17"/>
        <v/>
      </c>
      <c r="B544" s="114"/>
      <c r="C544" s="115"/>
      <c r="D544" s="116"/>
      <c r="E544" s="105" t="str">
        <f t="shared" si="18"/>
        <v/>
      </c>
      <c r="F544" s="59" t="str">
        <f>IF(B544&lt;&gt;"",SUM($E$16:E544),"")</f>
        <v/>
      </c>
      <c r="G544" s="63"/>
      <c r="H544" s="147"/>
      <c r="I544" s="124"/>
      <c r="J544" s="64"/>
    </row>
    <row r="545" spans="1:10">
      <c r="A545" s="60" t="str">
        <f t="shared" si="17"/>
        <v/>
      </c>
      <c r="B545" s="114"/>
      <c r="C545" s="115"/>
      <c r="D545" s="116"/>
      <c r="E545" s="105" t="str">
        <f t="shared" si="18"/>
        <v/>
      </c>
      <c r="F545" s="59" t="str">
        <f>IF(B545&lt;&gt;"",SUM($E$16:E545),"")</f>
        <v/>
      </c>
      <c r="G545" s="63"/>
      <c r="H545" s="147"/>
      <c r="I545" s="124"/>
      <c r="J545" s="64"/>
    </row>
    <row r="546" spans="1:10">
      <c r="A546" s="60" t="str">
        <f t="shared" si="17"/>
        <v/>
      </c>
      <c r="B546" s="114"/>
      <c r="C546" s="115"/>
      <c r="D546" s="116"/>
      <c r="E546" s="105" t="str">
        <f t="shared" si="18"/>
        <v/>
      </c>
      <c r="F546" s="59" t="str">
        <f>IF(B546&lt;&gt;"",SUM($E$16:E546),"")</f>
        <v/>
      </c>
      <c r="G546" s="63"/>
      <c r="H546" s="147"/>
      <c r="I546" s="124"/>
      <c r="J546" s="64"/>
    </row>
    <row r="547" spans="1:10">
      <c r="A547" s="60" t="str">
        <f t="shared" si="17"/>
        <v/>
      </c>
      <c r="B547" s="114"/>
      <c r="C547" s="115"/>
      <c r="D547" s="116"/>
      <c r="E547" s="105" t="str">
        <f t="shared" si="18"/>
        <v/>
      </c>
      <c r="F547" s="59" t="str">
        <f>IF(B547&lt;&gt;"",SUM($E$16:E547),"")</f>
        <v/>
      </c>
      <c r="G547" s="63"/>
      <c r="H547" s="147"/>
      <c r="I547" s="124"/>
      <c r="J547" s="64"/>
    </row>
    <row r="548" spans="1:10">
      <c r="A548" s="60" t="str">
        <f t="shared" si="17"/>
        <v/>
      </c>
      <c r="B548" s="114"/>
      <c r="C548" s="115"/>
      <c r="D548" s="116"/>
      <c r="E548" s="105" t="str">
        <f t="shared" si="18"/>
        <v/>
      </c>
      <c r="F548" s="59" t="str">
        <f>IF(B548&lt;&gt;"",SUM($E$16:E548),"")</f>
        <v/>
      </c>
      <c r="G548" s="63"/>
      <c r="H548" s="147"/>
      <c r="I548" s="124"/>
      <c r="J548" s="64"/>
    </row>
    <row r="549" spans="1:10">
      <c r="A549" s="60" t="str">
        <f t="shared" si="17"/>
        <v/>
      </c>
      <c r="B549" s="114"/>
      <c r="C549" s="115"/>
      <c r="D549" s="116"/>
      <c r="E549" s="105" t="str">
        <f t="shared" si="18"/>
        <v/>
      </c>
      <c r="F549" s="59" t="str">
        <f>IF(B549&lt;&gt;"",SUM($E$16:E549),"")</f>
        <v/>
      </c>
      <c r="G549" s="63"/>
      <c r="H549" s="147"/>
      <c r="I549" s="124"/>
      <c r="J549" s="64"/>
    </row>
    <row r="550" spans="1:10">
      <c r="A550" s="60" t="str">
        <f t="shared" si="17"/>
        <v/>
      </c>
      <c r="B550" s="114"/>
      <c r="C550" s="115"/>
      <c r="D550" s="116"/>
      <c r="E550" s="105" t="str">
        <f t="shared" si="18"/>
        <v/>
      </c>
      <c r="F550" s="59" t="str">
        <f>IF(B550&lt;&gt;"",SUM($E$16:E550),"")</f>
        <v/>
      </c>
      <c r="G550" s="63"/>
      <c r="H550" s="147"/>
      <c r="I550" s="124"/>
      <c r="J550" s="64"/>
    </row>
    <row r="551" spans="1:10">
      <c r="A551" s="60" t="str">
        <f t="shared" si="17"/>
        <v/>
      </c>
      <c r="B551" s="114"/>
      <c r="C551" s="115"/>
      <c r="D551" s="116"/>
      <c r="E551" s="105" t="str">
        <f t="shared" si="18"/>
        <v/>
      </c>
      <c r="F551" s="59" t="str">
        <f>IF(B551&lt;&gt;"",SUM($E$16:E551),"")</f>
        <v/>
      </c>
      <c r="G551" s="63"/>
      <c r="H551" s="147"/>
      <c r="I551" s="124"/>
      <c r="J551" s="64"/>
    </row>
    <row r="552" spans="1:10">
      <c r="A552" s="60" t="str">
        <f t="shared" si="17"/>
        <v/>
      </c>
      <c r="B552" s="114"/>
      <c r="C552" s="115"/>
      <c r="D552" s="116"/>
      <c r="E552" s="105" t="str">
        <f t="shared" si="18"/>
        <v/>
      </c>
      <c r="F552" s="59" t="str">
        <f>IF(B552&lt;&gt;"",SUM($E$16:E552),"")</f>
        <v/>
      </c>
      <c r="G552" s="63"/>
      <c r="H552" s="147"/>
      <c r="I552" s="124"/>
      <c r="J552" s="64"/>
    </row>
    <row r="553" spans="1:10">
      <c r="A553" s="60" t="str">
        <f t="shared" si="17"/>
        <v/>
      </c>
      <c r="B553" s="114"/>
      <c r="C553" s="115"/>
      <c r="D553" s="116"/>
      <c r="E553" s="105" t="str">
        <f t="shared" si="18"/>
        <v/>
      </c>
      <c r="F553" s="59" t="str">
        <f>IF(B553&lt;&gt;"",SUM($E$16:E553),"")</f>
        <v/>
      </c>
      <c r="G553" s="63"/>
      <c r="H553" s="147"/>
      <c r="I553" s="124"/>
      <c r="J553" s="64"/>
    </row>
    <row r="554" spans="1:10">
      <c r="A554" s="60" t="str">
        <f t="shared" si="17"/>
        <v/>
      </c>
      <c r="B554" s="114"/>
      <c r="C554" s="115"/>
      <c r="D554" s="116"/>
      <c r="E554" s="105" t="str">
        <f t="shared" si="18"/>
        <v/>
      </c>
      <c r="F554" s="59" t="str">
        <f>IF(B554&lt;&gt;"",SUM($E$16:E554),"")</f>
        <v/>
      </c>
      <c r="G554" s="63"/>
      <c r="H554" s="147"/>
      <c r="I554" s="124"/>
      <c r="J554" s="64"/>
    </row>
    <row r="555" spans="1:10">
      <c r="A555" s="60" t="str">
        <f t="shared" si="17"/>
        <v/>
      </c>
      <c r="B555" s="114"/>
      <c r="C555" s="115"/>
      <c r="D555" s="116"/>
      <c r="E555" s="105" t="str">
        <f t="shared" si="18"/>
        <v/>
      </c>
      <c r="F555" s="59" t="str">
        <f>IF(B555&lt;&gt;"",SUM($E$16:E555),"")</f>
        <v/>
      </c>
      <c r="G555" s="63"/>
      <c r="H555" s="147"/>
      <c r="I555" s="124"/>
      <c r="J555" s="64"/>
    </row>
    <row r="556" spans="1:10">
      <c r="A556" s="60" t="str">
        <f t="shared" si="17"/>
        <v/>
      </c>
      <c r="B556" s="114"/>
      <c r="C556" s="115"/>
      <c r="D556" s="116"/>
      <c r="E556" s="105" t="str">
        <f t="shared" si="18"/>
        <v/>
      </c>
      <c r="F556" s="59" t="str">
        <f>IF(B556&lt;&gt;"",SUM($E$16:E556),"")</f>
        <v/>
      </c>
      <c r="G556" s="63"/>
      <c r="H556" s="147"/>
      <c r="I556" s="124"/>
      <c r="J556" s="64"/>
    </row>
    <row r="557" spans="1:10">
      <c r="A557" s="60" t="str">
        <f t="shared" si="17"/>
        <v/>
      </c>
      <c r="B557" s="114"/>
      <c r="C557" s="115"/>
      <c r="D557" s="116"/>
      <c r="E557" s="105" t="str">
        <f t="shared" si="18"/>
        <v/>
      </c>
      <c r="F557" s="59" t="str">
        <f>IF(B557&lt;&gt;"",SUM($E$16:E557),"")</f>
        <v/>
      </c>
      <c r="G557" s="63"/>
      <c r="H557" s="147"/>
      <c r="I557" s="124"/>
      <c r="J557" s="64"/>
    </row>
    <row r="558" spans="1:10">
      <c r="A558" s="60" t="str">
        <f t="shared" si="17"/>
        <v/>
      </c>
      <c r="B558" s="114"/>
      <c r="C558" s="115"/>
      <c r="D558" s="116"/>
      <c r="E558" s="105" t="str">
        <f t="shared" si="18"/>
        <v/>
      </c>
      <c r="F558" s="59" t="str">
        <f>IF(B558&lt;&gt;"",SUM($E$16:E558),"")</f>
        <v/>
      </c>
      <c r="G558" s="63"/>
      <c r="H558" s="147"/>
      <c r="I558" s="124"/>
      <c r="J558" s="64"/>
    </row>
    <row r="559" spans="1:10">
      <c r="A559" s="60" t="str">
        <f t="shared" si="17"/>
        <v/>
      </c>
      <c r="B559" s="114"/>
      <c r="C559" s="115"/>
      <c r="D559" s="116"/>
      <c r="E559" s="105" t="str">
        <f t="shared" si="18"/>
        <v/>
      </c>
      <c r="F559" s="59" t="str">
        <f>IF(B559&lt;&gt;"",SUM($E$16:E559),"")</f>
        <v/>
      </c>
      <c r="G559" s="63"/>
      <c r="H559" s="147"/>
      <c r="I559" s="124"/>
      <c r="J559" s="64"/>
    </row>
    <row r="560" spans="1:10">
      <c r="A560" s="60" t="str">
        <f t="shared" si="17"/>
        <v/>
      </c>
      <c r="B560" s="114"/>
      <c r="C560" s="115"/>
      <c r="D560" s="116"/>
      <c r="E560" s="105" t="str">
        <f t="shared" si="18"/>
        <v/>
      </c>
      <c r="F560" s="59" t="str">
        <f>IF(B560&lt;&gt;"",SUM($E$16:E560),"")</f>
        <v/>
      </c>
      <c r="G560" s="63"/>
      <c r="H560" s="147"/>
      <c r="I560" s="124"/>
      <c r="J560" s="64"/>
    </row>
    <row r="561" spans="1:10">
      <c r="A561" s="60" t="str">
        <f t="shared" si="17"/>
        <v/>
      </c>
      <c r="B561" s="114"/>
      <c r="C561" s="115"/>
      <c r="D561" s="116"/>
      <c r="E561" s="105" t="str">
        <f t="shared" si="18"/>
        <v/>
      </c>
      <c r="F561" s="59" t="str">
        <f>IF(B561&lt;&gt;"",SUM($E$16:E561),"")</f>
        <v/>
      </c>
      <c r="G561" s="63"/>
      <c r="H561" s="147"/>
      <c r="I561" s="124"/>
      <c r="J561" s="64"/>
    </row>
    <row r="562" spans="1:10">
      <c r="A562" s="60" t="str">
        <f t="shared" si="17"/>
        <v/>
      </c>
      <c r="B562" s="114"/>
      <c r="C562" s="115"/>
      <c r="D562" s="116"/>
      <c r="E562" s="105" t="str">
        <f t="shared" si="18"/>
        <v/>
      </c>
      <c r="F562" s="59" t="str">
        <f>IF(B562&lt;&gt;"",SUM($E$16:E562),"")</f>
        <v/>
      </c>
      <c r="G562" s="63"/>
      <c r="H562" s="147"/>
      <c r="I562" s="124"/>
      <c r="J562" s="64"/>
    </row>
    <row r="563" spans="1:10">
      <c r="A563" s="60" t="str">
        <f t="shared" si="17"/>
        <v/>
      </c>
      <c r="B563" s="114"/>
      <c r="C563" s="115"/>
      <c r="D563" s="116"/>
      <c r="E563" s="105" t="str">
        <f t="shared" si="18"/>
        <v/>
      </c>
      <c r="F563" s="59" t="str">
        <f>IF(B563&lt;&gt;"",SUM($E$16:E563),"")</f>
        <v/>
      </c>
      <c r="G563" s="63"/>
      <c r="H563" s="147"/>
      <c r="I563" s="124"/>
      <c r="J563" s="64"/>
    </row>
    <row r="564" spans="1:10">
      <c r="A564" s="60" t="str">
        <f t="shared" si="17"/>
        <v/>
      </c>
      <c r="B564" s="114"/>
      <c r="C564" s="115"/>
      <c r="D564" s="116"/>
      <c r="E564" s="105" t="str">
        <f t="shared" si="18"/>
        <v/>
      </c>
      <c r="F564" s="59" t="str">
        <f>IF(B564&lt;&gt;"",SUM($E$16:E564),"")</f>
        <v/>
      </c>
      <c r="G564" s="63"/>
      <c r="H564" s="147"/>
      <c r="I564" s="124"/>
      <c r="J564" s="64"/>
    </row>
    <row r="565" spans="1:10">
      <c r="A565" s="60" t="str">
        <f t="shared" si="17"/>
        <v/>
      </c>
      <c r="B565" s="114"/>
      <c r="C565" s="115"/>
      <c r="D565" s="116"/>
      <c r="E565" s="105" t="str">
        <f t="shared" si="18"/>
        <v/>
      </c>
      <c r="F565" s="59" t="str">
        <f>IF(B565&lt;&gt;"",SUM($E$16:E565),"")</f>
        <v/>
      </c>
      <c r="G565" s="63"/>
      <c r="H565" s="147"/>
      <c r="I565" s="124"/>
      <c r="J565" s="64"/>
    </row>
    <row r="566" spans="1:10">
      <c r="A566" s="60" t="str">
        <f t="shared" si="17"/>
        <v/>
      </c>
      <c r="B566" s="114"/>
      <c r="C566" s="115"/>
      <c r="D566" s="116"/>
      <c r="E566" s="105" t="str">
        <f t="shared" si="18"/>
        <v/>
      </c>
      <c r="F566" s="59" t="str">
        <f>IF(B566&lt;&gt;"",SUM($E$16:E566),"")</f>
        <v/>
      </c>
      <c r="G566" s="63"/>
      <c r="H566" s="147"/>
      <c r="I566" s="124"/>
      <c r="J566" s="64"/>
    </row>
    <row r="567" spans="1:10">
      <c r="A567" s="60" t="str">
        <f t="shared" si="17"/>
        <v/>
      </c>
      <c r="B567" s="114"/>
      <c r="C567" s="115"/>
      <c r="D567" s="116"/>
      <c r="E567" s="105" t="str">
        <f t="shared" si="18"/>
        <v/>
      </c>
      <c r="F567" s="59" t="str">
        <f>IF(B567&lt;&gt;"",SUM($E$16:E567),"")</f>
        <v/>
      </c>
      <c r="G567" s="63"/>
      <c r="H567" s="147"/>
      <c r="I567" s="124"/>
      <c r="J567" s="64"/>
    </row>
    <row r="568" spans="1:10">
      <c r="A568" s="60" t="str">
        <f t="shared" si="17"/>
        <v/>
      </c>
      <c r="B568" s="114"/>
      <c r="C568" s="115"/>
      <c r="D568" s="116"/>
      <c r="E568" s="105" t="str">
        <f t="shared" si="18"/>
        <v/>
      </c>
      <c r="F568" s="59" t="str">
        <f>IF(B568&lt;&gt;"",SUM($E$16:E568),"")</f>
        <v/>
      </c>
      <c r="G568" s="63"/>
      <c r="H568" s="147"/>
      <c r="I568" s="124"/>
      <c r="J568" s="64"/>
    </row>
    <row r="569" spans="1:10">
      <c r="A569" s="60" t="str">
        <f t="shared" si="17"/>
        <v/>
      </c>
      <c r="B569" s="114"/>
      <c r="C569" s="115"/>
      <c r="D569" s="116"/>
      <c r="E569" s="105" t="str">
        <f t="shared" si="18"/>
        <v/>
      </c>
      <c r="F569" s="59" t="str">
        <f>IF(B569&lt;&gt;"",SUM($E$16:E569),"")</f>
        <v/>
      </c>
      <c r="G569" s="63"/>
      <c r="H569" s="147"/>
      <c r="I569" s="124"/>
      <c r="J569" s="64"/>
    </row>
    <row r="570" spans="1:10">
      <c r="A570" s="60" t="str">
        <f t="shared" si="17"/>
        <v/>
      </c>
      <c r="B570" s="114"/>
      <c r="C570" s="115"/>
      <c r="D570" s="116"/>
      <c r="E570" s="105" t="str">
        <f t="shared" si="18"/>
        <v/>
      </c>
      <c r="F570" s="59" t="str">
        <f>IF(B570&lt;&gt;"",SUM($E$16:E570),"")</f>
        <v/>
      </c>
      <c r="G570" s="63"/>
      <c r="H570" s="147"/>
      <c r="I570" s="124"/>
      <c r="J570" s="64"/>
    </row>
    <row r="571" spans="1:10">
      <c r="A571" s="60" t="str">
        <f t="shared" si="17"/>
        <v/>
      </c>
      <c r="B571" s="114"/>
      <c r="C571" s="115"/>
      <c r="D571" s="116"/>
      <c r="E571" s="105" t="str">
        <f t="shared" si="18"/>
        <v/>
      </c>
      <c r="F571" s="59" t="str">
        <f>IF(B571&lt;&gt;"",SUM($E$16:E571),"")</f>
        <v/>
      </c>
      <c r="G571" s="63"/>
      <c r="H571" s="147"/>
      <c r="I571" s="124"/>
      <c r="J571" s="64"/>
    </row>
    <row r="572" spans="1:10">
      <c r="A572" s="60" t="str">
        <f t="shared" si="17"/>
        <v/>
      </c>
      <c r="B572" s="114"/>
      <c r="C572" s="115"/>
      <c r="D572" s="116"/>
      <c r="E572" s="105" t="str">
        <f t="shared" si="18"/>
        <v/>
      </c>
      <c r="F572" s="59" t="str">
        <f>IF(B572&lt;&gt;"",SUM($E$16:E572),"")</f>
        <v/>
      </c>
      <c r="G572" s="63"/>
      <c r="H572" s="147"/>
      <c r="I572" s="124"/>
      <c r="J572" s="64"/>
    </row>
    <row r="573" spans="1:10">
      <c r="A573" s="60" t="str">
        <f t="shared" si="17"/>
        <v/>
      </c>
      <c r="B573" s="114"/>
      <c r="C573" s="115"/>
      <c r="D573" s="116"/>
      <c r="E573" s="105" t="str">
        <f t="shared" si="18"/>
        <v/>
      </c>
      <c r="F573" s="59" t="str">
        <f>IF(B573&lt;&gt;"",SUM($E$16:E573),"")</f>
        <v/>
      </c>
      <c r="G573" s="63"/>
      <c r="H573" s="147"/>
      <c r="I573" s="124"/>
      <c r="J573" s="64"/>
    </row>
    <row r="574" spans="1:10">
      <c r="A574" s="60" t="str">
        <f t="shared" si="17"/>
        <v/>
      </c>
      <c r="B574" s="114"/>
      <c r="C574" s="115"/>
      <c r="D574" s="116"/>
      <c r="E574" s="105" t="str">
        <f t="shared" si="18"/>
        <v/>
      </c>
      <c r="F574" s="59" t="str">
        <f>IF(B574&lt;&gt;"",SUM($E$16:E574),"")</f>
        <v/>
      </c>
      <c r="G574" s="63"/>
      <c r="H574" s="147"/>
      <c r="I574" s="124"/>
      <c r="J574" s="64"/>
    </row>
    <row r="575" spans="1:10">
      <c r="A575" s="60" t="str">
        <f t="shared" si="17"/>
        <v/>
      </c>
      <c r="B575" s="114"/>
      <c r="C575" s="115"/>
      <c r="D575" s="116"/>
      <c r="E575" s="105" t="str">
        <f t="shared" si="18"/>
        <v/>
      </c>
      <c r="F575" s="59" t="str">
        <f>IF(B575&lt;&gt;"",SUM($E$16:E575),"")</f>
        <v/>
      </c>
      <c r="G575" s="63"/>
      <c r="H575" s="147"/>
      <c r="I575" s="124"/>
      <c r="J575" s="64"/>
    </row>
    <row r="576" spans="1:10">
      <c r="A576" s="60" t="str">
        <f t="shared" si="17"/>
        <v/>
      </c>
      <c r="B576" s="114"/>
      <c r="C576" s="115"/>
      <c r="D576" s="116"/>
      <c r="E576" s="105" t="str">
        <f t="shared" si="18"/>
        <v/>
      </c>
      <c r="F576" s="59" t="str">
        <f>IF(B576&lt;&gt;"",SUM($E$16:E576),"")</f>
        <v/>
      </c>
      <c r="G576" s="63"/>
      <c r="H576" s="147"/>
      <c r="I576" s="124"/>
      <c r="J576" s="64"/>
    </row>
    <row r="577" spans="1:10">
      <c r="A577" s="60" t="str">
        <f t="shared" si="17"/>
        <v/>
      </c>
      <c r="B577" s="114"/>
      <c r="C577" s="115"/>
      <c r="D577" s="116"/>
      <c r="E577" s="105" t="str">
        <f t="shared" si="18"/>
        <v/>
      </c>
      <c r="F577" s="59" t="str">
        <f>IF(B577&lt;&gt;"",SUM($E$16:E577),"")</f>
        <v/>
      </c>
      <c r="G577" s="63"/>
      <c r="H577" s="147"/>
      <c r="I577" s="124"/>
      <c r="J577" s="64"/>
    </row>
    <row r="578" spans="1:10">
      <c r="A578" s="60" t="str">
        <f t="shared" si="17"/>
        <v/>
      </c>
      <c r="B578" s="114"/>
      <c r="C578" s="115"/>
      <c r="D578" s="116"/>
      <c r="E578" s="105" t="str">
        <f t="shared" si="18"/>
        <v/>
      </c>
      <c r="F578" s="59" t="str">
        <f>IF(B578&lt;&gt;"",SUM($E$16:E578),"")</f>
        <v/>
      </c>
      <c r="G578" s="63"/>
      <c r="H578" s="147"/>
      <c r="I578" s="124"/>
      <c r="J578" s="64"/>
    </row>
    <row r="579" spans="1:10">
      <c r="A579" s="60" t="str">
        <f t="shared" si="17"/>
        <v/>
      </c>
      <c r="B579" s="114"/>
      <c r="C579" s="115"/>
      <c r="D579" s="116"/>
      <c r="E579" s="105" t="str">
        <f t="shared" si="18"/>
        <v/>
      </c>
      <c r="F579" s="59" t="str">
        <f>IF(B579&lt;&gt;"",SUM($E$16:E579),"")</f>
        <v/>
      </c>
      <c r="G579" s="63"/>
      <c r="H579" s="147"/>
      <c r="I579" s="124"/>
      <c r="J579" s="64"/>
    </row>
    <row r="580" spans="1:10">
      <c r="A580" s="60" t="str">
        <f t="shared" si="17"/>
        <v/>
      </c>
      <c r="B580" s="114"/>
      <c r="C580" s="115"/>
      <c r="D580" s="116"/>
      <c r="E580" s="105" t="str">
        <f t="shared" si="18"/>
        <v/>
      </c>
      <c r="F580" s="59" t="str">
        <f>IF(B580&lt;&gt;"",SUM($E$16:E580),"")</f>
        <v/>
      </c>
      <c r="G580" s="63"/>
      <c r="H580" s="147"/>
      <c r="I580" s="124"/>
      <c r="J580" s="64"/>
    </row>
    <row r="581" spans="1:10">
      <c r="A581" s="60" t="str">
        <f t="shared" si="17"/>
        <v/>
      </c>
      <c r="B581" s="114"/>
      <c r="C581" s="115"/>
      <c r="D581" s="116"/>
      <c r="E581" s="105" t="str">
        <f t="shared" si="18"/>
        <v/>
      </c>
      <c r="F581" s="59" t="str">
        <f>IF(B581&lt;&gt;"",SUM($E$16:E581),"")</f>
        <v/>
      </c>
      <c r="G581" s="63"/>
      <c r="H581" s="147"/>
      <c r="I581" s="124"/>
      <c r="J581" s="64"/>
    </row>
    <row r="582" spans="1:10">
      <c r="A582" s="60" t="str">
        <f t="shared" si="17"/>
        <v/>
      </c>
      <c r="B582" s="114"/>
      <c r="C582" s="115"/>
      <c r="D582" s="116"/>
      <c r="E582" s="105" t="str">
        <f t="shared" si="18"/>
        <v/>
      </c>
      <c r="F582" s="59" t="str">
        <f>IF(B582&lt;&gt;"",SUM($E$16:E582),"")</f>
        <v/>
      </c>
      <c r="G582" s="63"/>
      <c r="H582" s="147"/>
      <c r="I582" s="124"/>
      <c r="J582" s="64"/>
    </row>
    <row r="583" spans="1:10">
      <c r="A583" s="60" t="str">
        <f t="shared" si="17"/>
        <v/>
      </c>
      <c r="B583" s="114"/>
      <c r="C583" s="115"/>
      <c r="D583" s="116"/>
      <c r="E583" s="105" t="str">
        <f t="shared" si="18"/>
        <v/>
      </c>
      <c r="F583" s="59" t="str">
        <f>IF(B583&lt;&gt;"",SUM($E$16:E583),"")</f>
        <v/>
      </c>
      <c r="G583" s="63"/>
      <c r="H583" s="147"/>
      <c r="I583" s="124"/>
      <c r="J583" s="64"/>
    </row>
    <row r="584" spans="1:10">
      <c r="A584" s="60" t="str">
        <f t="shared" si="17"/>
        <v/>
      </c>
      <c r="B584" s="114"/>
      <c r="C584" s="115"/>
      <c r="D584" s="116"/>
      <c r="E584" s="105" t="str">
        <f t="shared" si="18"/>
        <v/>
      </c>
      <c r="F584" s="59" t="str">
        <f>IF(B584&lt;&gt;"",SUM($E$16:E584),"")</f>
        <v/>
      </c>
      <c r="G584" s="63"/>
      <c r="H584" s="147"/>
      <c r="I584" s="124"/>
      <c r="J584" s="64"/>
    </row>
    <row r="585" spans="1:10">
      <c r="A585" s="60" t="str">
        <f t="shared" si="17"/>
        <v/>
      </c>
      <c r="B585" s="114"/>
      <c r="C585" s="115"/>
      <c r="D585" s="116"/>
      <c r="E585" s="105" t="str">
        <f t="shared" si="18"/>
        <v/>
      </c>
      <c r="F585" s="59" t="str">
        <f>IF(B585&lt;&gt;"",SUM($E$16:E585),"")</f>
        <v/>
      </c>
      <c r="G585" s="63"/>
      <c r="H585" s="147"/>
      <c r="I585" s="124"/>
      <c r="J585" s="64"/>
    </row>
    <row r="586" spans="1:10">
      <c r="A586" s="60" t="str">
        <f t="shared" si="17"/>
        <v/>
      </c>
      <c r="B586" s="114"/>
      <c r="C586" s="115"/>
      <c r="D586" s="116"/>
      <c r="E586" s="105" t="str">
        <f t="shared" si="18"/>
        <v/>
      </c>
      <c r="F586" s="59" t="str">
        <f>IF(B586&lt;&gt;"",SUM($E$16:E586),"")</f>
        <v/>
      </c>
      <c r="G586" s="63"/>
      <c r="H586" s="147"/>
      <c r="I586" s="124"/>
      <c r="J586" s="64"/>
    </row>
    <row r="587" spans="1:10">
      <c r="A587" s="60" t="str">
        <f t="shared" si="17"/>
        <v/>
      </c>
      <c r="B587" s="114"/>
      <c r="C587" s="115"/>
      <c r="D587" s="116"/>
      <c r="E587" s="105" t="str">
        <f t="shared" si="18"/>
        <v/>
      </c>
      <c r="F587" s="59" t="str">
        <f>IF(B587&lt;&gt;"",SUM($E$16:E587),"")</f>
        <v/>
      </c>
      <c r="G587" s="63"/>
      <c r="H587" s="147"/>
      <c r="I587" s="124"/>
      <c r="J587" s="64"/>
    </row>
    <row r="588" spans="1:10">
      <c r="A588" s="60" t="str">
        <f t="shared" ref="A588:A651" si="19">IF(B588&lt;&gt;"",TEXT(B588,"TTT"),"")</f>
        <v/>
      </c>
      <c r="B588" s="114"/>
      <c r="C588" s="115"/>
      <c r="D588" s="116"/>
      <c r="E588" s="105" t="str">
        <f t="shared" ref="E588:E651" si="20">IF(B588&lt;&gt;"",IF(D588&lt;C588,1-C588+D588,D588-C588)*24,"")</f>
        <v/>
      </c>
      <c r="F588" s="59" t="str">
        <f>IF(B588&lt;&gt;"",SUM($E$16:E588),"")</f>
        <v/>
      </c>
      <c r="G588" s="63"/>
      <c r="H588" s="147"/>
      <c r="I588" s="124"/>
      <c r="J588" s="64"/>
    </row>
    <row r="589" spans="1:10">
      <c r="A589" s="60" t="str">
        <f t="shared" si="19"/>
        <v/>
      </c>
      <c r="B589" s="114"/>
      <c r="C589" s="115"/>
      <c r="D589" s="116"/>
      <c r="E589" s="105" t="str">
        <f t="shared" si="20"/>
        <v/>
      </c>
      <c r="F589" s="59" t="str">
        <f>IF(B589&lt;&gt;"",SUM($E$16:E589),"")</f>
        <v/>
      </c>
      <c r="G589" s="63"/>
      <c r="H589" s="147"/>
      <c r="I589" s="124"/>
      <c r="J589" s="64"/>
    </row>
    <row r="590" spans="1:10">
      <c r="A590" s="60" t="str">
        <f t="shared" si="19"/>
        <v/>
      </c>
      <c r="B590" s="114"/>
      <c r="C590" s="115"/>
      <c r="D590" s="116"/>
      <c r="E590" s="105" t="str">
        <f t="shared" si="20"/>
        <v/>
      </c>
      <c r="F590" s="59" t="str">
        <f>IF(B590&lt;&gt;"",SUM($E$16:E590),"")</f>
        <v/>
      </c>
      <c r="G590" s="63"/>
      <c r="H590" s="147"/>
      <c r="I590" s="124"/>
      <c r="J590" s="64"/>
    </row>
    <row r="591" spans="1:10">
      <c r="A591" s="60" t="str">
        <f t="shared" si="19"/>
        <v/>
      </c>
      <c r="B591" s="114"/>
      <c r="C591" s="115"/>
      <c r="D591" s="116"/>
      <c r="E591" s="105" t="str">
        <f t="shared" si="20"/>
        <v/>
      </c>
      <c r="F591" s="59" t="str">
        <f>IF(B591&lt;&gt;"",SUM($E$16:E591),"")</f>
        <v/>
      </c>
      <c r="G591" s="63"/>
      <c r="H591" s="147"/>
      <c r="I591" s="124"/>
      <c r="J591" s="64"/>
    </row>
    <row r="592" spans="1:10">
      <c r="A592" s="60" t="str">
        <f t="shared" si="19"/>
        <v/>
      </c>
      <c r="B592" s="114"/>
      <c r="C592" s="115"/>
      <c r="D592" s="116"/>
      <c r="E592" s="105" t="str">
        <f t="shared" si="20"/>
        <v/>
      </c>
      <c r="F592" s="59" t="str">
        <f>IF(B592&lt;&gt;"",SUM($E$16:E592),"")</f>
        <v/>
      </c>
      <c r="G592" s="63"/>
      <c r="H592" s="147"/>
      <c r="I592" s="124"/>
      <c r="J592" s="64"/>
    </row>
    <row r="593" spans="1:10">
      <c r="A593" s="60" t="str">
        <f t="shared" si="19"/>
        <v/>
      </c>
      <c r="B593" s="114"/>
      <c r="C593" s="115"/>
      <c r="D593" s="116"/>
      <c r="E593" s="105" t="str">
        <f t="shared" si="20"/>
        <v/>
      </c>
      <c r="F593" s="59" t="str">
        <f>IF(B593&lt;&gt;"",SUM($E$16:E593),"")</f>
        <v/>
      </c>
      <c r="G593" s="63"/>
      <c r="H593" s="147"/>
      <c r="I593" s="124"/>
      <c r="J593" s="64"/>
    </row>
    <row r="594" spans="1:10">
      <c r="A594" s="60" t="str">
        <f t="shared" si="19"/>
        <v/>
      </c>
      <c r="B594" s="114"/>
      <c r="C594" s="115"/>
      <c r="D594" s="116"/>
      <c r="E594" s="105" t="str">
        <f t="shared" si="20"/>
        <v/>
      </c>
      <c r="F594" s="59" t="str">
        <f>IF(B594&lt;&gt;"",SUM($E$16:E594),"")</f>
        <v/>
      </c>
      <c r="G594" s="63"/>
      <c r="H594" s="147"/>
      <c r="I594" s="124"/>
      <c r="J594" s="64"/>
    </row>
    <row r="595" spans="1:10">
      <c r="A595" s="60" t="str">
        <f t="shared" si="19"/>
        <v/>
      </c>
      <c r="B595" s="114"/>
      <c r="C595" s="115"/>
      <c r="D595" s="116"/>
      <c r="E595" s="105" t="str">
        <f t="shared" si="20"/>
        <v/>
      </c>
      <c r="F595" s="59" t="str">
        <f>IF(B595&lt;&gt;"",SUM($E$16:E595),"")</f>
        <v/>
      </c>
      <c r="G595" s="63"/>
      <c r="H595" s="147"/>
      <c r="I595" s="124"/>
      <c r="J595" s="64"/>
    </row>
    <row r="596" spans="1:10">
      <c r="A596" s="60" t="str">
        <f t="shared" si="19"/>
        <v/>
      </c>
      <c r="B596" s="114"/>
      <c r="C596" s="115"/>
      <c r="D596" s="116"/>
      <c r="E596" s="105" t="str">
        <f t="shared" si="20"/>
        <v/>
      </c>
      <c r="F596" s="59" t="str">
        <f>IF(B596&lt;&gt;"",SUM($E$16:E596),"")</f>
        <v/>
      </c>
      <c r="G596" s="63"/>
      <c r="H596" s="147"/>
      <c r="I596" s="124"/>
      <c r="J596" s="64"/>
    </row>
    <row r="597" spans="1:10">
      <c r="A597" s="60" t="str">
        <f t="shared" si="19"/>
        <v/>
      </c>
      <c r="B597" s="114"/>
      <c r="C597" s="115"/>
      <c r="D597" s="116"/>
      <c r="E597" s="105" t="str">
        <f t="shared" si="20"/>
        <v/>
      </c>
      <c r="F597" s="59" t="str">
        <f>IF(B597&lt;&gt;"",SUM($E$16:E597),"")</f>
        <v/>
      </c>
      <c r="G597" s="63"/>
      <c r="H597" s="147"/>
      <c r="I597" s="124"/>
      <c r="J597" s="64"/>
    </row>
    <row r="598" spans="1:10">
      <c r="A598" s="60" t="str">
        <f t="shared" si="19"/>
        <v/>
      </c>
      <c r="B598" s="114"/>
      <c r="C598" s="115"/>
      <c r="D598" s="116"/>
      <c r="E598" s="105" t="str">
        <f t="shared" si="20"/>
        <v/>
      </c>
      <c r="F598" s="59" t="str">
        <f>IF(B598&lt;&gt;"",SUM($E$16:E598),"")</f>
        <v/>
      </c>
      <c r="G598" s="63"/>
      <c r="H598" s="147"/>
      <c r="I598" s="124"/>
      <c r="J598" s="64"/>
    </row>
    <row r="599" spans="1:10">
      <c r="A599" s="60" t="str">
        <f t="shared" si="19"/>
        <v/>
      </c>
      <c r="B599" s="114"/>
      <c r="C599" s="115"/>
      <c r="D599" s="116"/>
      <c r="E599" s="105" t="str">
        <f t="shared" si="20"/>
        <v/>
      </c>
      <c r="F599" s="59" t="str">
        <f>IF(B599&lt;&gt;"",SUM($E$16:E599),"")</f>
        <v/>
      </c>
      <c r="G599" s="63"/>
      <c r="H599" s="147"/>
      <c r="I599" s="124"/>
      <c r="J599" s="64"/>
    </row>
    <row r="600" spans="1:10">
      <c r="A600" s="60" t="str">
        <f t="shared" si="19"/>
        <v/>
      </c>
      <c r="B600" s="114"/>
      <c r="C600" s="115"/>
      <c r="D600" s="116"/>
      <c r="E600" s="105" t="str">
        <f t="shared" si="20"/>
        <v/>
      </c>
      <c r="F600" s="59" t="str">
        <f>IF(B600&lt;&gt;"",SUM($E$16:E600),"")</f>
        <v/>
      </c>
      <c r="G600" s="63"/>
      <c r="H600" s="147"/>
      <c r="I600" s="124"/>
      <c r="J600" s="64"/>
    </row>
    <row r="601" spans="1:10">
      <c r="A601" s="60" t="str">
        <f t="shared" si="19"/>
        <v/>
      </c>
      <c r="B601" s="114"/>
      <c r="C601" s="115"/>
      <c r="D601" s="116"/>
      <c r="E601" s="105" t="str">
        <f t="shared" si="20"/>
        <v/>
      </c>
      <c r="F601" s="59" t="str">
        <f>IF(B601&lt;&gt;"",SUM($E$16:E601),"")</f>
        <v/>
      </c>
      <c r="G601" s="63"/>
      <c r="H601" s="147"/>
      <c r="I601" s="124"/>
      <c r="J601" s="64"/>
    </row>
    <row r="602" spans="1:10">
      <c r="A602" s="60" t="str">
        <f t="shared" si="19"/>
        <v/>
      </c>
      <c r="B602" s="114"/>
      <c r="C602" s="115"/>
      <c r="D602" s="116"/>
      <c r="E602" s="105" t="str">
        <f t="shared" si="20"/>
        <v/>
      </c>
      <c r="F602" s="59" t="str">
        <f>IF(B602&lt;&gt;"",SUM($E$16:E602),"")</f>
        <v/>
      </c>
      <c r="G602" s="63"/>
      <c r="H602" s="147"/>
      <c r="I602" s="124"/>
      <c r="J602" s="64"/>
    </row>
    <row r="603" spans="1:10">
      <c r="A603" s="60" t="str">
        <f t="shared" si="19"/>
        <v/>
      </c>
      <c r="B603" s="114"/>
      <c r="C603" s="115"/>
      <c r="D603" s="116"/>
      <c r="E603" s="105" t="str">
        <f t="shared" si="20"/>
        <v/>
      </c>
      <c r="F603" s="59" t="str">
        <f>IF(B603&lt;&gt;"",SUM($E$16:E603),"")</f>
        <v/>
      </c>
      <c r="G603" s="63"/>
      <c r="H603" s="147"/>
      <c r="I603" s="124"/>
      <c r="J603" s="64"/>
    </row>
    <row r="604" spans="1:10">
      <c r="A604" s="60" t="str">
        <f t="shared" si="19"/>
        <v/>
      </c>
      <c r="B604" s="114"/>
      <c r="C604" s="115"/>
      <c r="D604" s="116"/>
      <c r="E604" s="105" t="str">
        <f t="shared" si="20"/>
        <v/>
      </c>
      <c r="F604" s="59" t="str">
        <f>IF(B604&lt;&gt;"",SUM($E$16:E604),"")</f>
        <v/>
      </c>
      <c r="G604" s="63"/>
      <c r="H604" s="147"/>
      <c r="I604" s="124"/>
      <c r="J604" s="64"/>
    </row>
    <row r="605" spans="1:10">
      <c r="A605" s="60" t="str">
        <f t="shared" si="19"/>
        <v/>
      </c>
      <c r="B605" s="114"/>
      <c r="C605" s="115"/>
      <c r="D605" s="116"/>
      <c r="E605" s="105" t="str">
        <f t="shared" si="20"/>
        <v/>
      </c>
      <c r="F605" s="59" t="str">
        <f>IF(B605&lt;&gt;"",SUM($E$16:E605),"")</f>
        <v/>
      </c>
      <c r="G605" s="63"/>
      <c r="H605" s="147"/>
      <c r="I605" s="124"/>
      <c r="J605" s="64"/>
    </row>
    <row r="606" spans="1:10">
      <c r="A606" s="60" t="str">
        <f t="shared" si="19"/>
        <v/>
      </c>
      <c r="B606" s="114"/>
      <c r="C606" s="115"/>
      <c r="D606" s="116"/>
      <c r="E606" s="105" t="str">
        <f t="shared" si="20"/>
        <v/>
      </c>
      <c r="F606" s="59" t="str">
        <f>IF(B606&lt;&gt;"",SUM($E$16:E606),"")</f>
        <v/>
      </c>
      <c r="G606" s="63"/>
      <c r="H606" s="147"/>
      <c r="I606" s="124"/>
      <c r="J606" s="64"/>
    </row>
    <row r="607" spans="1:10">
      <c r="A607" s="60" t="str">
        <f t="shared" si="19"/>
        <v/>
      </c>
      <c r="B607" s="114"/>
      <c r="C607" s="115"/>
      <c r="D607" s="116"/>
      <c r="E607" s="105" t="str">
        <f t="shared" si="20"/>
        <v/>
      </c>
      <c r="F607" s="59" t="str">
        <f>IF(B607&lt;&gt;"",SUM($E$16:E607),"")</f>
        <v/>
      </c>
      <c r="G607" s="63"/>
      <c r="H607" s="147"/>
      <c r="I607" s="124"/>
      <c r="J607" s="64"/>
    </row>
    <row r="608" spans="1:10">
      <c r="A608" s="60" t="str">
        <f t="shared" si="19"/>
        <v/>
      </c>
      <c r="B608" s="114"/>
      <c r="C608" s="115"/>
      <c r="D608" s="116"/>
      <c r="E608" s="105" t="str">
        <f t="shared" si="20"/>
        <v/>
      </c>
      <c r="F608" s="59" t="str">
        <f>IF(B608&lt;&gt;"",SUM($E$16:E608),"")</f>
        <v/>
      </c>
      <c r="G608" s="63"/>
      <c r="H608" s="147"/>
      <c r="I608" s="124"/>
      <c r="J608" s="64"/>
    </row>
    <row r="609" spans="1:10">
      <c r="A609" s="60" t="str">
        <f t="shared" si="19"/>
        <v/>
      </c>
      <c r="B609" s="114"/>
      <c r="C609" s="115"/>
      <c r="D609" s="116"/>
      <c r="E609" s="105" t="str">
        <f t="shared" si="20"/>
        <v/>
      </c>
      <c r="F609" s="59" t="str">
        <f>IF(B609&lt;&gt;"",SUM($E$16:E609),"")</f>
        <v/>
      </c>
      <c r="G609" s="63"/>
      <c r="H609" s="147"/>
      <c r="I609" s="124"/>
      <c r="J609" s="64"/>
    </row>
    <row r="610" spans="1:10">
      <c r="A610" s="60" t="str">
        <f t="shared" si="19"/>
        <v/>
      </c>
      <c r="B610" s="114"/>
      <c r="C610" s="115"/>
      <c r="D610" s="116"/>
      <c r="E610" s="105" t="str">
        <f t="shared" si="20"/>
        <v/>
      </c>
      <c r="F610" s="59" t="str">
        <f>IF(B610&lt;&gt;"",SUM($E$16:E610),"")</f>
        <v/>
      </c>
      <c r="G610" s="63"/>
      <c r="H610" s="147"/>
      <c r="I610" s="124"/>
      <c r="J610" s="64"/>
    </row>
    <row r="611" spans="1:10">
      <c r="A611" s="60" t="str">
        <f t="shared" si="19"/>
        <v/>
      </c>
      <c r="B611" s="114"/>
      <c r="C611" s="115"/>
      <c r="D611" s="116"/>
      <c r="E611" s="105" t="str">
        <f t="shared" si="20"/>
        <v/>
      </c>
      <c r="F611" s="59" t="str">
        <f>IF(B611&lt;&gt;"",SUM($E$16:E611),"")</f>
        <v/>
      </c>
      <c r="G611" s="63"/>
      <c r="H611" s="147"/>
      <c r="I611" s="124"/>
      <c r="J611" s="64"/>
    </row>
    <row r="612" spans="1:10">
      <c r="A612" s="60" t="str">
        <f t="shared" si="19"/>
        <v/>
      </c>
      <c r="B612" s="114"/>
      <c r="C612" s="115"/>
      <c r="D612" s="116"/>
      <c r="E612" s="105" t="str">
        <f t="shared" si="20"/>
        <v/>
      </c>
      <c r="F612" s="59" t="str">
        <f>IF(B612&lt;&gt;"",SUM($E$16:E612),"")</f>
        <v/>
      </c>
      <c r="G612" s="63"/>
      <c r="H612" s="147"/>
      <c r="I612" s="124"/>
      <c r="J612" s="64"/>
    </row>
    <row r="613" spans="1:10">
      <c r="A613" s="60" t="str">
        <f t="shared" si="19"/>
        <v/>
      </c>
      <c r="B613" s="114"/>
      <c r="C613" s="115"/>
      <c r="D613" s="116"/>
      <c r="E613" s="105" t="str">
        <f t="shared" si="20"/>
        <v/>
      </c>
      <c r="F613" s="59" t="str">
        <f>IF(B613&lt;&gt;"",SUM($E$16:E613),"")</f>
        <v/>
      </c>
      <c r="G613" s="63"/>
      <c r="H613" s="147"/>
      <c r="I613" s="124"/>
      <c r="J613" s="64"/>
    </row>
    <row r="614" spans="1:10">
      <c r="A614" s="60" t="str">
        <f t="shared" si="19"/>
        <v/>
      </c>
      <c r="B614" s="114"/>
      <c r="C614" s="115"/>
      <c r="D614" s="116"/>
      <c r="E614" s="105" t="str">
        <f t="shared" si="20"/>
        <v/>
      </c>
      <c r="F614" s="59" t="str">
        <f>IF(B614&lt;&gt;"",SUM($E$16:E614),"")</f>
        <v/>
      </c>
      <c r="G614" s="63"/>
      <c r="H614" s="147"/>
      <c r="I614" s="124"/>
      <c r="J614" s="64"/>
    </row>
    <row r="615" spans="1:10">
      <c r="A615" s="60" t="str">
        <f t="shared" si="19"/>
        <v/>
      </c>
      <c r="B615" s="114"/>
      <c r="C615" s="115"/>
      <c r="D615" s="116"/>
      <c r="E615" s="105" t="str">
        <f t="shared" si="20"/>
        <v/>
      </c>
      <c r="F615" s="59" t="str">
        <f>IF(B615&lt;&gt;"",SUM($E$16:E615),"")</f>
        <v/>
      </c>
      <c r="G615" s="63"/>
      <c r="H615" s="147"/>
      <c r="I615" s="124"/>
      <c r="J615" s="64"/>
    </row>
    <row r="616" spans="1:10">
      <c r="A616" s="60" t="str">
        <f t="shared" si="19"/>
        <v/>
      </c>
      <c r="B616" s="114"/>
      <c r="C616" s="115"/>
      <c r="D616" s="116"/>
      <c r="E616" s="105" t="str">
        <f t="shared" si="20"/>
        <v/>
      </c>
      <c r="F616" s="59" t="str">
        <f>IF(B616&lt;&gt;"",SUM($E$16:E616),"")</f>
        <v/>
      </c>
      <c r="G616" s="63"/>
      <c r="H616" s="147"/>
      <c r="I616" s="124"/>
      <c r="J616" s="64"/>
    </row>
    <row r="617" spans="1:10">
      <c r="A617" s="60" t="str">
        <f t="shared" si="19"/>
        <v/>
      </c>
      <c r="B617" s="114"/>
      <c r="C617" s="115"/>
      <c r="D617" s="116"/>
      <c r="E617" s="105" t="str">
        <f t="shared" si="20"/>
        <v/>
      </c>
      <c r="F617" s="59" t="str">
        <f>IF(B617&lt;&gt;"",SUM($E$16:E617),"")</f>
        <v/>
      </c>
      <c r="G617" s="63"/>
      <c r="H617" s="147"/>
      <c r="I617" s="124"/>
      <c r="J617" s="64"/>
    </row>
    <row r="618" spans="1:10">
      <c r="A618" s="60" t="str">
        <f t="shared" si="19"/>
        <v/>
      </c>
      <c r="B618" s="114"/>
      <c r="C618" s="115"/>
      <c r="D618" s="116"/>
      <c r="E618" s="105" t="str">
        <f t="shared" si="20"/>
        <v/>
      </c>
      <c r="F618" s="59" t="str">
        <f>IF(B618&lt;&gt;"",SUM($E$16:E618),"")</f>
        <v/>
      </c>
      <c r="G618" s="63"/>
      <c r="H618" s="147"/>
      <c r="I618" s="124"/>
      <c r="J618" s="64"/>
    </row>
    <row r="619" spans="1:10">
      <c r="A619" s="60" t="str">
        <f t="shared" si="19"/>
        <v/>
      </c>
      <c r="B619" s="114"/>
      <c r="C619" s="115"/>
      <c r="D619" s="116"/>
      <c r="E619" s="105" t="str">
        <f t="shared" si="20"/>
        <v/>
      </c>
      <c r="F619" s="59" t="str">
        <f>IF(B619&lt;&gt;"",SUM($E$16:E619),"")</f>
        <v/>
      </c>
      <c r="G619" s="63"/>
      <c r="H619" s="147"/>
      <c r="I619" s="124"/>
      <c r="J619" s="64"/>
    </row>
    <row r="620" spans="1:10">
      <c r="A620" s="60" t="str">
        <f t="shared" si="19"/>
        <v/>
      </c>
      <c r="B620" s="114"/>
      <c r="C620" s="115"/>
      <c r="D620" s="116"/>
      <c r="E620" s="105" t="str">
        <f t="shared" si="20"/>
        <v/>
      </c>
      <c r="F620" s="59" t="str">
        <f>IF(B620&lt;&gt;"",SUM($E$16:E620),"")</f>
        <v/>
      </c>
      <c r="G620" s="63"/>
      <c r="H620" s="147"/>
      <c r="I620" s="124"/>
      <c r="J620" s="64"/>
    </row>
    <row r="621" spans="1:10">
      <c r="A621" s="60" t="str">
        <f t="shared" si="19"/>
        <v/>
      </c>
      <c r="B621" s="114"/>
      <c r="C621" s="115"/>
      <c r="D621" s="116"/>
      <c r="E621" s="105" t="str">
        <f t="shared" si="20"/>
        <v/>
      </c>
      <c r="F621" s="59" t="str">
        <f>IF(B621&lt;&gt;"",SUM($E$16:E621),"")</f>
        <v/>
      </c>
      <c r="G621" s="63"/>
      <c r="H621" s="147"/>
      <c r="I621" s="124"/>
      <c r="J621" s="64"/>
    </row>
    <row r="622" spans="1:10">
      <c r="A622" s="60" t="str">
        <f t="shared" si="19"/>
        <v/>
      </c>
      <c r="B622" s="114"/>
      <c r="C622" s="115"/>
      <c r="D622" s="116"/>
      <c r="E622" s="105" t="str">
        <f t="shared" si="20"/>
        <v/>
      </c>
      <c r="F622" s="59" t="str">
        <f>IF(B622&lt;&gt;"",SUM($E$16:E622),"")</f>
        <v/>
      </c>
      <c r="G622" s="63"/>
      <c r="H622" s="147"/>
      <c r="I622" s="124"/>
      <c r="J622" s="64"/>
    </row>
    <row r="623" spans="1:10">
      <c r="A623" s="60" t="str">
        <f t="shared" si="19"/>
        <v/>
      </c>
      <c r="B623" s="114"/>
      <c r="C623" s="115"/>
      <c r="D623" s="116"/>
      <c r="E623" s="105" t="str">
        <f t="shared" si="20"/>
        <v/>
      </c>
      <c r="F623" s="59" t="str">
        <f>IF(B623&lt;&gt;"",SUM($E$16:E623),"")</f>
        <v/>
      </c>
      <c r="G623" s="63"/>
      <c r="H623" s="147"/>
      <c r="I623" s="124"/>
      <c r="J623" s="64"/>
    </row>
    <row r="624" spans="1:10">
      <c r="A624" s="60" t="str">
        <f t="shared" si="19"/>
        <v/>
      </c>
      <c r="B624" s="114"/>
      <c r="C624" s="115"/>
      <c r="D624" s="116"/>
      <c r="E624" s="105" t="str">
        <f t="shared" si="20"/>
        <v/>
      </c>
      <c r="F624" s="59" t="str">
        <f>IF(B624&lt;&gt;"",SUM($E$16:E624),"")</f>
        <v/>
      </c>
      <c r="G624" s="63"/>
      <c r="H624" s="147"/>
      <c r="I624" s="124"/>
      <c r="J624" s="64"/>
    </row>
    <row r="625" spans="1:10">
      <c r="A625" s="60" t="str">
        <f t="shared" si="19"/>
        <v/>
      </c>
      <c r="B625" s="114"/>
      <c r="C625" s="115"/>
      <c r="D625" s="116"/>
      <c r="E625" s="105" t="str">
        <f t="shared" si="20"/>
        <v/>
      </c>
      <c r="F625" s="59" t="str">
        <f>IF(B625&lt;&gt;"",SUM($E$16:E625),"")</f>
        <v/>
      </c>
      <c r="G625" s="63"/>
      <c r="H625" s="147"/>
      <c r="I625" s="124"/>
      <c r="J625" s="64"/>
    </row>
    <row r="626" spans="1:10">
      <c r="A626" s="60" t="str">
        <f t="shared" si="19"/>
        <v/>
      </c>
      <c r="B626" s="114"/>
      <c r="C626" s="115"/>
      <c r="D626" s="116"/>
      <c r="E626" s="105" t="str">
        <f t="shared" si="20"/>
        <v/>
      </c>
      <c r="F626" s="59" t="str">
        <f>IF(B626&lt;&gt;"",SUM($E$16:E626),"")</f>
        <v/>
      </c>
      <c r="G626" s="63"/>
      <c r="H626" s="147"/>
      <c r="I626" s="124"/>
      <c r="J626" s="64"/>
    </row>
    <row r="627" spans="1:10">
      <c r="A627" s="60" t="str">
        <f t="shared" si="19"/>
        <v/>
      </c>
      <c r="B627" s="114"/>
      <c r="C627" s="115"/>
      <c r="D627" s="116"/>
      <c r="E627" s="105" t="str">
        <f t="shared" si="20"/>
        <v/>
      </c>
      <c r="F627" s="59" t="str">
        <f>IF(B627&lt;&gt;"",SUM($E$16:E627),"")</f>
        <v/>
      </c>
      <c r="G627" s="63"/>
      <c r="H627" s="147"/>
      <c r="I627" s="124"/>
      <c r="J627" s="64"/>
    </row>
    <row r="628" spans="1:10">
      <c r="A628" s="60" t="str">
        <f t="shared" si="19"/>
        <v/>
      </c>
      <c r="B628" s="114"/>
      <c r="C628" s="115"/>
      <c r="D628" s="116"/>
      <c r="E628" s="105" t="str">
        <f t="shared" si="20"/>
        <v/>
      </c>
      <c r="F628" s="59" t="str">
        <f>IF(B628&lt;&gt;"",SUM($E$16:E628),"")</f>
        <v/>
      </c>
      <c r="G628" s="63"/>
      <c r="H628" s="147"/>
      <c r="I628" s="124"/>
      <c r="J628" s="64"/>
    </row>
    <row r="629" spans="1:10">
      <c r="A629" s="60" t="str">
        <f t="shared" si="19"/>
        <v/>
      </c>
      <c r="B629" s="114"/>
      <c r="C629" s="115"/>
      <c r="D629" s="116"/>
      <c r="E629" s="105" t="str">
        <f t="shared" si="20"/>
        <v/>
      </c>
      <c r="F629" s="59" t="str">
        <f>IF(B629&lt;&gt;"",SUM($E$16:E629),"")</f>
        <v/>
      </c>
      <c r="G629" s="63"/>
      <c r="H629" s="147"/>
      <c r="I629" s="124"/>
      <c r="J629" s="64"/>
    </row>
    <row r="630" spans="1:10">
      <c r="A630" s="60" t="str">
        <f t="shared" si="19"/>
        <v/>
      </c>
      <c r="B630" s="114"/>
      <c r="C630" s="115"/>
      <c r="D630" s="116"/>
      <c r="E630" s="105" t="str">
        <f t="shared" si="20"/>
        <v/>
      </c>
      <c r="F630" s="59" t="str">
        <f>IF(B630&lt;&gt;"",SUM($E$16:E630),"")</f>
        <v/>
      </c>
      <c r="G630" s="63"/>
      <c r="H630" s="147"/>
      <c r="I630" s="124"/>
      <c r="J630" s="64"/>
    </row>
    <row r="631" spans="1:10">
      <c r="A631" s="60" t="str">
        <f t="shared" si="19"/>
        <v/>
      </c>
      <c r="B631" s="114"/>
      <c r="C631" s="115"/>
      <c r="D631" s="116"/>
      <c r="E631" s="105" t="str">
        <f t="shared" si="20"/>
        <v/>
      </c>
      <c r="F631" s="59" t="str">
        <f>IF(B631&lt;&gt;"",SUM($E$16:E631),"")</f>
        <v/>
      </c>
      <c r="G631" s="63"/>
      <c r="H631" s="147"/>
      <c r="I631" s="124"/>
      <c r="J631" s="64"/>
    </row>
    <row r="632" spans="1:10">
      <c r="A632" s="60" t="str">
        <f t="shared" si="19"/>
        <v/>
      </c>
      <c r="B632" s="114"/>
      <c r="C632" s="115"/>
      <c r="D632" s="116"/>
      <c r="E632" s="105" t="str">
        <f t="shared" si="20"/>
        <v/>
      </c>
      <c r="F632" s="59" t="str">
        <f>IF(B632&lt;&gt;"",SUM($E$16:E632),"")</f>
        <v/>
      </c>
      <c r="G632" s="63"/>
      <c r="H632" s="147"/>
      <c r="I632" s="124"/>
      <c r="J632" s="64"/>
    </row>
    <row r="633" spans="1:10">
      <c r="A633" s="60" t="str">
        <f t="shared" si="19"/>
        <v/>
      </c>
      <c r="B633" s="114"/>
      <c r="C633" s="115"/>
      <c r="D633" s="116"/>
      <c r="E633" s="105" t="str">
        <f t="shared" si="20"/>
        <v/>
      </c>
      <c r="F633" s="59" t="str">
        <f>IF(B633&lt;&gt;"",SUM($E$16:E633),"")</f>
        <v/>
      </c>
      <c r="G633" s="63"/>
      <c r="H633" s="147"/>
      <c r="I633" s="124"/>
      <c r="J633" s="64"/>
    </row>
    <row r="634" spans="1:10">
      <c r="A634" s="60" t="str">
        <f t="shared" si="19"/>
        <v/>
      </c>
      <c r="B634" s="114"/>
      <c r="C634" s="115"/>
      <c r="D634" s="116"/>
      <c r="E634" s="105" t="str">
        <f t="shared" si="20"/>
        <v/>
      </c>
      <c r="F634" s="59" t="str">
        <f>IF(B634&lt;&gt;"",SUM($E$16:E634),"")</f>
        <v/>
      </c>
      <c r="G634" s="63"/>
      <c r="H634" s="147"/>
      <c r="I634" s="124"/>
      <c r="J634" s="64"/>
    </row>
    <row r="635" spans="1:10">
      <c r="A635" s="60" t="str">
        <f t="shared" si="19"/>
        <v/>
      </c>
      <c r="B635" s="114"/>
      <c r="C635" s="115"/>
      <c r="D635" s="116"/>
      <c r="E635" s="105" t="str">
        <f t="shared" si="20"/>
        <v/>
      </c>
      <c r="F635" s="59" t="str">
        <f>IF(B635&lt;&gt;"",SUM($E$16:E635),"")</f>
        <v/>
      </c>
      <c r="G635" s="63"/>
      <c r="H635" s="147"/>
      <c r="I635" s="124"/>
      <c r="J635" s="64"/>
    </row>
    <row r="636" spans="1:10">
      <c r="A636" s="60" t="str">
        <f t="shared" si="19"/>
        <v/>
      </c>
      <c r="B636" s="114"/>
      <c r="C636" s="115"/>
      <c r="D636" s="116"/>
      <c r="E636" s="105" t="str">
        <f t="shared" si="20"/>
        <v/>
      </c>
      <c r="F636" s="59" t="str">
        <f>IF(B636&lt;&gt;"",SUM($E$16:E636),"")</f>
        <v/>
      </c>
      <c r="G636" s="63"/>
      <c r="H636" s="147"/>
      <c r="I636" s="124"/>
      <c r="J636" s="64"/>
    </row>
    <row r="637" spans="1:10">
      <c r="A637" s="60" t="str">
        <f t="shared" si="19"/>
        <v/>
      </c>
      <c r="B637" s="114"/>
      <c r="C637" s="115"/>
      <c r="D637" s="116"/>
      <c r="E637" s="105" t="str">
        <f t="shared" si="20"/>
        <v/>
      </c>
      <c r="F637" s="59" t="str">
        <f>IF(B637&lt;&gt;"",SUM($E$16:E637),"")</f>
        <v/>
      </c>
      <c r="G637" s="63"/>
      <c r="H637" s="147"/>
      <c r="I637" s="124"/>
      <c r="J637" s="64"/>
    </row>
    <row r="638" spans="1:10">
      <c r="A638" s="60" t="str">
        <f t="shared" si="19"/>
        <v/>
      </c>
      <c r="B638" s="114"/>
      <c r="C638" s="115"/>
      <c r="D638" s="116"/>
      <c r="E638" s="105" t="str">
        <f t="shared" si="20"/>
        <v/>
      </c>
      <c r="F638" s="59" t="str">
        <f>IF(B638&lt;&gt;"",SUM($E$16:E638),"")</f>
        <v/>
      </c>
      <c r="G638" s="63"/>
      <c r="H638" s="147"/>
      <c r="I638" s="124"/>
      <c r="J638" s="64"/>
    </row>
    <row r="639" spans="1:10">
      <c r="A639" s="60" t="str">
        <f t="shared" si="19"/>
        <v/>
      </c>
      <c r="B639" s="114"/>
      <c r="C639" s="115"/>
      <c r="D639" s="116"/>
      <c r="E639" s="105" t="str">
        <f t="shared" si="20"/>
        <v/>
      </c>
      <c r="F639" s="59" t="str">
        <f>IF(B639&lt;&gt;"",SUM($E$16:E639),"")</f>
        <v/>
      </c>
      <c r="G639" s="63"/>
      <c r="H639" s="147"/>
      <c r="I639" s="124"/>
      <c r="J639" s="64"/>
    </row>
    <row r="640" spans="1:10">
      <c r="A640" s="60" t="str">
        <f t="shared" si="19"/>
        <v/>
      </c>
      <c r="B640" s="114"/>
      <c r="C640" s="115"/>
      <c r="D640" s="116"/>
      <c r="E640" s="105" t="str">
        <f t="shared" si="20"/>
        <v/>
      </c>
      <c r="F640" s="59" t="str">
        <f>IF(B640&lt;&gt;"",SUM($E$16:E640),"")</f>
        <v/>
      </c>
      <c r="G640" s="63"/>
      <c r="H640" s="147"/>
      <c r="I640" s="124"/>
      <c r="J640" s="64"/>
    </row>
    <row r="641" spans="1:10">
      <c r="A641" s="60" t="str">
        <f t="shared" si="19"/>
        <v/>
      </c>
      <c r="B641" s="114"/>
      <c r="C641" s="115"/>
      <c r="D641" s="116"/>
      <c r="E641" s="105" t="str">
        <f t="shared" si="20"/>
        <v/>
      </c>
      <c r="F641" s="59" t="str">
        <f>IF(B641&lt;&gt;"",SUM($E$16:E641),"")</f>
        <v/>
      </c>
      <c r="G641" s="63"/>
      <c r="H641" s="147"/>
      <c r="I641" s="124"/>
      <c r="J641" s="64"/>
    </row>
    <row r="642" spans="1:10">
      <c r="A642" s="60" t="str">
        <f t="shared" si="19"/>
        <v/>
      </c>
      <c r="B642" s="114"/>
      <c r="C642" s="115"/>
      <c r="D642" s="116"/>
      <c r="E642" s="105" t="str">
        <f t="shared" si="20"/>
        <v/>
      </c>
      <c r="F642" s="59" t="str">
        <f>IF(B642&lt;&gt;"",SUM($E$16:E642),"")</f>
        <v/>
      </c>
      <c r="G642" s="63"/>
      <c r="H642" s="147"/>
      <c r="I642" s="124"/>
      <c r="J642" s="64"/>
    </row>
    <row r="643" spans="1:10">
      <c r="A643" s="60" t="str">
        <f t="shared" si="19"/>
        <v/>
      </c>
      <c r="B643" s="114"/>
      <c r="C643" s="115"/>
      <c r="D643" s="116"/>
      <c r="E643" s="105" t="str">
        <f t="shared" si="20"/>
        <v/>
      </c>
      <c r="F643" s="59" t="str">
        <f>IF(B643&lt;&gt;"",SUM($E$16:E643),"")</f>
        <v/>
      </c>
      <c r="G643" s="63"/>
      <c r="H643" s="147"/>
      <c r="I643" s="124"/>
      <c r="J643" s="64"/>
    </row>
    <row r="644" spans="1:10">
      <c r="A644" s="60" t="str">
        <f t="shared" si="19"/>
        <v/>
      </c>
      <c r="B644" s="114"/>
      <c r="C644" s="115"/>
      <c r="D644" s="116"/>
      <c r="E644" s="105" t="str">
        <f t="shared" si="20"/>
        <v/>
      </c>
      <c r="F644" s="59" t="str">
        <f>IF(B644&lt;&gt;"",SUM($E$16:E644),"")</f>
        <v/>
      </c>
      <c r="G644" s="63"/>
      <c r="H644" s="147"/>
      <c r="I644" s="124"/>
      <c r="J644" s="64"/>
    </row>
    <row r="645" spans="1:10">
      <c r="A645" s="60" t="str">
        <f t="shared" si="19"/>
        <v/>
      </c>
      <c r="B645" s="114"/>
      <c r="C645" s="115"/>
      <c r="D645" s="116"/>
      <c r="E645" s="105" t="str">
        <f t="shared" si="20"/>
        <v/>
      </c>
      <c r="F645" s="59" t="str">
        <f>IF(B645&lt;&gt;"",SUM($E$16:E645),"")</f>
        <v/>
      </c>
      <c r="G645" s="63"/>
      <c r="H645" s="147"/>
      <c r="I645" s="124"/>
      <c r="J645" s="64"/>
    </row>
    <row r="646" spans="1:10">
      <c r="A646" s="60" t="str">
        <f t="shared" si="19"/>
        <v/>
      </c>
      <c r="B646" s="114"/>
      <c r="C646" s="115"/>
      <c r="D646" s="116"/>
      <c r="E646" s="105" t="str">
        <f t="shared" si="20"/>
        <v/>
      </c>
      <c r="F646" s="59" t="str">
        <f>IF(B646&lt;&gt;"",SUM($E$16:E646),"")</f>
        <v/>
      </c>
      <c r="G646" s="63"/>
      <c r="H646" s="147"/>
      <c r="I646" s="124"/>
      <c r="J646" s="64"/>
    </row>
    <row r="647" spans="1:10">
      <c r="A647" s="60" t="str">
        <f t="shared" si="19"/>
        <v/>
      </c>
      <c r="B647" s="114"/>
      <c r="C647" s="115"/>
      <c r="D647" s="116"/>
      <c r="E647" s="105" t="str">
        <f t="shared" si="20"/>
        <v/>
      </c>
      <c r="F647" s="59" t="str">
        <f>IF(B647&lt;&gt;"",SUM($E$16:E647),"")</f>
        <v/>
      </c>
      <c r="G647" s="63"/>
      <c r="H647" s="147"/>
      <c r="I647" s="124"/>
      <c r="J647" s="64"/>
    </row>
    <row r="648" spans="1:10">
      <c r="A648" s="60" t="str">
        <f t="shared" si="19"/>
        <v/>
      </c>
      <c r="B648" s="114"/>
      <c r="C648" s="115"/>
      <c r="D648" s="116"/>
      <c r="E648" s="105" t="str">
        <f t="shared" si="20"/>
        <v/>
      </c>
      <c r="F648" s="59" t="str">
        <f>IF(B648&lt;&gt;"",SUM($E$16:E648),"")</f>
        <v/>
      </c>
      <c r="G648" s="63"/>
      <c r="H648" s="147"/>
      <c r="I648" s="124"/>
      <c r="J648" s="64"/>
    </row>
    <row r="649" spans="1:10">
      <c r="A649" s="60" t="str">
        <f t="shared" si="19"/>
        <v/>
      </c>
      <c r="B649" s="114"/>
      <c r="C649" s="115"/>
      <c r="D649" s="116"/>
      <c r="E649" s="105" t="str">
        <f t="shared" si="20"/>
        <v/>
      </c>
      <c r="F649" s="59" t="str">
        <f>IF(B649&lt;&gt;"",SUM($E$16:E649),"")</f>
        <v/>
      </c>
      <c r="G649" s="63"/>
      <c r="H649" s="147"/>
      <c r="I649" s="124"/>
      <c r="J649" s="64"/>
    </row>
    <row r="650" spans="1:10">
      <c r="A650" s="60" t="str">
        <f t="shared" si="19"/>
        <v/>
      </c>
      <c r="B650" s="114"/>
      <c r="C650" s="115"/>
      <c r="D650" s="116"/>
      <c r="E650" s="105" t="str">
        <f t="shared" si="20"/>
        <v/>
      </c>
      <c r="F650" s="59" t="str">
        <f>IF(B650&lt;&gt;"",SUM($E$16:E650),"")</f>
        <v/>
      </c>
      <c r="G650" s="63"/>
      <c r="H650" s="147"/>
      <c r="I650" s="124"/>
      <c r="J650" s="64"/>
    </row>
    <row r="651" spans="1:10">
      <c r="A651" s="60" t="str">
        <f t="shared" si="19"/>
        <v/>
      </c>
      <c r="B651" s="114"/>
      <c r="C651" s="115"/>
      <c r="D651" s="116"/>
      <c r="E651" s="105" t="str">
        <f t="shared" si="20"/>
        <v/>
      </c>
      <c r="F651" s="59" t="str">
        <f>IF(B651&lt;&gt;"",SUM($E$16:E651),"")</f>
        <v/>
      </c>
      <c r="G651" s="63"/>
      <c r="H651" s="147"/>
      <c r="I651" s="124"/>
      <c r="J651" s="64"/>
    </row>
    <row r="652" spans="1:10">
      <c r="A652" s="60" t="str">
        <f t="shared" ref="A652:A715" si="21">IF(B652&lt;&gt;"",TEXT(B652,"TTT"),"")</f>
        <v/>
      </c>
      <c r="B652" s="114"/>
      <c r="C652" s="115"/>
      <c r="D652" s="116"/>
      <c r="E652" s="105" t="str">
        <f t="shared" ref="E652:E715" si="22">IF(B652&lt;&gt;"",IF(D652&lt;C652,1-C652+D652,D652-C652)*24,"")</f>
        <v/>
      </c>
      <c r="F652" s="59" t="str">
        <f>IF(B652&lt;&gt;"",SUM($E$16:E652),"")</f>
        <v/>
      </c>
      <c r="G652" s="63"/>
      <c r="H652" s="147"/>
      <c r="I652" s="124"/>
      <c r="J652" s="64"/>
    </row>
    <row r="653" spans="1:10">
      <c r="A653" s="60" t="str">
        <f t="shared" si="21"/>
        <v/>
      </c>
      <c r="B653" s="114"/>
      <c r="C653" s="115"/>
      <c r="D653" s="116"/>
      <c r="E653" s="105" t="str">
        <f t="shared" si="22"/>
        <v/>
      </c>
      <c r="F653" s="59" t="str">
        <f>IF(B653&lt;&gt;"",SUM($E$16:E653),"")</f>
        <v/>
      </c>
      <c r="G653" s="63"/>
      <c r="H653" s="147"/>
      <c r="I653" s="124"/>
      <c r="J653" s="64"/>
    </row>
    <row r="654" spans="1:10">
      <c r="A654" s="60" t="str">
        <f t="shared" si="21"/>
        <v/>
      </c>
      <c r="B654" s="114"/>
      <c r="C654" s="115"/>
      <c r="D654" s="116"/>
      <c r="E654" s="105" t="str">
        <f t="shared" si="22"/>
        <v/>
      </c>
      <c r="F654" s="59" t="str">
        <f>IF(B654&lt;&gt;"",SUM($E$16:E654),"")</f>
        <v/>
      </c>
      <c r="G654" s="63"/>
      <c r="H654" s="147"/>
      <c r="I654" s="124"/>
      <c r="J654" s="64"/>
    </row>
    <row r="655" spans="1:10">
      <c r="A655" s="60" t="str">
        <f t="shared" si="21"/>
        <v/>
      </c>
      <c r="B655" s="114"/>
      <c r="C655" s="115"/>
      <c r="D655" s="116"/>
      <c r="E655" s="105" t="str">
        <f t="shared" si="22"/>
        <v/>
      </c>
      <c r="F655" s="59" t="str">
        <f>IF(B655&lt;&gt;"",SUM($E$16:E655),"")</f>
        <v/>
      </c>
      <c r="G655" s="63"/>
      <c r="H655" s="147"/>
      <c r="I655" s="124"/>
      <c r="J655" s="64"/>
    </row>
    <row r="656" spans="1:10">
      <c r="A656" s="60" t="str">
        <f t="shared" si="21"/>
        <v/>
      </c>
      <c r="B656" s="114"/>
      <c r="C656" s="115"/>
      <c r="D656" s="116"/>
      <c r="E656" s="105" t="str">
        <f t="shared" si="22"/>
        <v/>
      </c>
      <c r="F656" s="59" t="str">
        <f>IF(B656&lt;&gt;"",SUM($E$16:E656),"")</f>
        <v/>
      </c>
      <c r="G656" s="63"/>
      <c r="H656" s="147"/>
      <c r="I656" s="124"/>
      <c r="J656" s="64"/>
    </row>
    <row r="657" spans="1:10">
      <c r="A657" s="60" t="str">
        <f t="shared" si="21"/>
        <v/>
      </c>
      <c r="B657" s="114"/>
      <c r="C657" s="115"/>
      <c r="D657" s="116"/>
      <c r="E657" s="105" t="str">
        <f t="shared" si="22"/>
        <v/>
      </c>
      <c r="F657" s="59" t="str">
        <f>IF(B657&lt;&gt;"",SUM($E$16:E657),"")</f>
        <v/>
      </c>
      <c r="G657" s="63"/>
      <c r="H657" s="147"/>
      <c r="I657" s="124"/>
      <c r="J657" s="64"/>
    </row>
    <row r="658" spans="1:10">
      <c r="A658" s="60" t="str">
        <f t="shared" si="21"/>
        <v/>
      </c>
      <c r="B658" s="114"/>
      <c r="C658" s="115"/>
      <c r="D658" s="116"/>
      <c r="E658" s="105" t="str">
        <f t="shared" si="22"/>
        <v/>
      </c>
      <c r="F658" s="59" t="str">
        <f>IF(B658&lt;&gt;"",SUM($E$16:E658),"")</f>
        <v/>
      </c>
      <c r="G658" s="63"/>
      <c r="H658" s="147"/>
      <c r="I658" s="124"/>
      <c r="J658" s="64"/>
    </row>
    <row r="659" spans="1:10">
      <c r="A659" s="60" t="str">
        <f t="shared" si="21"/>
        <v/>
      </c>
      <c r="B659" s="114"/>
      <c r="C659" s="115"/>
      <c r="D659" s="116"/>
      <c r="E659" s="105" t="str">
        <f t="shared" si="22"/>
        <v/>
      </c>
      <c r="F659" s="59" t="str">
        <f>IF(B659&lt;&gt;"",SUM($E$16:E659),"")</f>
        <v/>
      </c>
      <c r="G659" s="63"/>
      <c r="H659" s="147"/>
      <c r="I659" s="124"/>
      <c r="J659" s="64"/>
    </row>
    <row r="660" spans="1:10">
      <c r="A660" s="60" t="str">
        <f t="shared" si="21"/>
        <v/>
      </c>
      <c r="B660" s="114"/>
      <c r="C660" s="115"/>
      <c r="D660" s="116"/>
      <c r="E660" s="105" t="str">
        <f t="shared" si="22"/>
        <v/>
      </c>
      <c r="F660" s="59" t="str">
        <f>IF(B660&lt;&gt;"",SUM($E$16:E660),"")</f>
        <v/>
      </c>
      <c r="G660" s="63"/>
      <c r="H660" s="147"/>
      <c r="I660" s="124"/>
      <c r="J660" s="64"/>
    </row>
    <row r="661" spans="1:10">
      <c r="A661" s="60" t="str">
        <f t="shared" si="21"/>
        <v/>
      </c>
      <c r="B661" s="114"/>
      <c r="C661" s="115"/>
      <c r="D661" s="116"/>
      <c r="E661" s="105" t="str">
        <f t="shared" si="22"/>
        <v/>
      </c>
      <c r="F661" s="59" t="str">
        <f>IF(B661&lt;&gt;"",SUM($E$16:E661),"")</f>
        <v/>
      </c>
      <c r="G661" s="63"/>
      <c r="H661" s="147"/>
      <c r="I661" s="124"/>
      <c r="J661" s="64"/>
    </row>
    <row r="662" spans="1:10">
      <c r="A662" s="60" t="str">
        <f t="shared" si="21"/>
        <v/>
      </c>
      <c r="B662" s="114"/>
      <c r="C662" s="115"/>
      <c r="D662" s="116"/>
      <c r="E662" s="105" t="str">
        <f t="shared" si="22"/>
        <v/>
      </c>
      <c r="F662" s="59" t="str">
        <f>IF(B662&lt;&gt;"",SUM($E$16:E662),"")</f>
        <v/>
      </c>
      <c r="G662" s="63"/>
      <c r="H662" s="147"/>
      <c r="I662" s="124"/>
      <c r="J662" s="64"/>
    </row>
    <row r="663" spans="1:10">
      <c r="A663" s="60" t="str">
        <f t="shared" si="21"/>
        <v/>
      </c>
      <c r="B663" s="114"/>
      <c r="C663" s="115"/>
      <c r="D663" s="116"/>
      <c r="E663" s="105" t="str">
        <f t="shared" si="22"/>
        <v/>
      </c>
      <c r="F663" s="59" t="str">
        <f>IF(B663&lt;&gt;"",SUM($E$16:E663),"")</f>
        <v/>
      </c>
      <c r="G663" s="63"/>
      <c r="H663" s="147"/>
      <c r="I663" s="124"/>
      <c r="J663" s="64"/>
    </row>
    <row r="664" spans="1:10">
      <c r="A664" s="60" t="str">
        <f t="shared" si="21"/>
        <v/>
      </c>
      <c r="B664" s="114"/>
      <c r="C664" s="115"/>
      <c r="D664" s="116"/>
      <c r="E664" s="105" t="str">
        <f t="shared" si="22"/>
        <v/>
      </c>
      <c r="F664" s="59" t="str">
        <f>IF(B664&lt;&gt;"",SUM($E$16:E664),"")</f>
        <v/>
      </c>
      <c r="G664" s="63"/>
      <c r="H664" s="147"/>
      <c r="I664" s="124"/>
      <c r="J664" s="64"/>
    </row>
    <row r="665" spans="1:10">
      <c r="A665" s="60" t="str">
        <f t="shared" si="21"/>
        <v/>
      </c>
      <c r="B665" s="114"/>
      <c r="C665" s="115"/>
      <c r="D665" s="116"/>
      <c r="E665" s="105" t="str">
        <f t="shared" si="22"/>
        <v/>
      </c>
      <c r="F665" s="59" t="str">
        <f>IF(B665&lt;&gt;"",SUM($E$16:E665),"")</f>
        <v/>
      </c>
      <c r="G665" s="63"/>
      <c r="H665" s="147"/>
      <c r="I665" s="124"/>
      <c r="J665" s="64"/>
    </row>
    <row r="666" spans="1:10">
      <c r="A666" s="60" t="str">
        <f t="shared" si="21"/>
        <v/>
      </c>
      <c r="B666" s="114"/>
      <c r="C666" s="115"/>
      <c r="D666" s="116"/>
      <c r="E666" s="105" t="str">
        <f t="shared" si="22"/>
        <v/>
      </c>
      <c r="F666" s="59" t="str">
        <f>IF(B666&lt;&gt;"",SUM($E$16:E666),"")</f>
        <v/>
      </c>
      <c r="G666" s="63"/>
      <c r="H666" s="147"/>
      <c r="I666" s="124"/>
      <c r="J666" s="64"/>
    </row>
    <row r="667" spans="1:10">
      <c r="A667" s="60" t="str">
        <f t="shared" si="21"/>
        <v/>
      </c>
      <c r="B667" s="114"/>
      <c r="C667" s="115"/>
      <c r="D667" s="116"/>
      <c r="E667" s="105" t="str">
        <f t="shared" si="22"/>
        <v/>
      </c>
      <c r="F667" s="59" t="str">
        <f>IF(B667&lt;&gt;"",SUM($E$16:E667),"")</f>
        <v/>
      </c>
      <c r="G667" s="63"/>
      <c r="H667" s="147"/>
      <c r="I667" s="124"/>
      <c r="J667" s="64"/>
    </row>
    <row r="668" spans="1:10">
      <c r="A668" s="60" t="str">
        <f t="shared" si="21"/>
        <v/>
      </c>
      <c r="B668" s="114"/>
      <c r="C668" s="115"/>
      <c r="D668" s="116"/>
      <c r="E668" s="105" t="str">
        <f t="shared" si="22"/>
        <v/>
      </c>
      <c r="F668" s="59" t="str">
        <f>IF(B668&lt;&gt;"",SUM($E$16:E668),"")</f>
        <v/>
      </c>
      <c r="G668" s="63"/>
      <c r="H668" s="147"/>
      <c r="I668" s="124"/>
      <c r="J668" s="64"/>
    </row>
    <row r="669" spans="1:10">
      <c r="A669" s="60" t="str">
        <f t="shared" si="21"/>
        <v/>
      </c>
      <c r="B669" s="114"/>
      <c r="C669" s="115"/>
      <c r="D669" s="116"/>
      <c r="E669" s="105" t="str">
        <f t="shared" si="22"/>
        <v/>
      </c>
      <c r="F669" s="59" t="str">
        <f>IF(B669&lt;&gt;"",SUM($E$16:E669),"")</f>
        <v/>
      </c>
      <c r="G669" s="63"/>
      <c r="H669" s="147"/>
      <c r="I669" s="124"/>
      <c r="J669" s="64"/>
    </row>
    <row r="670" spans="1:10">
      <c r="A670" s="60" t="str">
        <f t="shared" si="21"/>
        <v/>
      </c>
      <c r="B670" s="114"/>
      <c r="C670" s="115"/>
      <c r="D670" s="116"/>
      <c r="E670" s="105" t="str">
        <f t="shared" si="22"/>
        <v/>
      </c>
      <c r="F670" s="59" t="str">
        <f>IF(B670&lt;&gt;"",SUM($E$16:E670),"")</f>
        <v/>
      </c>
      <c r="G670" s="63"/>
      <c r="H670" s="147"/>
      <c r="I670" s="124"/>
      <c r="J670" s="64"/>
    </row>
    <row r="671" spans="1:10">
      <c r="A671" s="60" t="str">
        <f t="shared" si="21"/>
        <v/>
      </c>
      <c r="B671" s="114"/>
      <c r="C671" s="115"/>
      <c r="D671" s="116"/>
      <c r="E671" s="105" t="str">
        <f t="shared" si="22"/>
        <v/>
      </c>
      <c r="F671" s="59" t="str">
        <f>IF(B671&lt;&gt;"",SUM($E$16:E671),"")</f>
        <v/>
      </c>
      <c r="G671" s="63"/>
      <c r="H671" s="147"/>
      <c r="I671" s="124"/>
      <c r="J671" s="64"/>
    </row>
    <row r="672" spans="1:10">
      <c r="A672" s="60" t="str">
        <f t="shared" si="21"/>
        <v/>
      </c>
      <c r="B672" s="114"/>
      <c r="C672" s="115"/>
      <c r="D672" s="116"/>
      <c r="E672" s="105" t="str">
        <f t="shared" si="22"/>
        <v/>
      </c>
      <c r="F672" s="59" t="str">
        <f>IF(B672&lt;&gt;"",SUM($E$16:E672),"")</f>
        <v/>
      </c>
      <c r="G672" s="63"/>
      <c r="H672" s="147"/>
      <c r="I672" s="124"/>
      <c r="J672" s="64"/>
    </row>
    <row r="673" spans="1:10">
      <c r="A673" s="60" t="str">
        <f t="shared" si="21"/>
        <v/>
      </c>
      <c r="B673" s="114"/>
      <c r="C673" s="115"/>
      <c r="D673" s="116"/>
      <c r="E673" s="105" t="str">
        <f t="shared" si="22"/>
        <v/>
      </c>
      <c r="F673" s="59" t="str">
        <f>IF(B673&lt;&gt;"",SUM($E$16:E673),"")</f>
        <v/>
      </c>
      <c r="G673" s="63"/>
      <c r="H673" s="147"/>
      <c r="I673" s="124"/>
      <c r="J673" s="64"/>
    </row>
    <row r="674" spans="1:10">
      <c r="A674" s="60" t="str">
        <f t="shared" si="21"/>
        <v/>
      </c>
      <c r="B674" s="114"/>
      <c r="C674" s="115"/>
      <c r="D674" s="116"/>
      <c r="E674" s="105" t="str">
        <f t="shared" si="22"/>
        <v/>
      </c>
      <c r="F674" s="59" t="str">
        <f>IF(B674&lt;&gt;"",SUM($E$16:E674),"")</f>
        <v/>
      </c>
      <c r="G674" s="63"/>
      <c r="H674" s="147"/>
      <c r="I674" s="124"/>
      <c r="J674" s="64"/>
    </row>
    <row r="675" spans="1:10">
      <c r="A675" s="60" t="str">
        <f t="shared" si="21"/>
        <v/>
      </c>
      <c r="B675" s="114"/>
      <c r="C675" s="115"/>
      <c r="D675" s="116"/>
      <c r="E675" s="105" t="str">
        <f t="shared" si="22"/>
        <v/>
      </c>
      <c r="F675" s="59" t="str">
        <f>IF(B675&lt;&gt;"",SUM($E$16:E675),"")</f>
        <v/>
      </c>
      <c r="G675" s="63"/>
      <c r="H675" s="147"/>
      <c r="I675" s="124"/>
      <c r="J675" s="64"/>
    </row>
    <row r="676" spans="1:10">
      <c r="A676" s="60" t="str">
        <f t="shared" si="21"/>
        <v/>
      </c>
      <c r="B676" s="114"/>
      <c r="C676" s="115"/>
      <c r="D676" s="116"/>
      <c r="E676" s="105" t="str">
        <f t="shared" si="22"/>
        <v/>
      </c>
      <c r="F676" s="59" t="str">
        <f>IF(B676&lt;&gt;"",SUM($E$16:E676),"")</f>
        <v/>
      </c>
      <c r="G676" s="63"/>
      <c r="H676" s="147"/>
      <c r="I676" s="124"/>
      <c r="J676" s="64"/>
    </row>
    <row r="677" spans="1:10">
      <c r="A677" s="60" t="str">
        <f t="shared" si="21"/>
        <v/>
      </c>
      <c r="B677" s="114"/>
      <c r="C677" s="115"/>
      <c r="D677" s="116"/>
      <c r="E677" s="105" t="str">
        <f t="shared" si="22"/>
        <v/>
      </c>
      <c r="F677" s="59" t="str">
        <f>IF(B677&lt;&gt;"",SUM($E$16:E677),"")</f>
        <v/>
      </c>
      <c r="G677" s="63"/>
      <c r="H677" s="147"/>
      <c r="I677" s="124"/>
      <c r="J677" s="64"/>
    </row>
    <row r="678" spans="1:10">
      <c r="A678" s="60" t="str">
        <f t="shared" si="21"/>
        <v/>
      </c>
      <c r="B678" s="114"/>
      <c r="C678" s="115"/>
      <c r="D678" s="116"/>
      <c r="E678" s="105" t="str">
        <f t="shared" si="22"/>
        <v/>
      </c>
      <c r="F678" s="59" t="str">
        <f>IF(B678&lt;&gt;"",SUM($E$16:E678),"")</f>
        <v/>
      </c>
      <c r="G678" s="63"/>
      <c r="H678" s="147"/>
      <c r="I678" s="124"/>
      <c r="J678" s="64"/>
    </row>
    <row r="679" spans="1:10">
      <c r="A679" s="60" t="str">
        <f t="shared" si="21"/>
        <v/>
      </c>
      <c r="B679" s="114"/>
      <c r="C679" s="115"/>
      <c r="D679" s="116"/>
      <c r="E679" s="105" t="str">
        <f t="shared" si="22"/>
        <v/>
      </c>
      <c r="F679" s="59" t="str">
        <f>IF(B679&lt;&gt;"",SUM($E$16:E679),"")</f>
        <v/>
      </c>
      <c r="G679" s="63"/>
      <c r="H679" s="147"/>
      <c r="I679" s="124"/>
      <c r="J679" s="64"/>
    </row>
    <row r="680" spans="1:10">
      <c r="A680" s="60" t="str">
        <f t="shared" si="21"/>
        <v/>
      </c>
      <c r="B680" s="114"/>
      <c r="C680" s="115"/>
      <c r="D680" s="116"/>
      <c r="E680" s="105" t="str">
        <f t="shared" si="22"/>
        <v/>
      </c>
      <c r="F680" s="59" t="str">
        <f>IF(B680&lt;&gt;"",SUM($E$16:E680),"")</f>
        <v/>
      </c>
      <c r="G680" s="63"/>
      <c r="H680" s="147"/>
      <c r="I680" s="124"/>
      <c r="J680" s="64"/>
    </row>
    <row r="681" spans="1:10">
      <c r="A681" s="60" t="str">
        <f t="shared" si="21"/>
        <v/>
      </c>
      <c r="B681" s="114"/>
      <c r="C681" s="115"/>
      <c r="D681" s="116"/>
      <c r="E681" s="105" t="str">
        <f t="shared" si="22"/>
        <v/>
      </c>
      <c r="F681" s="59" t="str">
        <f>IF(B681&lt;&gt;"",SUM($E$16:E681),"")</f>
        <v/>
      </c>
      <c r="G681" s="63"/>
      <c r="H681" s="147"/>
      <c r="I681" s="124"/>
      <c r="J681" s="64"/>
    </row>
    <row r="682" spans="1:10">
      <c r="A682" s="60" t="str">
        <f t="shared" si="21"/>
        <v/>
      </c>
      <c r="B682" s="114"/>
      <c r="C682" s="115"/>
      <c r="D682" s="116"/>
      <c r="E682" s="105" t="str">
        <f t="shared" si="22"/>
        <v/>
      </c>
      <c r="F682" s="59" t="str">
        <f>IF(B682&lt;&gt;"",SUM($E$16:E682),"")</f>
        <v/>
      </c>
      <c r="G682" s="63"/>
      <c r="H682" s="147"/>
      <c r="I682" s="124"/>
      <c r="J682" s="64"/>
    </row>
    <row r="683" spans="1:10">
      <c r="A683" s="60" t="str">
        <f t="shared" si="21"/>
        <v/>
      </c>
      <c r="B683" s="114"/>
      <c r="C683" s="115"/>
      <c r="D683" s="116"/>
      <c r="E683" s="105" t="str">
        <f t="shared" si="22"/>
        <v/>
      </c>
      <c r="F683" s="59" t="str">
        <f>IF(B683&lt;&gt;"",SUM($E$16:E683),"")</f>
        <v/>
      </c>
      <c r="G683" s="63"/>
      <c r="H683" s="147"/>
      <c r="I683" s="124"/>
      <c r="J683" s="64"/>
    </row>
    <row r="684" spans="1:10">
      <c r="A684" s="60" t="str">
        <f t="shared" si="21"/>
        <v/>
      </c>
      <c r="B684" s="114"/>
      <c r="C684" s="115"/>
      <c r="D684" s="116"/>
      <c r="E684" s="105" t="str">
        <f t="shared" si="22"/>
        <v/>
      </c>
      <c r="F684" s="59" t="str">
        <f>IF(B684&lt;&gt;"",SUM($E$16:E684),"")</f>
        <v/>
      </c>
      <c r="G684" s="63"/>
      <c r="H684" s="147"/>
      <c r="I684" s="124"/>
      <c r="J684" s="64"/>
    </row>
    <row r="685" spans="1:10">
      <c r="A685" s="60" t="str">
        <f t="shared" si="21"/>
        <v/>
      </c>
      <c r="B685" s="114"/>
      <c r="C685" s="115"/>
      <c r="D685" s="116"/>
      <c r="E685" s="105" t="str">
        <f t="shared" si="22"/>
        <v/>
      </c>
      <c r="F685" s="59" t="str">
        <f>IF(B685&lt;&gt;"",SUM($E$16:E685),"")</f>
        <v/>
      </c>
      <c r="G685" s="63"/>
      <c r="H685" s="147"/>
      <c r="I685" s="124"/>
      <c r="J685" s="64"/>
    </row>
    <row r="686" spans="1:10">
      <c r="A686" s="60" t="str">
        <f t="shared" si="21"/>
        <v/>
      </c>
      <c r="B686" s="114"/>
      <c r="C686" s="115"/>
      <c r="D686" s="116"/>
      <c r="E686" s="105" t="str">
        <f t="shared" si="22"/>
        <v/>
      </c>
      <c r="F686" s="59" t="str">
        <f>IF(B686&lt;&gt;"",SUM($E$16:E686),"")</f>
        <v/>
      </c>
      <c r="G686" s="63"/>
      <c r="H686" s="147"/>
      <c r="I686" s="124"/>
      <c r="J686" s="64"/>
    </row>
    <row r="687" spans="1:10">
      <c r="A687" s="60" t="str">
        <f t="shared" si="21"/>
        <v/>
      </c>
      <c r="B687" s="114"/>
      <c r="C687" s="115"/>
      <c r="D687" s="116"/>
      <c r="E687" s="105" t="str">
        <f t="shared" si="22"/>
        <v/>
      </c>
      <c r="F687" s="59" t="str">
        <f>IF(B687&lt;&gt;"",SUM($E$16:E687),"")</f>
        <v/>
      </c>
      <c r="G687" s="63"/>
      <c r="H687" s="147"/>
      <c r="I687" s="124"/>
      <c r="J687" s="64"/>
    </row>
    <row r="688" spans="1:10">
      <c r="A688" s="60" t="str">
        <f t="shared" si="21"/>
        <v/>
      </c>
      <c r="B688" s="114"/>
      <c r="C688" s="115"/>
      <c r="D688" s="116"/>
      <c r="E688" s="105" t="str">
        <f t="shared" si="22"/>
        <v/>
      </c>
      <c r="F688" s="59" t="str">
        <f>IF(B688&lt;&gt;"",SUM($E$16:E688),"")</f>
        <v/>
      </c>
      <c r="G688" s="63"/>
      <c r="H688" s="147"/>
      <c r="I688" s="124"/>
      <c r="J688" s="64"/>
    </row>
    <row r="689" spans="1:10">
      <c r="A689" s="60" t="str">
        <f t="shared" si="21"/>
        <v/>
      </c>
      <c r="B689" s="114"/>
      <c r="C689" s="115"/>
      <c r="D689" s="116"/>
      <c r="E689" s="105" t="str">
        <f t="shared" si="22"/>
        <v/>
      </c>
      <c r="F689" s="59" t="str">
        <f>IF(B689&lt;&gt;"",SUM($E$16:E689),"")</f>
        <v/>
      </c>
      <c r="G689" s="63"/>
      <c r="H689" s="147"/>
      <c r="I689" s="124"/>
      <c r="J689" s="64"/>
    </row>
    <row r="690" spans="1:10">
      <c r="A690" s="60" t="str">
        <f t="shared" si="21"/>
        <v/>
      </c>
      <c r="B690" s="114"/>
      <c r="C690" s="115"/>
      <c r="D690" s="116"/>
      <c r="E690" s="105" t="str">
        <f t="shared" si="22"/>
        <v/>
      </c>
      <c r="F690" s="59" t="str">
        <f>IF(B690&lt;&gt;"",SUM($E$16:E690),"")</f>
        <v/>
      </c>
      <c r="G690" s="63"/>
      <c r="H690" s="147"/>
      <c r="I690" s="124"/>
      <c r="J690" s="64"/>
    </row>
    <row r="691" spans="1:10">
      <c r="A691" s="60" t="str">
        <f t="shared" si="21"/>
        <v/>
      </c>
      <c r="B691" s="114"/>
      <c r="C691" s="115"/>
      <c r="D691" s="116"/>
      <c r="E691" s="105" t="str">
        <f t="shared" si="22"/>
        <v/>
      </c>
      <c r="F691" s="59" t="str">
        <f>IF(B691&lt;&gt;"",SUM($E$16:E691),"")</f>
        <v/>
      </c>
      <c r="G691" s="63"/>
      <c r="H691" s="147"/>
      <c r="I691" s="124"/>
      <c r="J691" s="64"/>
    </row>
    <row r="692" spans="1:10">
      <c r="A692" s="60" t="str">
        <f t="shared" si="21"/>
        <v/>
      </c>
      <c r="B692" s="114"/>
      <c r="C692" s="115"/>
      <c r="D692" s="116"/>
      <c r="E692" s="105" t="str">
        <f t="shared" si="22"/>
        <v/>
      </c>
      <c r="F692" s="59" t="str">
        <f>IF(B692&lt;&gt;"",SUM($E$16:E692),"")</f>
        <v/>
      </c>
      <c r="G692" s="63"/>
      <c r="H692" s="147"/>
      <c r="I692" s="124"/>
      <c r="J692" s="64"/>
    </row>
    <row r="693" spans="1:10">
      <c r="A693" s="60" t="str">
        <f t="shared" si="21"/>
        <v/>
      </c>
      <c r="B693" s="114"/>
      <c r="C693" s="115"/>
      <c r="D693" s="116"/>
      <c r="E693" s="105" t="str">
        <f t="shared" si="22"/>
        <v/>
      </c>
      <c r="F693" s="59" t="str">
        <f>IF(B693&lt;&gt;"",SUM($E$16:E693),"")</f>
        <v/>
      </c>
      <c r="G693" s="63"/>
      <c r="H693" s="147"/>
      <c r="I693" s="124"/>
      <c r="J693" s="64"/>
    </row>
    <row r="694" spans="1:10">
      <c r="A694" s="60" t="str">
        <f t="shared" si="21"/>
        <v/>
      </c>
      <c r="B694" s="114"/>
      <c r="C694" s="115"/>
      <c r="D694" s="116"/>
      <c r="E694" s="105" t="str">
        <f t="shared" si="22"/>
        <v/>
      </c>
      <c r="F694" s="59" t="str">
        <f>IF(B694&lt;&gt;"",SUM($E$16:E694),"")</f>
        <v/>
      </c>
      <c r="G694" s="63"/>
      <c r="H694" s="147"/>
      <c r="I694" s="124"/>
      <c r="J694" s="64"/>
    </row>
    <row r="695" spans="1:10">
      <c r="A695" s="60" t="str">
        <f t="shared" si="21"/>
        <v/>
      </c>
      <c r="B695" s="114"/>
      <c r="C695" s="115"/>
      <c r="D695" s="116"/>
      <c r="E695" s="105" t="str">
        <f t="shared" si="22"/>
        <v/>
      </c>
      <c r="F695" s="59" t="str">
        <f>IF(B695&lt;&gt;"",SUM($E$16:E695),"")</f>
        <v/>
      </c>
      <c r="G695" s="63"/>
      <c r="H695" s="147"/>
      <c r="I695" s="124"/>
      <c r="J695" s="64"/>
    </row>
    <row r="696" spans="1:10">
      <c r="A696" s="60" t="str">
        <f t="shared" si="21"/>
        <v/>
      </c>
      <c r="B696" s="114"/>
      <c r="C696" s="115"/>
      <c r="D696" s="116"/>
      <c r="E696" s="105" t="str">
        <f t="shared" si="22"/>
        <v/>
      </c>
      <c r="F696" s="59" t="str">
        <f>IF(B696&lt;&gt;"",SUM($E$16:E696),"")</f>
        <v/>
      </c>
      <c r="G696" s="63"/>
      <c r="H696" s="147"/>
      <c r="I696" s="124"/>
      <c r="J696" s="64"/>
    </row>
    <row r="697" spans="1:10">
      <c r="A697" s="60" t="str">
        <f t="shared" si="21"/>
        <v/>
      </c>
      <c r="B697" s="114"/>
      <c r="C697" s="115"/>
      <c r="D697" s="116"/>
      <c r="E697" s="105" t="str">
        <f t="shared" si="22"/>
        <v/>
      </c>
      <c r="F697" s="59" t="str">
        <f>IF(B697&lt;&gt;"",SUM($E$16:E697),"")</f>
        <v/>
      </c>
      <c r="G697" s="63"/>
      <c r="H697" s="147"/>
      <c r="I697" s="124"/>
      <c r="J697" s="64"/>
    </row>
    <row r="698" spans="1:10">
      <c r="A698" s="60" t="str">
        <f t="shared" si="21"/>
        <v/>
      </c>
      <c r="B698" s="114"/>
      <c r="C698" s="115"/>
      <c r="D698" s="116"/>
      <c r="E698" s="105" t="str">
        <f t="shared" si="22"/>
        <v/>
      </c>
      <c r="F698" s="59" t="str">
        <f>IF(B698&lt;&gt;"",SUM($E$16:E698),"")</f>
        <v/>
      </c>
      <c r="G698" s="63"/>
      <c r="H698" s="147"/>
      <c r="I698" s="124"/>
      <c r="J698" s="64"/>
    </row>
    <row r="699" spans="1:10">
      <c r="A699" s="60" t="str">
        <f t="shared" si="21"/>
        <v/>
      </c>
      <c r="B699" s="114"/>
      <c r="C699" s="115"/>
      <c r="D699" s="116"/>
      <c r="E699" s="105" t="str">
        <f t="shared" si="22"/>
        <v/>
      </c>
      <c r="F699" s="59" t="str">
        <f>IF(B699&lt;&gt;"",SUM($E$16:E699),"")</f>
        <v/>
      </c>
      <c r="G699" s="63"/>
      <c r="H699" s="147"/>
      <c r="I699" s="124"/>
      <c r="J699" s="64"/>
    </row>
    <row r="700" spans="1:10">
      <c r="A700" s="60" t="str">
        <f t="shared" si="21"/>
        <v/>
      </c>
      <c r="B700" s="114"/>
      <c r="C700" s="115"/>
      <c r="D700" s="116"/>
      <c r="E700" s="105" t="str">
        <f t="shared" si="22"/>
        <v/>
      </c>
      <c r="F700" s="59" t="str">
        <f>IF(B700&lt;&gt;"",SUM($E$16:E700),"")</f>
        <v/>
      </c>
      <c r="G700" s="63"/>
      <c r="H700" s="147"/>
      <c r="I700" s="124"/>
      <c r="J700" s="64"/>
    </row>
    <row r="701" spans="1:10">
      <c r="A701" s="60" t="str">
        <f t="shared" si="21"/>
        <v/>
      </c>
      <c r="B701" s="114"/>
      <c r="C701" s="115"/>
      <c r="D701" s="116"/>
      <c r="E701" s="105" t="str">
        <f t="shared" si="22"/>
        <v/>
      </c>
      <c r="F701" s="59" t="str">
        <f>IF(B701&lt;&gt;"",SUM($E$16:E701),"")</f>
        <v/>
      </c>
      <c r="G701" s="63"/>
      <c r="H701" s="147"/>
      <c r="I701" s="124"/>
      <c r="J701" s="64"/>
    </row>
    <row r="702" spans="1:10">
      <c r="A702" s="60" t="str">
        <f t="shared" si="21"/>
        <v/>
      </c>
      <c r="B702" s="114"/>
      <c r="C702" s="115"/>
      <c r="D702" s="116"/>
      <c r="E702" s="105" t="str">
        <f t="shared" si="22"/>
        <v/>
      </c>
      <c r="F702" s="59" t="str">
        <f>IF(B702&lt;&gt;"",SUM($E$16:E702),"")</f>
        <v/>
      </c>
      <c r="G702" s="63"/>
      <c r="H702" s="147"/>
      <c r="I702" s="124"/>
      <c r="J702" s="64"/>
    </row>
    <row r="703" spans="1:10">
      <c r="A703" s="60" t="str">
        <f t="shared" si="21"/>
        <v/>
      </c>
      <c r="B703" s="114"/>
      <c r="C703" s="115"/>
      <c r="D703" s="116"/>
      <c r="E703" s="105" t="str">
        <f t="shared" si="22"/>
        <v/>
      </c>
      <c r="F703" s="59" t="str">
        <f>IF(B703&lt;&gt;"",SUM($E$16:E703),"")</f>
        <v/>
      </c>
      <c r="G703" s="63"/>
      <c r="H703" s="147"/>
      <c r="I703" s="124"/>
      <c r="J703" s="64"/>
    </row>
    <row r="704" spans="1:10">
      <c r="A704" s="60" t="str">
        <f t="shared" si="21"/>
        <v/>
      </c>
      <c r="B704" s="114"/>
      <c r="C704" s="115"/>
      <c r="D704" s="116"/>
      <c r="E704" s="105" t="str">
        <f t="shared" si="22"/>
        <v/>
      </c>
      <c r="F704" s="59" t="str">
        <f>IF(B704&lt;&gt;"",SUM($E$16:E704),"")</f>
        <v/>
      </c>
      <c r="G704" s="63"/>
      <c r="H704" s="147"/>
      <c r="I704" s="124"/>
      <c r="J704" s="64"/>
    </row>
    <row r="705" spans="1:10">
      <c r="A705" s="60" t="str">
        <f t="shared" si="21"/>
        <v/>
      </c>
      <c r="B705" s="114"/>
      <c r="C705" s="115"/>
      <c r="D705" s="116"/>
      <c r="E705" s="105" t="str">
        <f t="shared" si="22"/>
        <v/>
      </c>
      <c r="F705" s="59" t="str">
        <f>IF(B705&lt;&gt;"",SUM($E$16:E705),"")</f>
        <v/>
      </c>
      <c r="G705" s="63"/>
      <c r="H705" s="147"/>
      <c r="I705" s="124"/>
      <c r="J705" s="64"/>
    </row>
    <row r="706" spans="1:10">
      <c r="A706" s="60" t="str">
        <f t="shared" si="21"/>
        <v/>
      </c>
      <c r="B706" s="114"/>
      <c r="C706" s="115"/>
      <c r="D706" s="116"/>
      <c r="E706" s="105" t="str">
        <f t="shared" si="22"/>
        <v/>
      </c>
      <c r="F706" s="59" t="str">
        <f>IF(B706&lt;&gt;"",SUM($E$16:E706),"")</f>
        <v/>
      </c>
      <c r="G706" s="63"/>
      <c r="H706" s="147"/>
      <c r="I706" s="124"/>
      <c r="J706" s="64"/>
    </row>
    <row r="707" spans="1:10">
      <c r="A707" s="60" t="str">
        <f t="shared" si="21"/>
        <v/>
      </c>
      <c r="B707" s="114"/>
      <c r="C707" s="115"/>
      <c r="D707" s="116"/>
      <c r="E707" s="105" t="str">
        <f t="shared" si="22"/>
        <v/>
      </c>
      <c r="F707" s="59" t="str">
        <f>IF(B707&lt;&gt;"",SUM($E$16:E707),"")</f>
        <v/>
      </c>
      <c r="G707" s="63"/>
      <c r="H707" s="147"/>
      <c r="I707" s="124"/>
      <c r="J707" s="64"/>
    </row>
    <row r="708" spans="1:10">
      <c r="A708" s="60" t="str">
        <f t="shared" si="21"/>
        <v/>
      </c>
      <c r="B708" s="114"/>
      <c r="C708" s="115"/>
      <c r="D708" s="116"/>
      <c r="E708" s="105" t="str">
        <f t="shared" si="22"/>
        <v/>
      </c>
      <c r="F708" s="59" t="str">
        <f>IF(B708&lt;&gt;"",SUM($E$16:E708),"")</f>
        <v/>
      </c>
      <c r="G708" s="63"/>
      <c r="H708" s="147"/>
      <c r="I708" s="124"/>
      <c r="J708" s="64"/>
    </row>
    <row r="709" spans="1:10">
      <c r="A709" s="60" t="str">
        <f t="shared" si="21"/>
        <v/>
      </c>
      <c r="B709" s="114"/>
      <c r="C709" s="115"/>
      <c r="D709" s="116"/>
      <c r="E709" s="105" t="str">
        <f t="shared" si="22"/>
        <v/>
      </c>
      <c r="F709" s="59" t="str">
        <f>IF(B709&lt;&gt;"",SUM($E$16:E709),"")</f>
        <v/>
      </c>
      <c r="G709" s="63"/>
      <c r="H709" s="147"/>
      <c r="I709" s="124"/>
      <c r="J709" s="64"/>
    </row>
    <row r="710" spans="1:10">
      <c r="A710" s="60" t="str">
        <f t="shared" si="21"/>
        <v/>
      </c>
      <c r="B710" s="114"/>
      <c r="C710" s="115"/>
      <c r="D710" s="116"/>
      <c r="E710" s="105" t="str">
        <f t="shared" si="22"/>
        <v/>
      </c>
      <c r="F710" s="59" t="str">
        <f>IF(B710&lt;&gt;"",SUM($E$16:E710),"")</f>
        <v/>
      </c>
      <c r="G710" s="63"/>
      <c r="H710" s="147"/>
      <c r="I710" s="124"/>
      <c r="J710" s="64"/>
    </row>
    <row r="711" spans="1:10">
      <c r="A711" s="60" t="str">
        <f t="shared" si="21"/>
        <v/>
      </c>
      <c r="B711" s="114"/>
      <c r="C711" s="115"/>
      <c r="D711" s="116"/>
      <c r="E711" s="105" t="str">
        <f t="shared" si="22"/>
        <v/>
      </c>
      <c r="F711" s="59" t="str">
        <f>IF(B711&lt;&gt;"",SUM($E$16:E711),"")</f>
        <v/>
      </c>
      <c r="G711" s="63"/>
      <c r="H711" s="147"/>
      <c r="I711" s="124"/>
      <c r="J711" s="64"/>
    </row>
    <row r="712" spans="1:10">
      <c r="A712" s="60" t="str">
        <f t="shared" si="21"/>
        <v/>
      </c>
      <c r="B712" s="114"/>
      <c r="C712" s="115"/>
      <c r="D712" s="116"/>
      <c r="E712" s="105" t="str">
        <f t="shared" si="22"/>
        <v/>
      </c>
      <c r="F712" s="59" t="str">
        <f>IF(B712&lt;&gt;"",SUM($E$16:E712),"")</f>
        <v/>
      </c>
      <c r="G712" s="63"/>
      <c r="H712" s="147"/>
      <c r="I712" s="124"/>
      <c r="J712" s="64"/>
    </row>
    <row r="713" spans="1:10">
      <c r="A713" s="60" t="str">
        <f t="shared" si="21"/>
        <v/>
      </c>
      <c r="B713" s="114"/>
      <c r="C713" s="115"/>
      <c r="D713" s="116"/>
      <c r="E713" s="105" t="str">
        <f t="shared" si="22"/>
        <v/>
      </c>
      <c r="F713" s="59" t="str">
        <f>IF(B713&lt;&gt;"",SUM($E$16:E713),"")</f>
        <v/>
      </c>
      <c r="G713" s="63"/>
      <c r="H713" s="147"/>
      <c r="I713" s="124"/>
      <c r="J713" s="64"/>
    </row>
    <row r="714" spans="1:10">
      <c r="A714" s="60" t="str">
        <f t="shared" si="21"/>
        <v/>
      </c>
      <c r="B714" s="114"/>
      <c r="C714" s="115"/>
      <c r="D714" s="116"/>
      <c r="E714" s="105" t="str">
        <f t="shared" si="22"/>
        <v/>
      </c>
      <c r="F714" s="59" t="str">
        <f>IF(B714&lt;&gt;"",SUM($E$16:E714),"")</f>
        <v/>
      </c>
      <c r="G714" s="63"/>
      <c r="H714" s="147"/>
      <c r="I714" s="124"/>
      <c r="J714" s="64"/>
    </row>
    <row r="715" spans="1:10">
      <c r="A715" s="60" t="str">
        <f t="shared" si="21"/>
        <v/>
      </c>
      <c r="B715" s="114"/>
      <c r="C715" s="115"/>
      <c r="D715" s="116"/>
      <c r="E715" s="105" t="str">
        <f t="shared" si="22"/>
        <v/>
      </c>
      <c r="F715" s="59" t="str">
        <f>IF(B715&lt;&gt;"",SUM($E$16:E715),"")</f>
        <v/>
      </c>
      <c r="G715" s="63"/>
      <c r="H715" s="147"/>
      <c r="I715" s="124"/>
      <c r="J715" s="64"/>
    </row>
    <row r="716" spans="1:10">
      <c r="A716" s="60" t="str">
        <f t="shared" ref="A716:A779" si="23">IF(B716&lt;&gt;"",TEXT(B716,"TTT"),"")</f>
        <v/>
      </c>
      <c r="B716" s="114"/>
      <c r="C716" s="115"/>
      <c r="D716" s="116"/>
      <c r="E716" s="105" t="str">
        <f t="shared" ref="E716:E779" si="24">IF(B716&lt;&gt;"",IF(D716&lt;C716,1-C716+D716,D716-C716)*24,"")</f>
        <v/>
      </c>
      <c r="F716" s="59" t="str">
        <f>IF(B716&lt;&gt;"",SUM($E$16:E716),"")</f>
        <v/>
      </c>
      <c r="G716" s="63"/>
      <c r="H716" s="147"/>
      <c r="I716" s="124"/>
      <c r="J716" s="64"/>
    </row>
    <row r="717" spans="1:10">
      <c r="A717" s="60" t="str">
        <f t="shared" si="23"/>
        <v/>
      </c>
      <c r="B717" s="114"/>
      <c r="C717" s="115"/>
      <c r="D717" s="116"/>
      <c r="E717" s="105" t="str">
        <f t="shared" si="24"/>
        <v/>
      </c>
      <c r="F717" s="59" t="str">
        <f>IF(B717&lt;&gt;"",SUM($E$16:E717),"")</f>
        <v/>
      </c>
      <c r="G717" s="63"/>
      <c r="H717" s="147"/>
      <c r="I717" s="124"/>
      <c r="J717" s="64"/>
    </row>
    <row r="718" spans="1:10">
      <c r="A718" s="60" t="str">
        <f t="shared" si="23"/>
        <v/>
      </c>
      <c r="B718" s="114"/>
      <c r="C718" s="115"/>
      <c r="D718" s="116"/>
      <c r="E718" s="105" t="str">
        <f t="shared" si="24"/>
        <v/>
      </c>
      <c r="F718" s="59" t="str">
        <f>IF(B718&lt;&gt;"",SUM($E$16:E718),"")</f>
        <v/>
      </c>
      <c r="G718" s="63"/>
      <c r="H718" s="147"/>
      <c r="I718" s="124"/>
      <c r="J718" s="64"/>
    </row>
    <row r="719" spans="1:10">
      <c r="A719" s="60" t="str">
        <f t="shared" si="23"/>
        <v/>
      </c>
      <c r="B719" s="114"/>
      <c r="C719" s="115"/>
      <c r="D719" s="116"/>
      <c r="E719" s="105" t="str">
        <f t="shared" si="24"/>
        <v/>
      </c>
      <c r="F719" s="59" t="str">
        <f>IF(B719&lt;&gt;"",SUM($E$16:E719),"")</f>
        <v/>
      </c>
      <c r="G719" s="63"/>
      <c r="H719" s="147"/>
      <c r="I719" s="124"/>
      <c r="J719" s="64"/>
    </row>
    <row r="720" spans="1:10">
      <c r="A720" s="60" t="str">
        <f t="shared" si="23"/>
        <v/>
      </c>
      <c r="B720" s="114"/>
      <c r="C720" s="115"/>
      <c r="D720" s="116"/>
      <c r="E720" s="105" t="str">
        <f t="shared" si="24"/>
        <v/>
      </c>
      <c r="F720" s="59" t="str">
        <f>IF(B720&lt;&gt;"",SUM($E$16:E720),"")</f>
        <v/>
      </c>
      <c r="G720" s="63"/>
      <c r="H720" s="147"/>
      <c r="I720" s="124"/>
      <c r="J720" s="64"/>
    </row>
    <row r="721" spans="1:10">
      <c r="A721" s="60" t="str">
        <f t="shared" si="23"/>
        <v/>
      </c>
      <c r="B721" s="114"/>
      <c r="C721" s="115"/>
      <c r="D721" s="116"/>
      <c r="E721" s="105" t="str">
        <f t="shared" si="24"/>
        <v/>
      </c>
      <c r="F721" s="59" t="str">
        <f>IF(B721&lt;&gt;"",SUM($E$16:E721),"")</f>
        <v/>
      </c>
      <c r="G721" s="63"/>
      <c r="H721" s="147"/>
      <c r="I721" s="124"/>
      <c r="J721" s="64"/>
    </row>
    <row r="722" spans="1:10">
      <c r="A722" s="60" t="str">
        <f t="shared" si="23"/>
        <v/>
      </c>
      <c r="B722" s="114"/>
      <c r="C722" s="115"/>
      <c r="D722" s="116"/>
      <c r="E722" s="105" t="str">
        <f t="shared" si="24"/>
        <v/>
      </c>
      <c r="F722" s="59" t="str">
        <f>IF(B722&lt;&gt;"",SUM($E$16:E722),"")</f>
        <v/>
      </c>
      <c r="G722" s="63"/>
      <c r="H722" s="147"/>
      <c r="I722" s="124"/>
      <c r="J722" s="64"/>
    </row>
    <row r="723" spans="1:10">
      <c r="A723" s="60" t="str">
        <f t="shared" si="23"/>
        <v/>
      </c>
      <c r="B723" s="114"/>
      <c r="C723" s="115"/>
      <c r="D723" s="116"/>
      <c r="E723" s="105" t="str">
        <f t="shared" si="24"/>
        <v/>
      </c>
      <c r="F723" s="59" t="str">
        <f>IF(B723&lt;&gt;"",SUM($E$16:E723),"")</f>
        <v/>
      </c>
      <c r="G723" s="63"/>
      <c r="H723" s="147"/>
      <c r="I723" s="124"/>
      <c r="J723" s="64"/>
    </row>
    <row r="724" spans="1:10">
      <c r="A724" s="60" t="str">
        <f t="shared" si="23"/>
        <v/>
      </c>
      <c r="B724" s="114"/>
      <c r="C724" s="115"/>
      <c r="D724" s="116"/>
      <c r="E724" s="105" t="str">
        <f t="shared" si="24"/>
        <v/>
      </c>
      <c r="F724" s="59" t="str">
        <f>IF(B724&lt;&gt;"",SUM($E$16:E724),"")</f>
        <v/>
      </c>
      <c r="G724" s="63"/>
      <c r="H724" s="147"/>
      <c r="I724" s="124"/>
      <c r="J724" s="64"/>
    </row>
    <row r="725" spans="1:10">
      <c r="A725" s="60" t="str">
        <f t="shared" si="23"/>
        <v/>
      </c>
      <c r="B725" s="114"/>
      <c r="C725" s="115"/>
      <c r="D725" s="116"/>
      <c r="E725" s="105" t="str">
        <f t="shared" si="24"/>
        <v/>
      </c>
      <c r="F725" s="59" t="str">
        <f>IF(B725&lt;&gt;"",SUM($E$16:E725),"")</f>
        <v/>
      </c>
      <c r="G725" s="63"/>
      <c r="H725" s="147"/>
      <c r="I725" s="124"/>
      <c r="J725" s="64"/>
    </row>
    <row r="726" spans="1:10">
      <c r="A726" s="60" t="str">
        <f t="shared" si="23"/>
        <v/>
      </c>
      <c r="B726" s="114"/>
      <c r="C726" s="115"/>
      <c r="D726" s="116"/>
      <c r="E726" s="105" t="str">
        <f t="shared" si="24"/>
        <v/>
      </c>
      <c r="F726" s="59" t="str">
        <f>IF(B726&lt;&gt;"",SUM($E$16:E726),"")</f>
        <v/>
      </c>
      <c r="G726" s="63"/>
      <c r="H726" s="147"/>
      <c r="I726" s="124"/>
      <c r="J726" s="64"/>
    </row>
    <row r="727" spans="1:10">
      <c r="A727" s="60" t="str">
        <f t="shared" si="23"/>
        <v/>
      </c>
      <c r="B727" s="114"/>
      <c r="C727" s="115"/>
      <c r="D727" s="116"/>
      <c r="E727" s="105" t="str">
        <f t="shared" si="24"/>
        <v/>
      </c>
      <c r="F727" s="59" t="str">
        <f>IF(B727&lt;&gt;"",SUM($E$16:E727),"")</f>
        <v/>
      </c>
      <c r="G727" s="63"/>
      <c r="H727" s="147"/>
      <c r="I727" s="124"/>
      <c r="J727" s="64"/>
    </row>
    <row r="728" spans="1:10">
      <c r="A728" s="60" t="str">
        <f t="shared" si="23"/>
        <v/>
      </c>
      <c r="B728" s="114"/>
      <c r="C728" s="115"/>
      <c r="D728" s="116"/>
      <c r="E728" s="105" t="str">
        <f t="shared" si="24"/>
        <v/>
      </c>
      <c r="F728" s="59" t="str">
        <f>IF(B728&lt;&gt;"",SUM($E$16:E728),"")</f>
        <v/>
      </c>
      <c r="G728" s="63"/>
      <c r="H728" s="147"/>
      <c r="I728" s="124"/>
      <c r="J728" s="64"/>
    </row>
    <row r="729" spans="1:10">
      <c r="A729" s="60" t="str">
        <f t="shared" si="23"/>
        <v/>
      </c>
      <c r="B729" s="114"/>
      <c r="C729" s="115"/>
      <c r="D729" s="116"/>
      <c r="E729" s="105" t="str">
        <f t="shared" si="24"/>
        <v/>
      </c>
      <c r="F729" s="59" t="str">
        <f>IF(B729&lt;&gt;"",SUM($E$16:E729),"")</f>
        <v/>
      </c>
      <c r="G729" s="63"/>
      <c r="H729" s="147"/>
      <c r="I729" s="124"/>
      <c r="J729" s="64"/>
    </row>
    <row r="730" spans="1:10">
      <c r="A730" s="60" t="str">
        <f t="shared" si="23"/>
        <v/>
      </c>
      <c r="B730" s="114"/>
      <c r="C730" s="115"/>
      <c r="D730" s="116"/>
      <c r="E730" s="105" t="str">
        <f t="shared" si="24"/>
        <v/>
      </c>
      <c r="F730" s="59" t="str">
        <f>IF(B730&lt;&gt;"",SUM($E$16:E730),"")</f>
        <v/>
      </c>
      <c r="G730" s="63"/>
      <c r="H730" s="147"/>
      <c r="I730" s="124"/>
      <c r="J730" s="64"/>
    </row>
    <row r="731" spans="1:10">
      <c r="A731" s="60" t="str">
        <f t="shared" si="23"/>
        <v/>
      </c>
      <c r="B731" s="114"/>
      <c r="C731" s="115"/>
      <c r="D731" s="116"/>
      <c r="E731" s="105" t="str">
        <f t="shared" si="24"/>
        <v/>
      </c>
      <c r="F731" s="59" t="str">
        <f>IF(B731&lt;&gt;"",SUM($E$16:E731),"")</f>
        <v/>
      </c>
      <c r="G731" s="63"/>
      <c r="H731" s="147"/>
      <c r="I731" s="124"/>
      <c r="J731" s="64"/>
    </row>
    <row r="732" spans="1:10">
      <c r="A732" s="60" t="str">
        <f t="shared" si="23"/>
        <v/>
      </c>
      <c r="B732" s="114"/>
      <c r="C732" s="115"/>
      <c r="D732" s="116"/>
      <c r="E732" s="105" t="str">
        <f t="shared" si="24"/>
        <v/>
      </c>
      <c r="F732" s="59" t="str">
        <f>IF(B732&lt;&gt;"",SUM($E$16:E732),"")</f>
        <v/>
      </c>
      <c r="G732" s="63"/>
      <c r="H732" s="147"/>
      <c r="I732" s="124"/>
      <c r="J732" s="64"/>
    </row>
    <row r="733" spans="1:10">
      <c r="A733" s="60" t="str">
        <f t="shared" si="23"/>
        <v/>
      </c>
      <c r="B733" s="114"/>
      <c r="C733" s="115"/>
      <c r="D733" s="116"/>
      <c r="E733" s="105" t="str">
        <f t="shared" si="24"/>
        <v/>
      </c>
      <c r="F733" s="59" t="str">
        <f>IF(B733&lt;&gt;"",SUM($E$16:E733),"")</f>
        <v/>
      </c>
      <c r="G733" s="63"/>
      <c r="H733" s="147"/>
      <c r="I733" s="124"/>
      <c r="J733" s="64"/>
    </row>
    <row r="734" spans="1:10">
      <c r="A734" s="60" t="str">
        <f t="shared" si="23"/>
        <v/>
      </c>
      <c r="B734" s="114"/>
      <c r="C734" s="115"/>
      <c r="D734" s="116"/>
      <c r="E734" s="105" t="str">
        <f t="shared" si="24"/>
        <v/>
      </c>
      <c r="F734" s="59" t="str">
        <f>IF(B734&lt;&gt;"",SUM($E$16:E734),"")</f>
        <v/>
      </c>
      <c r="G734" s="63"/>
      <c r="H734" s="147"/>
      <c r="I734" s="124"/>
      <c r="J734" s="64"/>
    </row>
    <row r="735" spans="1:10">
      <c r="A735" s="60" t="str">
        <f t="shared" si="23"/>
        <v/>
      </c>
      <c r="B735" s="114"/>
      <c r="C735" s="115"/>
      <c r="D735" s="116"/>
      <c r="E735" s="105" t="str">
        <f t="shared" si="24"/>
        <v/>
      </c>
      <c r="F735" s="59" t="str">
        <f>IF(B735&lt;&gt;"",SUM($E$16:E735),"")</f>
        <v/>
      </c>
      <c r="G735" s="63"/>
      <c r="H735" s="147"/>
      <c r="I735" s="124"/>
      <c r="J735" s="64"/>
    </row>
    <row r="736" spans="1:10">
      <c r="A736" s="60" t="str">
        <f t="shared" si="23"/>
        <v/>
      </c>
      <c r="B736" s="114"/>
      <c r="C736" s="115"/>
      <c r="D736" s="116"/>
      <c r="E736" s="105" t="str">
        <f t="shared" si="24"/>
        <v/>
      </c>
      <c r="F736" s="59" t="str">
        <f>IF(B736&lt;&gt;"",SUM($E$16:E736),"")</f>
        <v/>
      </c>
      <c r="G736" s="63"/>
      <c r="H736" s="147"/>
      <c r="I736" s="124"/>
      <c r="J736" s="64"/>
    </row>
    <row r="737" spans="1:10">
      <c r="A737" s="60" t="str">
        <f t="shared" si="23"/>
        <v/>
      </c>
      <c r="B737" s="114"/>
      <c r="C737" s="115"/>
      <c r="D737" s="116"/>
      <c r="E737" s="105" t="str">
        <f t="shared" si="24"/>
        <v/>
      </c>
      <c r="F737" s="59" t="str">
        <f>IF(B737&lt;&gt;"",SUM($E$16:E737),"")</f>
        <v/>
      </c>
      <c r="G737" s="63"/>
      <c r="H737" s="147"/>
      <c r="I737" s="124"/>
      <c r="J737" s="64"/>
    </row>
    <row r="738" spans="1:10">
      <c r="A738" s="60" t="str">
        <f t="shared" si="23"/>
        <v/>
      </c>
      <c r="B738" s="114"/>
      <c r="C738" s="115"/>
      <c r="D738" s="116"/>
      <c r="E738" s="105" t="str">
        <f t="shared" si="24"/>
        <v/>
      </c>
      <c r="F738" s="59" t="str">
        <f>IF(B738&lt;&gt;"",SUM($E$16:E738),"")</f>
        <v/>
      </c>
      <c r="G738" s="63"/>
      <c r="H738" s="147"/>
      <c r="I738" s="124"/>
      <c r="J738" s="64"/>
    </row>
    <row r="739" spans="1:10">
      <c r="A739" s="60" t="str">
        <f t="shared" si="23"/>
        <v/>
      </c>
      <c r="B739" s="114"/>
      <c r="C739" s="115"/>
      <c r="D739" s="116"/>
      <c r="E739" s="105" t="str">
        <f t="shared" si="24"/>
        <v/>
      </c>
      <c r="F739" s="59" t="str">
        <f>IF(B739&lt;&gt;"",SUM($E$16:E739),"")</f>
        <v/>
      </c>
      <c r="G739" s="63"/>
      <c r="H739" s="147"/>
      <c r="I739" s="124"/>
      <c r="J739" s="64"/>
    </row>
    <row r="740" spans="1:10">
      <c r="A740" s="60" t="str">
        <f t="shared" si="23"/>
        <v/>
      </c>
      <c r="B740" s="114"/>
      <c r="C740" s="115"/>
      <c r="D740" s="116"/>
      <c r="E740" s="105" t="str">
        <f t="shared" si="24"/>
        <v/>
      </c>
      <c r="F740" s="59" t="str">
        <f>IF(B740&lt;&gt;"",SUM($E$16:E740),"")</f>
        <v/>
      </c>
      <c r="G740" s="63"/>
      <c r="H740" s="147"/>
      <c r="I740" s="124"/>
      <c r="J740" s="64"/>
    </row>
    <row r="741" spans="1:10">
      <c r="A741" s="60" t="str">
        <f t="shared" si="23"/>
        <v/>
      </c>
      <c r="B741" s="114"/>
      <c r="C741" s="115"/>
      <c r="D741" s="116"/>
      <c r="E741" s="105" t="str">
        <f t="shared" si="24"/>
        <v/>
      </c>
      <c r="F741" s="59" t="str">
        <f>IF(B741&lt;&gt;"",SUM($E$16:E741),"")</f>
        <v/>
      </c>
      <c r="G741" s="63"/>
      <c r="H741" s="147"/>
      <c r="I741" s="124"/>
      <c r="J741" s="64"/>
    </row>
    <row r="742" spans="1:10">
      <c r="A742" s="60" t="str">
        <f t="shared" si="23"/>
        <v/>
      </c>
      <c r="B742" s="114"/>
      <c r="C742" s="115"/>
      <c r="D742" s="116"/>
      <c r="E742" s="105" t="str">
        <f t="shared" si="24"/>
        <v/>
      </c>
      <c r="F742" s="59" t="str">
        <f>IF(B742&lt;&gt;"",SUM($E$16:E742),"")</f>
        <v/>
      </c>
      <c r="G742" s="63"/>
      <c r="H742" s="147"/>
      <c r="I742" s="124"/>
      <c r="J742" s="64"/>
    </row>
    <row r="743" spans="1:10">
      <c r="A743" s="60" t="str">
        <f t="shared" si="23"/>
        <v/>
      </c>
      <c r="B743" s="114"/>
      <c r="C743" s="115"/>
      <c r="D743" s="116"/>
      <c r="E743" s="105" t="str">
        <f t="shared" si="24"/>
        <v/>
      </c>
      <c r="F743" s="59" t="str">
        <f>IF(B743&lt;&gt;"",SUM($E$16:E743),"")</f>
        <v/>
      </c>
      <c r="G743" s="63"/>
      <c r="H743" s="147"/>
      <c r="I743" s="124"/>
      <c r="J743" s="64"/>
    </row>
    <row r="744" spans="1:10">
      <c r="A744" s="60" t="str">
        <f t="shared" si="23"/>
        <v/>
      </c>
      <c r="B744" s="114"/>
      <c r="C744" s="115"/>
      <c r="D744" s="116"/>
      <c r="E744" s="105" t="str">
        <f t="shared" si="24"/>
        <v/>
      </c>
      <c r="F744" s="59" t="str">
        <f>IF(B744&lt;&gt;"",SUM($E$16:E744),"")</f>
        <v/>
      </c>
      <c r="G744" s="63"/>
      <c r="H744" s="147"/>
      <c r="I744" s="124"/>
      <c r="J744" s="64"/>
    </row>
    <row r="745" spans="1:10">
      <c r="A745" s="60" t="str">
        <f t="shared" si="23"/>
        <v/>
      </c>
      <c r="B745" s="114"/>
      <c r="C745" s="115"/>
      <c r="D745" s="116"/>
      <c r="E745" s="105" t="str">
        <f t="shared" si="24"/>
        <v/>
      </c>
      <c r="F745" s="59" t="str">
        <f>IF(B745&lt;&gt;"",SUM($E$16:E745),"")</f>
        <v/>
      </c>
      <c r="G745" s="63"/>
      <c r="H745" s="147"/>
      <c r="I745" s="124"/>
      <c r="J745" s="64"/>
    </row>
    <row r="746" spans="1:10">
      <c r="A746" s="60" t="str">
        <f t="shared" si="23"/>
        <v/>
      </c>
      <c r="B746" s="114"/>
      <c r="C746" s="115"/>
      <c r="D746" s="116"/>
      <c r="E746" s="105" t="str">
        <f t="shared" si="24"/>
        <v/>
      </c>
      <c r="F746" s="59" t="str">
        <f>IF(B746&lt;&gt;"",SUM($E$16:E746),"")</f>
        <v/>
      </c>
      <c r="G746" s="63"/>
      <c r="H746" s="147"/>
      <c r="I746" s="124"/>
      <c r="J746" s="64"/>
    </row>
    <row r="747" spans="1:10">
      <c r="A747" s="60" t="str">
        <f t="shared" si="23"/>
        <v/>
      </c>
      <c r="B747" s="114"/>
      <c r="C747" s="115"/>
      <c r="D747" s="116"/>
      <c r="E747" s="105" t="str">
        <f t="shared" si="24"/>
        <v/>
      </c>
      <c r="F747" s="59" t="str">
        <f>IF(B747&lt;&gt;"",SUM($E$16:E747),"")</f>
        <v/>
      </c>
      <c r="G747" s="63"/>
      <c r="H747" s="147"/>
      <c r="I747" s="124"/>
      <c r="J747" s="64"/>
    </row>
    <row r="748" spans="1:10">
      <c r="A748" s="60" t="str">
        <f t="shared" si="23"/>
        <v/>
      </c>
      <c r="B748" s="114"/>
      <c r="C748" s="115"/>
      <c r="D748" s="116"/>
      <c r="E748" s="105" t="str">
        <f t="shared" si="24"/>
        <v/>
      </c>
      <c r="F748" s="59" t="str">
        <f>IF(B748&lt;&gt;"",SUM($E$16:E748),"")</f>
        <v/>
      </c>
      <c r="G748" s="63"/>
      <c r="H748" s="147"/>
      <c r="I748" s="124"/>
      <c r="J748" s="64"/>
    </row>
    <row r="749" spans="1:10">
      <c r="A749" s="60" t="str">
        <f t="shared" si="23"/>
        <v/>
      </c>
      <c r="B749" s="114"/>
      <c r="C749" s="115"/>
      <c r="D749" s="116"/>
      <c r="E749" s="105" t="str">
        <f t="shared" si="24"/>
        <v/>
      </c>
      <c r="F749" s="59" t="str">
        <f>IF(B749&lt;&gt;"",SUM($E$16:E749),"")</f>
        <v/>
      </c>
      <c r="G749" s="63"/>
      <c r="H749" s="147"/>
      <c r="I749" s="124"/>
      <c r="J749" s="64"/>
    </row>
    <row r="750" spans="1:10">
      <c r="A750" s="60" t="str">
        <f t="shared" si="23"/>
        <v/>
      </c>
      <c r="B750" s="114"/>
      <c r="C750" s="115"/>
      <c r="D750" s="116"/>
      <c r="E750" s="105" t="str">
        <f t="shared" si="24"/>
        <v/>
      </c>
      <c r="F750" s="59" t="str">
        <f>IF(B750&lt;&gt;"",SUM($E$16:E750),"")</f>
        <v/>
      </c>
      <c r="G750" s="63"/>
      <c r="H750" s="147"/>
      <c r="I750" s="124"/>
      <c r="J750" s="64"/>
    </row>
    <row r="751" spans="1:10">
      <c r="A751" s="60" t="str">
        <f t="shared" si="23"/>
        <v/>
      </c>
      <c r="B751" s="114"/>
      <c r="C751" s="115"/>
      <c r="D751" s="116"/>
      <c r="E751" s="105" t="str">
        <f t="shared" si="24"/>
        <v/>
      </c>
      <c r="F751" s="59" t="str">
        <f>IF(B751&lt;&gt;"",SUM($E$16:E751),"")</f>
        <v/>
      </c>
      <c r="G751" s="63"/>
      <c r="H751" s="147"/>
      <c r="I751" s="124"/>
      <c r="J751" s="64"/>
    </row>
    <row r="752" spans="1:10">
      <c r="A752" s="60" t="str">
        <f t="shared" si="23"/>
        <v/>
      </c>
      <c r="B752" s="114"/>
      <c r="C752" s="115"/>
      <c r="D752" s="116"/>
      <c r="E752" s="105" t="str">
        <f t="shared" si="24"/>
        <v/>
      </c>
      <c r="F752" s="59" t="str">
        <f>IF(B752&lt;&gt;"",SUM($E$16:E752),"")</f>
        <v/>
      </c>
      <c r="G752" s="63"/>
      <c r="H752" s="147"/>
      <c r="I752" s="124"/>
      <c r="J752" s="64"/>
    </row>
    <row r="753" spans="1:10">
      <c r="A753" s="60" t="str">
        <f t="shared" si="23"/>
        <v/>
      </c>
      <c r="B753" s="114"/>
      <c r="C753" s="115"/>
      <c r="D753" s="116"/>
      <c r="E753" s="105" t="str">
        <f t="shared" si="24"/>
        <v/>
      </c>
      <c r="F753" s="59" t="str">
        <f>IF(B753&lt;&gt;"",SUM($E$16:E753),"")</f>
        <v/>
      </c>
      <c r="G753" s="63"/>
      <c r="H753" s="147"/>
      <c r="I753" s="124"/>
      <c r="J753" s="64"/>
    </row>
    <row r="754" spans="1:10">
      <c r="A754" s="60" t="str">
        <f t="shared" si="23"/>
        <v/>
      </c>
      <c r="B754" s="114"/>
      <c r="C754" s="115"/>
      <c r="D754" s="116"/>
      <c r="E754" s="105" t="str">
        <f t="shared" si="24"/>
        <v/>
      </c>
      <c r="F754" s="59" t="str">
        <f>IF(B754&lt;&gt;"",SUM($E$16:E754),"")</f>
        <v/>
      </c>
      <c r="G754" s="63"/>
      <c r="H754" s="147"/>
      <c r="I754" s="124"/>
      <c r="J754" s="64"/>
    </row>
    <row r="755" spans="1:10">
      <c r="A755" s="60" t="str">
        <f t="shared" si="23"/>
        <v/>
      </c>
      <c r="B755" s="114"/>
      <c r="C755" s="115"/>
      <c r="D755" s="116"/>
      <c r="E755" s="105" t="str">
        <f t="shared" si="24"/>
        <v/>
      </c>
      <c r="F755" s="59" t="str">
        <f>IF(B755&lt;&gt;"",SUM($E$16:E755),"")</f>
        <v/>
      </c>
      <c r="G755" s="63"/>
      <c r="H755" s="147"/>
      <c r="I755" s="124"/>
      <c r="J755" s="64"/>
    </row>
    <row r="756" spans="1:10">
      <c r="A756" s="60" t="str">
        <f t="shared" si="23"/>
        <v/>
      </c>
      <c r="B756" s="114"/>
      <c r="C756" s="115"/>
      <c r="D756" s="116"/>
      <c r="E756" s="105" t="str">
        <f t="shared" si="24"/>
        <v/>
      </c>
      <c r="F756" s="59" t="str">
        <f>IF(B756&lt;&gt;"",SUM($E$16:E756),"")</f>
        <v/>
      </c>
      <c r="G756" s="63"/>
      <c r="H756" s="147"/>
      <c r="I756" s="124"/>
      <c r="J756" s="64"/>
    </row>
    <row r="757" spans="1:10">
      <c r="A757" s="60" t="str">
        <f t="shared" si="23"/>
        <v/>
      </c>
      <c r="B757" s="114"/>
      <c r="C757" s="115"/>
      <c r="D757" s="116"/>
      <c r="E757" s="105" t="str">
        <f t="shared" si="24"/>
        <v/>
      </c>
      <c r="F757" s="59" t="str">
        <f>IF(B757&lt;&gt;"",SUM($E$16:E757),"")</f>
        <v/>
      </c>
      <c r="G757" s="63"/>
      <c r="H757" s="147"/>
      <c r="I757" s="124"/>
      <c r="J757" s="64"/>
    </row>
    <row r="758" spans="1:10">
      <c r="A758" s="60" t="str">
        <f t="shared" si="23"/>
        <v/>
      </c>
      <c r="B758" s="114"/>
      <c r="C758" s="115"/>
      <c r="D758" s="116"/>
      <c r="E758" s="105" t="str">
        <f t="shared" si="24"/>
        <v/>
      </c>
      <c r="F758" s="59" t="str">
        <f>IF(B758&lt;&gt;"",SUM($E$16:E758),"")</f>
        <v/>
      </c>
      <c r="G758" s="63"/>
      <c r="H758" s="147"/>
      <c r="I758" s="124"/>
      <c r="J758" s="64"/>
    </row>
    <row r="759" spans="1:10">
      <c r="A759" s="60" t="str">
        <f t="shared" si="23"/>
        <v/>
      </c>
      <c r="B759" s="114"/>
      <c r="C759" s="115"/>
      <c r="D759" s="116"/>
      <c r="E759" s="105" t="str">
        <f t="shared" si="24"/>
        <v/>
      </c>
      <c r="F759" s="59" t="str">
        <f>IF(B759&lt;&gt;"",SUM($E$16:E759),"")</f>
        <v/>
      </c>
      <c r="G759" s="63"/>
      <c r="H759" s="147"/>
      <c r="I759" s="124"/>
      <c r="J759" s="64"/>
    </row>
    <row r="760" spans="1:10">
      <c r="A760" s="60" t="str">
        <f t="shared" si="23"/>
        <v/>
      </c>
      <c r="B760" s="114"/>
      <c r="C760" s="115"/>
      <c r="D760" s="116"/>
      <c r="E760" s="105" t="str">
        <f t="shared" si="24"/>
        <v/>
      </c>
      <c r="F760" s="59" t="str">
        <f>IF(B760&lt;&gt;"",SUM($E$16:E760),"")</f>
        <v/>
      </c>
      <c r="G760" s="63"/>
      <c r="H760" s="147"/>
      <c r="I760" s="124"/>
      <c r="J760" s="64"/>
    </row>
    <row r="761" spans="1:10">
      <c r="A761" s="60" t="str">
        <f t="shared" si="23"/>
        <v/>
      </c>
      <c r="B761" s="114"/>
      <c r="C761" s="115"/>
      <c r="D761" s="116"/>
      <c r="E761" s="105" t="str">
        <f t="shared" si="24"/>
        <v/>
      </c>
      <c r="F761" s="59" t="str">
        <f>IF(B761&lt;&gt;"",SUM($E$16:E761),"")</f>
        <v/>
      </c>
      <c r="G761" s="63"/>
      <c r="H761" s="147"/>
      <c r="I761" s="124"/>
      <c r="J761" s="64"/>
    </row>
    <row r="762" spans="1:10">
      <c r="A762" s="60" t="str">
        <f t="shared" si="23"/>
        <v/>
      </c>
      <c r="B762" s="114"/>
      <c r="C762" s="115"/>
      <c r="D762" s="116"/>
      <c r="E762" s="105" t="str">
        <f t="shared" si="24"/>
        <v/>
      </c>
      <c r="F762" s="59" t="str">
        <f>IF(B762&lt;&gt;"",SUM($E$16:E762),"")</f>
        <v/>
      </c>
      <c r="G762" s="63"/>
      <c r="H762" s="147"/>
      <c r="I762" s="124"/>
      <c r="J762" s="64"/>
    </row>
    <row r="763" spans="1:10">
      <c r="A763" s="60" t="str">
        <f t="shared" si="23"/>
        <v/>
      </c>
      <c r="B763" s="114"/>
      <c r="C763" s="115"/>
      <c r="D763" s="116"/>
      <c r="E763" s="105" t="str">
        <f t="shared" si="24"/>
        <v/>
      </c>
      <c r="F763" s="59" t="str">
        <f>IF(B763&lt;&gt;"",SUM($E$16:E763),"")</f>
        <v/>
      </c>
      <c r="G763" s="63"/>
      <c r="H763" s="147"/>
      <c r="I763" s="124"/>
      <c r="J763" s="64"/>
    </row>
    <row r="764" spans="1:10">
      <c r="A764" s="60" t="str">
        <f t="shared" si="23"/>
        <v/>
      </c>
      <c r="B764" s="114"/>
      <c r="C764" s="115"/>
      <c r="D764" s="116"/>
      <c r="E764" s="105" t="str">
        <f t="shared" si="24"/>
        <v/>
      </c>
      <c r="F764" s="59" t="str">
        <f>IF(B764&lt;&gt;"",SUM($E$16:E764),"")</f>
        <v/>
      </c>
      <c r="G764" s="63"/>
      <c r="H764" s="147"/>
      <c r="I764" s="124"/>
      <c r="J764" s="64"/>
    </row>
    <row r="765" spans="1:10">
      <c r="A765" s="60" t="str">
        <f t="shared" si="23"/>
        <v/>
      </c>
      <c r="B765" s="114"/>
      <c r="C765" s="115"/>
      <c r="D765" s="116"/>
      <c r="E765" s="105" t="str">
        <f t="shared" si="24"/>
        <v/>
      </c>
      <c r="F765" s="59" t="str">
        <f>IF(B765&lt;&gt;"",SUM($E$16:E765),"")</f>
        <v/>
      </c>
      <c r="G765" s="63"/>
      <c r="H765" s="147"/>
      <c r="I765" s="124"/>
      <c r="J765" s="64"/>
    </row>
    <row r="766" spans="1:10">
      <c r="A766" s="60" t="str">
        <f t="shared" si="23"/>
        <v/>
      </c>
      <c r="B766" s="114"/>
      <c r="C766" s="115"/>
      <c r="D766" s="116"/>
      <c r="E766" s="105" t="str">
        <f t="shared" si="24"/>
        <v/>
      </c>
      <c r="F766" s="59" t="str">
        <f>IF(B766&lt;&gt;"",SUM($E$16:E766),"")</f>
        <v/>
      </c>
      <c r="G766" s="63"/>
      <c r="H766" s="147"/>
      <c r="I766" s="124"/>
      <c r="J766" s="64"/>
    </row>
    <row r="767" spans="1:10">
      <c r="A767" s="60" t="str">
        <f t="shared" si="23"/>
        <v/>
      </c>
      <c r="B767" s="114"/>
      <c r="C767" s="115"/>
      <c r="D767" s="116"/>
      <c r="E767" s="105" t="str">
        <f t="shared" si="24"/>
        <v/>
      </c>
      <c r="F767" s="59" t="str">
        <f>IF(B767&lt;&gt;"",SUM($E$16:E767),"")</f>
        <v/>
      </c>
      <c r="G767" s="63"/>
      <c r="H767" s="147"/>
      <c r="I767" s="124"/>
      <c r="J767" s="64"/>
    </row>
    <row r="768" spans="1:10">
      <c r="A768" s="60" t="str">
        <f t="shared" si="23"/>
        <v/>
      </c>
      <c r="B768" s="114"/>
      <c r="C768" s="115"/>
      <c r="D768" s="116"/>
      <c r="E768" s="105" t="str">
        <f t="shared" si="24"/>
        <v/>
      </c>
      <c r="F768" s="59" t="str">
        <f>IF(B768&lt;&gt;"",SUM($E$16:E768),"")</f>
        <v/>
      </c>
      <c r="G768" s="63"/>
      <c r="H768" s="147"/>
      <c r="I768" s="124"/>
      <c r="J768" s="64"/>
    </row>
    <row r="769" spans="1:10">
      <c r="A769" s="60" t="str">
        <f t="shared" si="23"/>
        <v/>
      </c>
      <c r="B769" s="114"/>
      <c r="C769" s="115"/>
      <c r="D769" s="116"/>
      <c r="E769" s="105" t="str">
        <f t="shared" si="24"/>
        <v/>
      </c>
      <c r="F769" s="59" t="str">
        <f>IF(B769&lt;&gt;"",SUM($E$16:E769),"")</f>
        <v/>
      </c>
      <c r="G769" s="63"/>
      <c r="H769" s="147"/>
      <c r="I769" s="124"/>
      <c r="J769" s="64"/>
    </row>
    <row r="770" spans="1:10">
      <c r="A770" s="60" t="str">
        <f t="shared" si="23"/>
        <v/>
      </c>
      <c r="B770" s="114"/>
      <c r="C770" s="115"/>
      <c r="D770" s="116"/>
      <c r="E770" s="105" t="str">
        <f t="shared" si="24"/>
        <v/>
      </c>
      <c r="F770" s="59" t="str">
        <f>IF(B770&lt;&gt;"",SUM($E$16:E770),"")</f>
        <v/>
      </c>
      <c r="G770" s="63"/>
      <c r="H770" s="147"/>
      <c r="I770" s="124"/>
      <c r="J770" s="64"/>
    </row>
    <row r="771" spans="1:10">
      <c r="A771" s="60" t="str">
        <f t="shared" si="23"/>
        <v/>
      </c>
      <c r="B771" s="114"/>
      <c r="C771" s="115"/>
      <c r="D771" s="116"/>
      <c r="E771" s="105" t="str">
        <f t="shared" si="24"/>
        <v/>
      </c>
      <c r="F771" s="59" t="str">
        <f>IF(B771&lt;&gt;"",SUM($E$16:E771),"")</f>
        <v/>
      </c>
      <c r="G771" s="63"/>
      <c r="H771" s="147"/>
      <c r="I771" s="124"/>
      <c r="J771" s="64"/>
    </row>
    <row r="772" spans="1:10">
      <c r="A772" s="60" t="str">
        <f t="shared" si="23"/>
        <v/>
      </c>
      <c r="B772" s="114"/>
      <c r="C772" s="115"/>
      <c r="D772" s="116"/>
      <c r="E772" s="105" t="str">
        <f t="shared" si="24"/>
        <v/>
      </c>
      <c r="F772" s="59" t="str">
        <f>IF(B772&lt;&gt;"",SUM($E$16:E772),"")</f>
        <v/>
      </c>
      <c r="G772" s="63"/>
      <c r="H772" s="147"/>
      <c r="I772" s="124"/>
      <c r="J772" s="64"/>
    </row>
    <row r="773" spans="1:10">
      <c r="A773" s="60" t="str">
        <f t="shared" si="23"/>
        <v/>
      </c>
      <c r="B773" s="114"/>
      <c r="C773" s="115"/>
      <c r="D773" s="116"/>
      <c r="E773" s="105" t="str">
        <f t="shared" si="24"/>
        <v/>
      </c>
      <c r="F773" s="59" t="str">
        <f>IF(B773&lt;&gt;"",SUM($E$16:E773),"")</f>
        <v/>
      </c>
      <c r="G773" s="63"/>
      <c r="H773" s="147"/>
      <c r="I773" s="124"/>
      <c r="J773" s="64"/>
    </row>
    <row r="774" spans="1:10">
      <c r="A774" s="60" t="str">
        <f t="shared" si="23"/>
        <v/>
      </c>
      <c r="B774" s="114"/>
      <c r="C774" s="115"/>
      <c r="D774" s="116"/>
      <c r="E774" s="105" t="str">
        <f t="shared" si="24"/>
        <v/>
      </c>
      <c r="F774" s="59" t="str">
        <f>IF(B774&lt;&gt;"",SUM($E$16:E774),"")</f>
        <v/>
      </c>
      <c r="G774" s="63"/>
      <c r="H774" s="147"/>
      <c r="I774" s="124"/>
      <c r="J774" s="64"/>
    </row>
    <row r="775" spans="1:10">
      <c r="A775" s="60" t="str">
        <f t="shared" si="23"/>
        <v/>
      </c>
      <c r="B775" s="114"/>
      <c r="C775" s="115"/>
      <c r="D775" s="116"/>
      <c r="E775" s="105" t="str">
        <f t="shared" si="24"/>
        <v/>
      </c>
      <c r="F775" s="59" t="str">
        <f>IF(B775&lt;&gt;"",SUM($E$16:E775),"")</f>
        <v/>
      </c>
      <c r="G775" s="63"/>
      <c r="H775" s="147"/>
      <c r="I775" s="124"/>
      <c r="J775" s="64"/>
    </row>
    <row r="776" spans="1:10">
      <c r="A776" s="60" t="str">
        <f t="shared" si="23"/>
        <v/>
      </c>
      <c r="B776" s="114"/>
      <c r="C776" s="115"/>
      <c r="D776" s="116"/>
      <c r="E776" s="105" t="str">
        <f t="shared" si="24"/>
        <v/>
      </c>
      <c r="F776" s="59" t="str">
        <f>IF(B776&lt;&gt;"",SUM($E$16:E776),"")</f>
        <v/>
      </c>
      <c r="G776" s="63"/>
      <c r="H776" s="147"/>
      <c r="I776" s="124"/>
      <c r="J776" s="64"/>
    </row>
    <row r="777" spans="1:10">
      <c r="A777" s="60" t="str">
        <f t="shared" si="23"/>
        <v/>
      </c>
      <c r="B777" s="114"/>
      <c r="C777" s="115"/>
      <c r="D777" s="116"/>
      <c r="E777" s="105" t="str">
        <f t="shared" si="24"/>
        <v/>
      </c>
      <c r="F777" s="59" t="str">
        <f>IF(B777&lt;&gt;"",SUM($E$16:E777),"")</f>
        <v/>
      </c>
      <c r="G777" s="63"/>
      <c r="H777" s="147"/>
      <c r="I777" s="124"/>
      <c r="J777" s="64"/>
    </row>
    <row r="778" spans="1:10">
      <c r="A778" s="60" t="str">
        <f t="shared" si="23"/>
        <v/>
      </c>
      <c r="B778" s="114"/>
      <c r="C778" s="115"/>
      <c r="D778" s="116"/>
      <c r="E778" s="105" t="str">
        <f t="shared" si="24"/>
        <v/>
      </c>
      <c r="F778" s="59" t="str">
        <f>IF(B778&lt;&gt;"",SUM($E$16:E778),"")</f>
        <v/>
      </c>
      <c r="G778" s="63"/>
      <c r="H778" s="147"/>
      <c r="I778" s="124"/>
      <c r="J778" s="64"/>
    </row>
    <row r="779" spans="1:10">
      <c r="A779" s="60" t="str">
        <f t="shared" si="23"/>
        <v/>
      </c>
      <c r="B779" s="114"/>
      <c r="C779" s="115"/>
      <c r="D779" s="116"/>
      <c r="E779" s="105" t="str">
        <f t="shared" si="24"/>
        <v/>
      </c>
      <c r="F779" s="59" t="str">
        <f>IF(B779&lt;&gt;"",SUM($E$16:E779),"")</f>
        <v/>
      </c>
      <c r="G779" s="63"/>
      <c r="H779" s="147"/>
      <c r="I779" s="124"/>
      <c r="J779" s="64"/>
    </row>
    <row r="780" spans="1:10">
      <c r="A780" s="60" t="str">
        <f t="shared" ref="A780:A843" si="25">IF(B780&lt;&gt;"",TEXT(B780,"TTT"),"")</f>
        <v/>
      </c>
      <c r="B780" s="114"/>
      <c r="C780" s="115"/>
      <c r="D780" s="116"/>
      <c r="E780" s="105" t="str">
        <f t="shared" ref="E780:E843" si="26">IF(B780&lt;&gt;"",IF(D780&lt;C780,1-C780+D780,D780-C780)*24,"")</f>
        <v/>
      </c>
      <c r="F780" s="59" t="str">
        <f>IF(B780&lt;&gt;"",SUM($E$16:E780),"")</f>
        <v/>
      </c>
      <c r="G780" s="63"/>
      <c r="H780" s="147"/>
      <c r="I780" s="124"/>
      <c r="J780" s="64"/>
    </row>
    <row r="781" spans="1:10">
      <c r="A781" s="60" t="str">
        <f t="shared" si="25"/>
        <v/>
      </c>
      <c r="B781" s="114"/>
      <c r="C781" s="115"/>
      <c r="D781" s="116"/>
      <c r="E781" s="105" t="str">
        <f t="shared" si="26"/>
        <v/>
      </c>
      <c r="F781" s="59" t="str">
        <f>IF(B781&lt;&gt;"",SUM($E$16:E781),"")</f>
        <v/>
      </c>
      <c r="G781" s="63"/>
      <c r="H781" s="147"/>
      <c r="I781" s="124"/>
      <c r="J781" s="64"/>
    </row>
    <row r="782" spans="1:10">
      <c r="A782" s="60" t="str">
        <f t="shared" si="25"/>
        <v/>
      </c>
      <c r="B782" s="114"/>
      <c r="C782" s="115"/>
      <c r="D782" s="116"/>
      <c r="E782" s="105" t="str">
        <f t="shared" si="26"/>
        <v/>
      </c>
      <c r="F782" s="59" t="str">
        <f>IF(B782&lt;&gt;"",SUM($E$16:E782),"")</f>
        <v/>
      </c>
      <c r="G782" s="63"/>
      <c r="H782" s="147"/>
      <c r="I782" s="124"/>
      <c r="J782" s="64"/>
    </row>
    <row r="783" spans="1:10">
      <c r="A783" s="60" t="str">
        <f t="shared" si="25"/>
        <v/>
      </c>
      <c r="B783" s="114"/>
      <c r="C783" s="115"/>
      <c r="D783" s="116"/>
      <c r="E783" s="105" t="str">
        <f t="shared" si="26"/>
        <v/>
      </c>
      <c r="F783" s="59" t="str">
        <f>IF(B783&lt;&gt;"",SUM($E$16:E783),"")</f>
        <v/>
      </c>
      <c r="G783" s="63"/>
      <c r="H783" s="147"/>
      <c r="I783" s="124"/>
      <c r="J783" s="64"/>
    </row>
    <row r="784" spans="1:10">
      <c r="A784" s="60" t="str">
        <f t="shared" si="25"/>
        <v/>
      </c>
      <c r="B784" s="114"/>
      <c r="C784" s="115"/>
      <c r="D784" s="116"/>
      <c r="E784" s="105" t="str">
        <f t="shared" si="26"/>
        <v/>
      </c>
      <c r="F784" s="59" t="str">
        <f>IF(B784&lt;&gt;"",SUM($E$16:E784),"")</f>
        <v/>
      </c>
      <c r="G784" s="63"/>
      <c r="H784" s="147"/>
      <c r="I784" s="124"/>
      <c r="J784" s="64"/>
    </row>
    <row r="785" spans="1:10">
      <c r="A785" s="60" t="str">
        <f t="shared" si="25"/>
        <v/>
      </c>
      <c r="B785" s="114"/>
      <c r="C785" s="115"/>
      <c r="D785" s="116"/>
      <c r="E785" s="105" t="str">
        <f t="shared" si="26"/>
        <v/>
      </c>
      <c r="F785" s="59" t="str">
        <f>IF(B785&lt;&gt;"",SUM($E$16:E785),"")</f>
        <v/>
      </c>
      <c r="G785" s="63"/>
      <c r="H785" s="147"/>
      <c r="I785" s="124"/>
      <c r="J785" s="64"/>
    </row>
    <row r="786" spans="1:10">
      <c r="A786" s="60" t="str">
        <f t="shared" si="25"/>
        <v/>
      </c>
      <c r="B786" s="114"/>
      <c r="C786" s="115"/>
      <c r="D786" s="116"/>
      <c r="E786" s="105" t="str">
        <f t="shared" si="26"/>
        <v/>
      </c>
      <c r="F786" s="59" t="str">
        <f>IF(B786&lt;&gt;"",SUM($E$16:E786),"")</f>
        <v/>
      </c>
      <c r="G786" s="63"/>
      <c r="H786" s="147"/>
      <c r="I786" s="124"/>
      <c r="J786" s="64"/>
    </row>
    <row r="787" spans="1:10">
      <c r="A787" s="60" t="str">
        <f t="shared" si="25"/>
        <v/>
      </c>
      <c r="B787" s="114"/>
      <c r="C787" s="115"/>
      <c r="D787" s="116"/>
      <c r="E787" s="105" t="str">
        <f t="shared" si="26"/>
        <v/>
      </c>
      <c r="F787" s="59" t="str">
        <f>IF(B787&lt;&gt;"",SUM($E$16:E787),"")</f>
        <v/>
      </c>
      <c r="G787" s="63"/>
      <c r="H787" s="147"/>
      <c r="I787" s="124"/>
      <c r="J787" s="64"/>
    </row>
    <row r="788" spans="1:10">
      <c r="A788" s="60" t="str">
        <f t="shared" si="25"/>
        <v/>
      </c>
      <c r="B788" s="114"/>
      <c r="C788" s="115"/>
      <c r="D788" s="116"/>
      <c r="E788" s="105" t="str">
        <f t="shared" si="26"/>
        <v/>
      </c>
      <c r="F788" s="59" t="str">
        <f>IF(B788&lt;&gt;"",SUM($E$16:E788),"")</f>
        <v/>
      </c>
      <c r="G788" s="63"/>
      <c r="H788" s="147"/>
      <c r="I788" s="124"/>
      <c r="J788" s="64"/>
    </row>
    <row r="789" spans="1:10">
      <c r="A789" s="60" t="str">
        <f t="shared" si="25"/>
        <v/>
      </c>
      <c r="B789" s="114"/>
      <c r="C789" s="115"/>
      <c r="D789" s="116"/>
      <c r="E789" s="105" t="str">
        <f t="shared" si="26"/>
        <v/>
      </c>
      <c r="F789" s="59" t="str">
        <f>IF(B789&lt;&gt;"",SUM($E$16:E789),"")</f>
        <v/>
      </c>
      <c r="G789" s="63"/>
      <c r="H789" s="147"/>
      <c r="I789" s="124"/>
      <c r="J789" s="64"/>
    </row>
    <row r="790" spans="1:10">
      <c r="A790" s="60" t="str">
        <f t="shared" si="25"/>
        <v/>
      </c>
      <c r="B790" s="114"/>
      <c r="C790" s="115"/>
      <c r="D790" s="116"/>
      <c r="E790" s="105" t="str">
        <f t="shared" si="26"/>
        <v/>
      </c>
      <c r="F790" s="59" t="str">
        <f>IF(B790&lt;&gt;"",SUM($E$16:E790),"")</f>
        <v/>
      </c>
      <c r="G790" s="63"/>
      <c r="H790" s="147"/>
      <c r="I790" s="124"/>
      <c r="J790" s="64"/>
    </row>
    <row r="791" spans="1:10">
      <c r="A791" s="60" t="str">
        <f t="shared" si="25"/>
        <v/>
      </c>
      <c r="B791" s="114"/>
      <c r="C791" s="115"/>
      <c r="D791" s="116"/>
      <c r="E791" s="105" t="str">
        <f t="shared" si="26"/>
        <v/>
      </c>
      <c r="F791" s="59" t="str">
        <f>IF(B791&lt;&gt;"",SUM($E$16:E791),"")</f>
        <v/>
      </c>
      <c r="G791" s="63"/>
      <c r="H791" s="147"/>
      <c r="I791" s="124"/>
      <c r="J791" s="64"/>
    </row>
    <row r="792" spans="1:10">
      <c r="A792" s="60" t="str">
        <f t="shared" si="25"/>
        <v/>
      </c>
      <c r="B792" s="114"/>
      <c r="C792" s="115"/>
      <c r="D792" s="116"/>
      <c r="E792" s="105" t="str">
        <f t="shared" si="26"/>
        <v/>
      </c>
      <c r="F792" s="59" t="str">
        <f>IF(B792&lt;&gt;"",SUM($E$16:E792),"")</f>
        <v/>
      </c>
      <c r="G792" s="63"/>
      <c r="H792" s="147"/>
      <c r="I792" s="124"/>
      <c r="J792" s="64"/>
    </row>
    <row r="793" spans="1:10">
      <c r="A793" s="60" t="str">
        <f t="shared" si="25"/>
        <v/>
      </c>
      <c r="B793" s="114"/>
      <c r="C793" s="115"/>
      <c r="D793" s="116"/>
      <c r="E793" s="105" t="str">
        <f t="shared" si="26"/>
        <v/>
      </c>
      <c r="F793" s="59" t="str">
        <f>IF(B793&lt;&gt;"",SUM($E$16:E793),"")</f>
        <v/>
      </c>
      <c r="G793" s="63"/>
      <c r="H793" s="147"/>
      <c r="I793" s="124"/>
      <c r="J793" s="64"/>
    </row>
    <row r="794" spans="1:10">
      <c r="A794" s="60" t="str">
        <f t="shared" si="25"/>
        <v/>
      </c>
      <c r="B794" s="114"/>
      <c r="C794" s="115"/>
      <c r="D794" s="116"/>
      <c r="E794" s="105" t="str">
        <f t="shared" si="26"/>
        <v/>
      </c>
      <c r="F794" s="59" t="str">
        <f>IF(B794&lt;&gt;"",SUM($E$16:E794),"")</f>
        <v/>
      </c>
      <c r="G794" s="63"/>
      <c r="H794" s="147"/>
      <c r="I794" s="124"/>
      <c r="J794" s="64"/>
    </row>
    <row r="795" spans="1:10">
      <c r="A795" s="60" t="str">
        <f t="shared" si="25"/>
        <v/>
      </c>
      <c r="B795" s="114"/>
      <c r="C795" s="115"/>
      <c r="D795" s="116"/>
      <c r="E795" s="105" t="str">
        <f t="shared" si="26"/>
        <v/>
      </c>
      <c r="F795" s="59" t="str">
        <f>IF(B795&lt;&gt;"",SUM($E$16:E795),"")</f>
        <v/>
      </c>
      <c r="G795" s="63"/>
      <c r="H795" s="147"/>
      <c r="I795" s="124"/>
      <c r="J795" s="64"/>
    </row>
    <row r="796" spans="1:10">
      <c r="A796" s="60" t="str">
        <f t="shared" si="25"/>
        <v/>
      </c>
      <c r="B796" s="114"/>
      <c r="C796" s="115"/>
      <c r="D796" s="116"/>
      <c r="E796" s="105" t="str">
        <f t="shared" si="26"/>
        <v/>
      </c>
      <c r="F796" s="59" t="str">
        <f>IF(B796&lt;&gt;"",SUM($E$16:E796),"")</f>
        <v/>
      </c>
      <c r="G796" s="63"/>
      <c r="H796" s="147"/>
      <c r="I796" s="124"/>
      <c r="J796" s="64"/>
    </row>
    <row r="797" spans="1:10">
      <c r="A797" s="60" t="str">
        <f t="shared" si="25"/>
        <v/>
      </c>
      <c r="B797" s="114"/>
      <c r="C797" s="115"/>
      <c r="D797" s="116"/>
      <c r="E797" s="105" t="str">
        <f t="shared" si="26"/>
        <v/>
      </c>
      <c r="F797" s="59" t="str">
        <f>IF(B797&lt;&gt;"",SUM($E$16:E797),"")</f>
        <v/>
      </c>
      <c r="G797" s="63"/>
      <c r="H797" s="147"/>
      <c r="I797" s="124"/>
      <c r="J797" s="64"/>
    </row>
    <row r="798" spans="1:10">
      <c r="A798" s="60" t="str">
        <f t="shared" si="25"/>
        <v/>
      </c>
      <c r="B798" s="114"/>
      <c r="C798" s="115"/>
      <c r="D798" s="116"/>
      <c r="E798" s="105" t="str">
        <f t="shared" si="26"/>
        <v/>
      </c>
      <c r="F798" s="59" t="str">
        <f>IF(B798&lt;&gt;"",SUM($E$16:E798),"")</f>
        <v/>
      </c>
      <c r="G798" s="63"/>
      <c r="H798" s="147"/>
      <c r="I798" s="124"/>
      <c r="J798" s="64"/>
    </row>
    <row r="799" spans="1:10">
      <c r="A799" s="60" t="str">
        <f t="shared" si="25"/>
        <v/>
      </c>
      <c r="B799" s="114"/>
      <c r="C799" s="115"/>
      <c r="D799" s="116"/>
      <c r="E799" s="105" t="str">
        <f t="shared" si="26"/>
        <v/>
      </c>
      <c r="F799" s="59" t="str">
        <f>IF(B799&lt;&gt;"",SUM($E$16:E799),"")</f>
        <v/>
      </c>
      <c r="G799" s="63"/>
      <c r="H799" s="147"/>
      <c r="I799" s="124"/>
      <c r="J799" s="64"/>
    </row>
    <row r="800" spans="1:10">
      <c r="A800" s="60" t="str">
        <f t="shared" si="25"/>
        <v/>
      </c>
      <c r="B800" s="114"/>
      <c r="C800" s="115"/>
      <c r="D800" s="116"/>
      <c r="E800" s="105" t="str">
        <f t="shared" si="26"/>
        <v/>
      </c>
      <c r="F800" s="59" t="str">
        <f>IF(B800&lt;&gt;"",SUM($E$16:E800),"")</f>
        <v/>
      </c>
      <c r="G800" s="63"/>
      <c r="H800" s="147"/>
      <c r="I800" s="124"/>
      <c r="J800" s="64"/>
    </row>
    <row r="801" spans="1:10">
      <c r="A801" s="60" t="str">
        <f t="shared" si="25"/>
        <v/>
      </c>
      <c r="B801" s="114"/>
      <c r="C801" s="115"/>
      <c r="D801" s="116"/>
      <c r="E801" s="105" t="str">
        <f t="shared" si="26"/>
        <v/>
      </c>
      <c r="F801" s="59" t="str">
        <f>IF(B801&lt;&gt;"",SUM($E$16:E801),"")</f>
        <v/>
      </c>
      <c r="G801" s="63"/>
      <c r="H801" s="147"/>
      <c r="I801" s="124"/>
      <c r="J801" s="64"/>
    </row>
    <row r="802" spans="1:10">
      <c r="A802" s="60" t="str">
        <f t="shared" si="25"/>
        <v/>
      </c>
      <c r="B802" s="114"/>
      <c r="C802" s="115"/>
      <c r="D802" s="116"/>
      <c r="E802" s="105" t="str">
        <f t="shared" si="26"/>
        <v/>
      </c>
      <c r="F802" s="59" t="str">
        <f>IF(B802&lt;&gt;"",SUM($E$16:E802),"")</f>
        <v/>
      </c>
      <c r="G802" s="63"/>
      <c r="H802" s="147"/>
      <c r="I802" s="124"/>
      <c r="J802" s="64"/>
    </row>
    <row r="803" spans="1:10">
      <c r="A803" s="60" t="str">
        <f t="shared" si="25"/>
        <v/>
      </c>
      <c r="B803" s="114"/>
      <c r="C803" s="115"/>
      <c r="D803" s="116"/>
      <c r="E803" s="105" t="str">
        <f t="shared" si="26"/>
        <v/>
      </c>
      <c r="F803" s="59" t="str">
        <f>IF(B803&lt;&gt;"",SUM($E$16:E803),"")</f>
        <v/>
      </c>
      <c r="G803" s="63"/>
      <c r="H803" s="147"/>
      <c r="I803" s="124"/>
      <c r="J803" s="64"/>
    </row>
    <row r="804" spans="1:10">
      <c r="A804" s="60" t="str">
        <f t="shared" si="25"/>
        <v/>
      </c>
      <c r="B804" s="114"/>
      <c r="C804" s="115"/>
      <c r="D804" s="116"/>
      <c r="E804" s="105" t="str">
        <f t="shared" si="26"/>
        <v/>
      </c>
      <c r="F804" s="59" t="str">
        <f>IF(B804&lt;&gt;"",SUM($E$16:E804),"")</f>
        <v/>
      </c>
      <c r="G804" s="63"/>
      <c r="H804" s="147"/>
      <c r="I804" s="124"/>
      <c r="J804" s="64"/>
    </row>
    <row r="805" spans="1:10">
      <c r="A805" s="60" t="str">
        <f t="shared" si="25"/>
        <v/>
      </c>
      <c r="B805" s="114"/>
      <c r="C805" s="115"/>
      <c r="D805" s="116"/>
      <c r="E805" s="105" t="str">
        <f t="shared" si="26"/>
        <v/>
      </c>
      <c r="F805" s="59" t="str">
        <f>IF(B805&lt;&gt;"",SUM($E$16:E805),"")</f>
        <v/>
      </c>
      <c r="G805" s="63"/>
      <c r="H805" s="147"/>
      <c r="I805" s="124"/>
      <c r="J805" s="64"/>
    </row>
    <row r="806" spans="1:10">
      <c r="A806" s="60" t="str">
        <f t="shared" si="25"/>
        <v/>
      </c>
      <c r="B806" s="114"/>
      <c r="C806" s="115"/>
      <c r="D806" s="116"/>
      <c r="E806" s="105" t="str">
        <f t="shared" si="26"/>
        <v/>
      </c>
      <c r="F806" s="59" t="str">
        <f>IF(B806&lt;&gt;"",SUM($E$16:E806),"")</f>
        <v/>
      </c>
      <c r="G806" s="63"/>
      <c r="H806" s="147"/>
      <c r="I806" s="124"/>
      <c r="J806" s="64"/>
    </row>
    <row r="807" spans="1:10">
      <c r="A807" s="60" t="str">
        <f t="shared" si="25"/>
        <v/>
      </c>
      <c r="B807" s="114"/>
      <c r="C807" s="115"/>
      <c r="D807" s="116"/>
      <c r="E807" s="105" t="str">
        <f t="shared" si="26"/>
        <v/>
      </c>
      <c r="F807" s="59" t="str">
        <f>IF(B807&lt;&gt;"",SUM($E$16:E807),"")</f>
        <v/>
      </c>
      <c r="G807" s="63"/>
      <c r="H807" s="147"/>
      <c r="I807" s="124"/>
      <c r="J807" s="64"/>
    </row>
    <row r="808" spans="1:10">
      <c r="A808" s="60" t="str">
        <f t="shared" si="25"/>
        <v/>
      </c>
      <c r="B808" s="114"/>
      <c r="C808" s="115"/>
      <c r="D808" s="116"/>
      <c r="E808" s="105" t="str">
        <f t="shared" si="26"/>
        <v/>
      </c>
      <c r="F808" s="59" t="str">
        <f>IF(B808&lt;&gt;"",SUM($E$16:E808),"")</f>
        <v/>
      </c>
      <c r="G808" s="63"/>
      <c r="H808" s="147"/>
      <c r="I808" s="124"/>
      <c r="J808" s="64"/>
    </row>
    <row r="809" spans="1:10">
      <c r="A809" s="60" t="str">
        <f t="shared" si="25"/>
        <v/>
      </c>
      <c r="B809" s="114"/>
      <c r="C809" s="115"/>
      <c r="D809" s="116"/>
      <c r="E809" s="105" t="str">
        <f t="shared" si="26"/>
        <v/>
      </c>
      <c r="F809" s="59" t="str">
        <f>IF(B809&lt;&gt;"",SUM($E$16:E809),"")</f>
        <v/>
      </c>
      <c r="G809" s="63"/>
      <c r="H809" s="147"/>
      <c r="I809" s="124"/>
      <c r="J809" s="64"/>
    </row>
    <row r="810" spans="1:10">
      <c r="A810" s="60" t="str">
        <f t="shared" si="25"/>
        <v/>
      </c>
      <c r="B810" s="114"/>
      <c r="C810" s="115"/>
      <c r="D810" s="116"/>
      <c r="E810" s="105" t="str">
        <f t="shared" si="26"/>
        <v/>
      </c>
      <c r="F810" s="59" t="str">
        <f>IF(B810&lt;&gt;"",SUM($E$16:E810),"")</f>
        <v/>
      </c>
      <c r="G810" s="63"/>
      <c r="H810" s="147"/>
      <c r="I810" s="124"/>
      <c r="J810" s="64"/>
    </row>
    <row r="811" spans="1:10">
      <c r="A811" s="60" t="str">
        <f t="shared" si="25"/>
        <v/>
      </c>
      <c r="B811" s="114"/>
      <c r="C811" s="115"/>
      <c r="D811" s="116"/>
      <c r="E811" s="105" t="str">
        <f t="shared" si="26"/>
        <v/>
      </c>
      <c r="F811" s="59" t="str">
        <f>IF(B811&lt;&gt;"",SUM($E$16:E811),"")</f>
        <v/>
      </c>
      <c r="G811" s="63"/>
      <c r="H811" s="147"/>
      <c r="I811" s="124"/>
      <c r="J811" s="64"/>
    </row>
    <row r="812" spans="1:10">
      <c r="A812" s="60" t="str">
        <f t="shared" si="25"/>
        <v/>
      </c>
      <c r="B812" s="114"/>
      <c r="C812" s="115"/>
      <c r="D812" s="116"/>
      <c r="E812" s="105" t="str">
        <f t="shared" si="26"/>
        <v/>
      </c>
      <c r="F812" s="59" t="str">
        <f>IF(B812&lt;&gt;"",SUM($E$16:E812),"")</f>
        <v/>
      </c>
      <c r="G812" s="63"/>
      <c r="H812" s="147"/>
      <c r="I812" s="124"/>
      <c r="J812" s="64"/>
    </row>
    <row r="813" spans="1:10">
      <c r="A813" s="60" t="str">
        <f t="shared" si="25"/>
        <v/>
      </c>
      <c r="B813" s="114"/>
      <c r="C813" s="115"/>
      <c r="D813" s="116"/>
      <c r="E813" s="105" t="str">
        <f t="shared" si="26"/>
        <v/>
      </c>
      <c r="F813" s="59" t="str">
        <f>IF(B813&lt;&gt;"",SUM($E$16:E813),"")</f>
        <v/>
      </c>
      <c r="G813" s="63"/>
      <c r="H813" s="147"/>
      <c r="I813" s="124"/>
      <c r="J813" s="64"/>
    </row>
    <row r="814" spans="1:10">
      <c r="A814" s="60" t="str">
        <f t="shared" si="25"/>
        <v/>
      </c>
      <c r="B814" s="114"/>
      <c r="C814" s="115"/>
      <c r="D814" s="116"/>
      <c r="E814" s="105" t="str">
        <f t="shared" si="26"/>
        <v/>
      </c>
      <c r="F814" s="59" t="str">
        <f>IF(B814&lt;&gt;"",SUM($E$16:E814),"")</f>
        <v/>
      </c>
      <c r="G814" s="63"/>
      <c r="H814" s="147"/>
      <c r="I814" s="124"/>
      <c r="J814" s="64"/>
    </row>
    <row r="815" spans="1:10">
      <c r="A815" s="60" t="str">
        <f t="shared" si="25"/>
        <v/>
      </c>
      <c r="B815" s="114"/>
      <c r="C815" s="115"/>
      <c r="D815" s="116"/>
      <c r="E815" s="105" t="str">
        <f t="shared" si="26"/>
        <v/>
      </c>
      <c r="F815" s="59" t="str">
        <f>IF(B815&lt;&gt;"",SUM($E$16:E815),"")</f>
        <v/>
      </c>
      <c r="G815" s="63"/>
      <c r="H815" s="147"/>
      <c r="I815" s="124"/>
      <c r="J815" s="64"/>
    </row>
    <row r="816" spans="1:10">
      <c r="A816" s="60" t="str">
        <f t="shared" si="25"/>
        <v/>
      </c>
      <c r="B816" s="114"/>
      <c r="C816" s="115"/>
      <c r="D816" s="116"/>
      <c r="E816" s="105" t="str">
        <f t="shared" si="26"/>
        <v/>
      </c>
      <c r="F816" s="59" t="str">
        <f>IF(B816&lt;&gt;"",SUM($E$16:E816),"")</f>
        <v/>
      </c>
      <c r="G816" s="63"/>
      <c r="H816" s="147"/>
      <c r="I816" s="124"/>
      <c r="J816" s="64"/>
    </row>
    <row r="817" spans="1:10">
      <c r="A817" s="60" t="str">
        <f t="shared" si="25"/>
        <v/>
      </c>
      <c r="B817" s="114"/>
      <c r="C817" s="115"/>
      <c r="D817" s="116"/>
      <c r="E817" s="105" t="str">
        <f t="shared" si="26"/>
        <v/>
      </c>
      <c r="F817" s="59" t="str">
        <f>IF(B817&lt;&gt;"",SUM($E$16:E817),"")</f>
        <v/>
      </c>
      <c r="G817" s="63"/>
      <c r="H817" s="147"/>
      <c r="I817" s="124"/>
      <c r="J817" s="64"/>
    </row>
    <row r="818" spans="1:10">
      <c r="A818" s="60" t="str">
        <f t="shared" si="25"/>
        <v/>
      </c>
      <c r="B818" s="114"/>
      <c r="C818" s="115"/>
      <c r="D818" s="116"/>
      <c r="E818" s="105" t="str">
        <f t="shared" si="26"/>
        <v/>
      </c>
      <c r="F818" s="59" t="str">
        <f>IF(B818&lt;&gt;"",SUM($E$16:E818),"")</f>
        <v/>
      </c>
      <c r="G818" s="63"/>
      <c r="H818" s="147"/>
      <c r="I818" s="124"/>
      <c r="J818" s="64"/>
    </row>
    <row r="819" spans="1:10">
      <c r="A819" s="60" t="str">
        <f t="shared" si="25"/>
        <v/>
      </c>
      <c r="B819" s="114"/>
      <c r="C819" s="115"/>
      <c r="D819" s="116"/>
      <c r="E819" s="105" t="str">
        <f t="shared" si="26"/>
        <v/>
      </c>
      <c r="F819" s="59" t="str">
        <f>IF(B819&lt;&gt;"",SUM($E$16:E819),"")</f>
        <v/>
      </c>
      <c r="G819" s="63"/>
      <c r="H819" s="147"/>
      <c r="I819" s="124"/>
      <c r="J819" s="64"/>
    </row>
    <row r="820" spans="1:10">
      <c r="A820" s="60" t="str">
        <f t="shared" si="25"/>
        <v/>
      </c>
      <c r="B820" s="114"/>
      <c r="C820" s="115"/>
      <c r="D820" s="116"/>
      <c r="E820" s="105" t="str">
        <f t="shared" si="26"/>
        <v/>
      </c>
      <c r="F820" s="59" t="str">
        <f>IF(B820&lt;&gt;"",SUM($E$16:E820),"")</f>
        <v/>
      </c>
      <c r="G820" s="63"/>
      <c r="H820" s="147"/>
      <c r="I820" s="124"/>
      <c r="J820" s="64"/>
    </row>
    <row r="821" spans="1:10">
      <c r="A821" s="60" t="str">
        <f t="shared" si="25"/>
        <v/>
      </c>
      <c r="B821" s="114"/>
      <c r="C821" s="115"/>
      <c r="D821" s="116"/>
      <c r="E821" s="105" t="str">
        <f t="shared" si="26"/>
        <v/>
      </c>
      <c r="F821" s="59" t="str">
        <f>IF(B821&lt;&gt;"",SUM($E$16:E821),"")</f>
        <v/>
      </c>
      <c r="G821" s="63"/>
      <c r="H821" s="147"/>
      <c r="I821" s="124"/>
      <c r="J821" s="64"/>
    </row>
    <row r="822" spans="1:10">
      <c r="A822" s="60" t="str">
        <f t="shared" si="25"/>
        <v/>
      </c>
      <c r="B822" s="114"/>
      <c r="C822" s="115"/>
      <c r="D822" s="116"/>
      <c r="E822" s="105" t="str">
        <f t="shared" si="26"/>
        <v/>
      </c>
      <c r="F822" s="59" t="str">
        <f>IF(B822&lt;&gt;"",SUM($E$16:E822),"")</f>
        <v/>
      </c>
      <c r="G822" s="63"/>
      <c r="H822" s="147"/>
      <c r="I822" s="124"/>
      <c r="J822" s="64"/>
    </row>
    <row r="823" spans="1:10">
      <c r="A823" s="60" t="str">
        <f t="shared" si="25"/>
        <v/>
      </c>
      <c r="B823" s="114"/>
      <c r="C823" s="115"/>
      <c r="D823" s="116"/>
      <c r="E823" s="105" t="str">
        <f t="shared" si="26"/>
        <v/>
      </c>
      <c r="F823" s="59" t="str">
        <f>IF(B823&lt;&gt;"",SUM($E$16:E823),"")</f>
        <v/>
      </c>
      <c r="G823" s="63"/>
      <c r="H823" s="147"/>
      <c r="I823" s="124"/>
      <c r="J823" s="64"/>
    </row>
    <row r="824" spans="1:10">
      <c r="A824" s="60" t="str">
        <f t="shared" si="25"/>
        <v/>
      </c>
      <c r="B824" s="114"/>
      <c r="C824" s="115"/>
      <c r="D824" s="116"/>
      <c r="E824" s="105" t="str">
        <f t="shared" si="26"/>
        <v/>
      </c>
      <c r="F824" s="59" t="str">
        <f>IF(B824&lt;&gt;"",SUM($E$16:E824),"")</f>
        <v/>
      </c>
      <c r="G824" s="63"/>
      <c r="H824" s="147"/>
      <c r="I824" s="124"/>
      <c r="J824" s="64"/>
    </row>
    <row r="825" spans="1:10">
      <c r="A825" s="60" t="str">
        <f t="shared" si="25"/>
        <v/>
      </c>
      <c r="B825" s="114"/>
      <c r="C825" s="115"/>
      <c r="D825" s="116"/>
      <c r="E825" s="105" t="str">
        <f t="shared" si="26"/>
        <v/>
      </c>
      <c r="F825" s="59" t="str">
        <f>IF(B825&lt;&gt;"",SUM($E$16:E825),"")</f>
        <v/>
      </c>
      <c r="G825" s="63"/>
      <c r="H825" s="147"/>
      <c r="I825" s="124"/>
      <c r="J825" s="64"/>
    </row>
    <row r="826" spans="1:10">
      <c r="A826" s="60" t="str">
        <f t="shared" si="25"/>
        <v/>
      </c>
      <c r="B826" s="114"/>
      <c r="C826" s="115"/>
      <c r="D826" s="116"/>
      <c r="E826" s="105" t="str">
        <f t="shared" si="26"/>
        <v/>
      </c>
      <c r="F826" s="59" t="str">
        <f>IF(B826&lt;&gt;"",SUM($E$16:E826),"")</f>
        <v/>
      </c>
      <c r="G826" s="63"/>
      <c r="H826" s="147"/>
      <c r="I826" s="124"/>
      <c r="J826" s="64"/>
    </row>
    <row r="827" spans="1:10">
      <c r="A827" s="60" t="str">
        <f t="shared" si="25"/>
        <v/>
      </c>
      <c r="B827" s="114"/>
      <c r="C827" s="115"/>
      <c r="D827" s="116"/>
      <c r="E827" s="105" t="str">
        <f t="shared" si="26"/>
        <v/>
      </c>
      <c r="F827" s="59" t="str">
        <f>IF(B827&lt;&gt;"",SUM($E$16:E827),"")</f>
        <v/>
      </c>
      <c r="G827" s="63"/>
      <c r="H827" s="147"/>
      <c r="I827" s="124"/>
      <c r="J827" s="64"/>
    </row>
    <row r="828" spans="1:10">
      <c r="A828" s="60" t="str">
        <f t="shared" si="25"/>
        <v/>
      </c>
      <c r="B828" s="114"/>
      <c r="C828" s="115"/>
      <c r="D828" s="116"/>
      <c r="E828" s="105" t="str">
        <f t="shared" si="26"/>
        <v/>
      </c>
      <c r="F828" s="59" t="str">
        <f>IF(B828&lt;&gt;"",SUM($E$16:E828),"")</f>
        <v/>
      </c>
      <c r="G828" s="63"/>
      <c r="H828" s="147"/>
      <c r="I828" s="124"/>
      <c r="J828" s="64"/>
    </row>
    <row r="829" spans="1:10">
      <c r="A829" s="60" t="str">
        <f t="shared" si="25"/>
        <v/>
      </c>
      <c r="B829" s="114"/>
      <c r="C829" s="115"/>
      <c r="D829" s="116"/>
      <c r="E829" s="105" t="str">
        <f t="shared" si="26"/>
        <v/>
      </c>
      <c r="F829" s="59" t="str">
        <f>IF(B829&lt;&gt;"",SUM($E$16:E829),"")</f>
        <v/>
      </c>
      <c r="G829" s="63"/>
      <c r="H829" s="147"/>
      <c r="I829" s="124"/>
      <c r="J829" s="64"/>
    </row>
    <row r="830" spans="1:10">
      <c r="A830" s="60" t="str">
        <f t="shared" si="25"/>
        <v/>
      </c>
      <c r="B830" s="114"/>
      <c r="C830" s="115"/>
      <c r="D830" s="116"/>
      <c r="E830" s="105" t="str">
        <f t="shared" si="26"/>
        <v/>
      </c>
      <c r="F830" s="59" t="str">
        <f>IF(B830&lt;&gt;"",SUM($E$16:E830),"")</f>
        <v/>
      </c>
      <c r="G830" s="63"/>
      <c r="H830" s="147"/>
      <c r="I830" s="124"/>
      <c r="J830" s="64"/>
    </row>
    <row r="831" spans="1:10">
      <c r="A831" s="60" t="str">
        <f t="shared" si="25"/>
        <v/>
      </c>
      <c r="B831" s="114"/>
      <c r="C831" s="115"/>
      <c r="D831" s="116"/>
      <c r="E831" s="105" t="str">
        <f t="shared" si="26"/>
        <v/>
      </c>
      <c r="F831" s="59" t="str">
        <f>IF(B831&lt;&gt;"",SUM($E$16:E831),"")</f>
        <v/>
      </c>
      <c r="G831" s="63"/>
      <c r="H831" s="147"/>
      <c r="I831" s="124"/>
      <c r="J831" s="64"/>
    </row>
    <row r="832" spans="1:10">
      <c r="A832" s="60" t="str">
        <f t="shared" si="25"/>
        <v/>
      </c>
      <c r="B832" s="114"/>
      <c r="C832" s="115"/>
      <c r="D832" s="116"/>
      <c r="E832" s="105" t="str">
        <f t="shared" si="26"/>
        <v/>
      </c>
      <c r="F832" s="59" t="str">
        <f>IF(B832&lt;&gt;"",SUM($E$16:E832),"")</f>
        <v/>
      </c>
      <c r="G832" s="63"/>
      <c r="H832" s="147"/>
      <c r="I832" s="124"/>
      <c r="J832" s="64"/>
    </row>
    <row r="833" spans="1:10">
      <c r="A833" s="60" t="str">
        <f t="shared" si="25"/>
        <v/>
      </c>
      <c r="B833" s="114"/>
      <c r="C833" s="115"/>
      <c r="D833" s="116"/>
      <c r="E833" s="105" t="str">
        <f t="shared" si="26"/>
        <v/>
      </c>
      <c r="F833" s="59" t="str">
        <f>IF(B833&lt;&gt;"",SUM($E$16:E833),"")</f>
        <v/>
      </c>
      <c r="G833" s="63"/>
      <c r="H833" s="147"/>
      <c r="I833" s="124"/>
      <c r="J833" s="64"/>
    </row>
    <row r="834" spans="1:10">
      <c r="A834" s="60" t="str">
        <f t="shared" si="25"/>
        <v/>
      </c>
      <c r="B834" s="114"/>
      <c r="C834" s="115"/>
      <c r="D834" s="116"/>
      <c r="E834" s="105" t="str">
        <f t="shared" si="26"/>
        <v/>
      </c>
      <c r="F834" s="59" t="str">
        <f>IF(B834&lt;&gt;"",SUM($E$16:E834),"")</f>
        <v/>
      </c>
      <c r="G834" s="63"/>
      <c r="H834" s="147"/>
      <c r="I834" s="124"/>
      <c r="J834" s="64"/>
    </row>
    <row r="835" spans="1:10">
      <c r="A835" s="60" t="str">
        <f t="shared" si="25"/>
        <v/>
      </c>
      <c r="B835" s="114"/>
      <c r="C835" s="115"/>
      <c r="D835" s="116"/>
      <c r="E835" s="105" t="str">
        <f t="shared" si="26"/>
        <v/>
      </c>
      <c r="F835" s="59" t="str">
        <f>IF(B835&lt;&gt;"",SUM($E$16:E835),"")</f>
        <v/>
      </c>
      <c r="G835" s="63"/>
      <c r="H835" s="147"/>
      <c r="I835" s="124"/>
      <c r="J835" s="64"/>
    </row>
    <row r="836" spans="1:10">
      <c r="A836" s="60" t="str">
        <f t="shared" si="25"/>
        <v/>
      </c>
      <c r="B836" s="114"/>
      <c r="C836" s="115"/>
      <c r="D836" s="116"/>
      <c r="E836" s="105" t="str">
        <f t="shared" si="26"/>
        <v/>
      </c>
      <c r="F836" s="59" t="str">
        <f>IF(B836&lt;&gt;"",SUM($E$16:E836),"")</f>
        <v/>
      </c>
      <c r="G836" s="63"/>
      <c r="H836" s="147"/>
      <c r="I836" s="124"/>
      <c r="J836" s="64"/>
    </row>
    <row r="837" spans="1:10">
      <c r="A837" s="60" t="str">
        <f t="shared" si="25"/>
        <v/>
      </c>
      <c r="B837" s="114"/>
      <c r="C837" s="115"/>
      <c r="D837" s="116"/>
      <c r="E837" s="105" t="str">
        <f t="shared" si="26"/>
        <v/>
      </c>
      <c r="F837" s="59" t="str">
        <f>IF(B837&lt;&gt;"",SUM($E$16:E837),"")</f>
        <v/>
      </c>
      <c r="G837" s="63"/>
      <c r="H837" s="147"/>
      <c r="I837" s="124"/>
      <c r="J837" s="64"/>
    </row>
    <row r="838" spans="1:10">
      <c r="A838" s="60" t="str">
        <f t="shared" si="25"/>
        <v/>
      </c>
      <c r="B838" s="114"/>
      <c r="C838" s="115"/>
      <c r="D838" s="116"/>
      <c r="E838" s="105" t="str">
        <f t="shared" si="26"/>
        <v/>
      </c>
      <c r="F838" s="59" t="str">
        <f>IF(B838&lt;&gt;"",SUM($E$16:E838),"")</f>
        <v/>
      </c>
      <c r="G838" s="63"/>
      <c r="H838" s="147"/>
      <c r="I838" s="124"/>
      <c r="J838" s="64"/>
    </row>
    <row r="839" spans="1:10">
      <c r="A839" s="60" t="str">
        <f t="shared" si="25"/>
        <v/>
      </c>
      <c r="B839" s="114"/>
      <c r="C839" s="115"/>
      <c r="D839" s="116"/>
      <c r="E839" s="105" t="str">
        <f t="shared" si="26"/>
        <v/>
      </c>
      <c r="F839" s="59" t="str">
        <f>IF(B839&lt;&gt;"",SUM($E$16:E839),"")</f>
        <v/>
      </c>
      <c r="G839" s="63"/>
      <c r="H839" s="147"/>
      <c r="I839" s="124"/>
      <c r="J839" s="64"/>
    </row>
    <row r="840" spans="1:10">
      <c r="A840" s="60" t="str">
        <f t="shared" si="25"/>
        <v/>
      </c>
      <c r="B840" s="114"/>
      <c r="C840" s="115"/>
      <c r="D840" s="116"/>
      <c r="E840" s="105" t="str">
        <f t="shared" si="26"/>
        <v/>
      </c>
      <c r="F840" s="59" t="str">
        <f>IF(B840&lt;&gt;"",SUM($E$16:E840),"")</f>
        <v/>
      </c>
      <c r="G840" s="63"/>
      <c r="H840" s="147"/>
      <c r="I840" s="124"/>
      <c r="J840" s="64"/>
    </row>
    <row r="841" spans="1:10">
      <c r="A841" s="60" t="str">
        <f t="shared" si="25"/>
        <v/>
      </c>
      <c r="B841" s="114"/>
      <c r="C841" s="115"/>
      <c r="D841" s="116"/>
      <c r="E841" s="105" t="str">
        <f t="shared" si="26"/>
        <v/>
      </c>
      <c r="F841" s="59" t="str">
        <f>IF(B841&lt;&gt;"",SUM($E$16:E841),"")</f>
        <v/>
      </c>
      <c r="G841" s="63"/>
      <c r="H841" s="147"/>
      <c r="I841" s="124"/>
      <c r="J841" s="64"/>
    </row>
    <row r="842" spans="1:10">
      <c r="A842" s="60" t="str">
        <f t="shared" si="25"/>
        <v/>
      </c>
      <c r="B842" s="114"/>
      <c r="C842" s="115"/>
      <c r="D842" s="116"/>
      <c r="E842" s="105" t="str">
        <f t="shared" si="26"/>
        <v/>
      </c>
      <c r="F842" s="59" t="str">
        <f>IF(B842&lt;&gt;"",SUM($E$16:E842),"")</f>
        <v/>
      </c>
      <c r="G842" s="63"/>
      <c r="H842" s="147"/>
      <c r="I842" s="124"/>
      <c r="J842" s="64"/>
    </row>
    <row r="843" spans="1:10">
      <c r="A843" s="60" t="str">
        <f t="shared" si="25"/>
        <v/>
      </c>
      <c r="B843" s="114"/>
      <c r="C843" s="115"/>
      <c r="D843" s="116"/>
      <c r="E843" s="105" t="str">
        <f t="shared" si="26"/>
        <v/>
      </c>
      <c r="F843" s="59" t="str">
        <f>IF(B843&lt;&gt;"",SUM($E$16:E843),"")</f>
        <v/>
      </c>
      <c r="G843" s="63"/>
      <c r="H843" s="147"/>
      <c r="I843" s="124"/>
      <c r="J843" s="64"/>
    </row>
    <row r="844" spans="1:10">
      <c r="A844" s="60" t="str">
        <f t="shared" ref="A844:A907" si="27">IF(B844&lt;&gt;"",TEXT(B844,"TTT"),"")</f>
        <v/>
      </c>
      <c r="B844" s="114"/>
      <c r="C844" s="115"/>
      <c r="D844" s="116"/>
      <c r="E844" s="105" t="str">
        <f t="shared" ref="E844:E907" si="28">IF(B844&lt;&gt;"",IF(D844&lt;C844,1-C844+D844,D844-C844)*24,"")</f>
        <v/>
      </c>
      <c r="F844" s="59" t="str">
        <f>IF(B844&lt;&gt;"",SUM($E$16:E844),"")</f>
        <v/>
      </c>
      <c r="G844" s="63"/>
      <c r="H844" s="147"/>
      <c r="I844" s="124"/>
      <c r="J844" s="64"/>
    </row>
    <row r="845" spans="1:10">
      <c r="A845" s="60" t="str">
        <f t="shared" si="27"/>
        <v/>
      </c>
      <c r="B845" s="114"/>
      <c r="C845" s="115"/>
      <c r="D845" s="116"/>
      <c r="E845" s="105" t="str">
        <f t="shared" si="28"/>
        <v/>
      </c>
      <c r="F845" s="59" t="str">
        <f>IF(B845&lt;&gt;"",SUM($E$16:E845),"")</f>
        <v/>
      </c>
      <c r="G845" s="63"/>
      <c r="H845" s="147"/>
      <c r="I845" s="124"/>
      <c r="J845" s="64"/>
    </row>
    <row r="846" spans="1:10">
      <c r="A846" s="60" t="str">
        <f t="shared" si="27"/>
        <v/>
      </c>
      <c r="B846" s="114"/>
      <c r="C846" s="115"/>
      <c r="D846" s="116"/>
      <c r="E846" s="105" t="str">
        <f t="shared" si="28"/>
        <v/>
      </c>
      <c r="F846" s="59" t="str">
        <f>IF(B846&lt;&gt;"",SUM($E$16:E846),"")</f>
        <v/>
      </c>
      <c r="G846" s="63"/>
      <c r="H846" s="147"/>
      <c r="I846" s="124"/>
      <c r="J846" s="64"/>
    </row>
    <row r="847" spans="1:10">
      <c r="A847" s="60" t="str">
        <f t="shared" si="27"/>
        <v/>
      </c>
      <c r="B847" s="114"/>
      <c r="C847" s="115"/>
      <c r="D847" s="116"/>
      <c r="E847" s="105" t="str">
        <f t="shared" si="28"/>
        <v/>
      </c>
      <c r="F847" s="59" t="str">
        <f>IF(B847&lt;&gt;"",SUM($E$16:E847),"")</f>
        <v/>
      </c>
      <c r="G847" s="63"/>
      <c r="H847" s="147"/>
      <c r="I847" s="124"/>
      <c r="J847" s="64"/>
    </row>
    <row r="848" spans="1:10">
      <c r="A848" s="60" t="str">
        <f t="shared" si="27"/>
        <v/>
      </c>
      <c r="B848" s="114"/>
      <c r="C848" s="115"/>
      <c r="D848" s="116"/>
      <c r="E848" s="105" t="str">
        <f t="shared" si="28"/>
        <v/>
      </c>
      <c r="F848" s="59" t="str">
        <f>IF(B848&lt;&gt;"",SUM($E$16:E848),"")</f>
        <v/>
      </c>
      <c r="G848" s="63"/>
      <c r="H848" s="147"/>
      <c r="I848" s="124"/>
      <c r="J848" s="64"/>
    </row>
    <row r="849" spans="1:10">
      <c r="A849" s="60" t="str">
        <f t="shared" si="27"/>
        <v/>
      </c>
      <c r="B849" s="114"/>
      <c r="C849" s="115"/>
      <c r="D849" s="116"/>
      <c r="E849" s="105" t="str">
        <f t="shared" si="28"/>
        <v/>
      </c>
      <c r="F849" s="59" t="str">
        <f>IF(B849&lt;&gt;"",SUM($E$16:E849),"")</f>
        <v/>
      </c>
      <c r="G849" s="63"/>
      <c r="H849" s="147"/>
      <c r="I849" s="124"/>
      <c r="J849" s="64"/>
    </row>
    <row r="850" spans="1:10">
      <c r="A850" s="60" t="str">
        <f t="shared" si="27"/>
        <v/>
      </c>
      <c r="B850" s="114"/>
      <c r="C850" s="115"/>
      <c r="D850" s="116"/>
      <c r="E850" s="105" t="str">
        <f t="shared" si="28"/>
        <v/>
      </c>
      <c r="F850" s="59" t="str">
        <f>IF(B850&lt;&gt;"",SUM($E$16:E850),"")</f>
        <v/>
      </c>
      <c r="G850" s="63"/>
      <c r="H850" s="147"/>
      <c r="I850" s="124"/>
      <c r="J850" s="64"/>
    </row>
    <row r="851" spans="1:10">
      <c r="A851" s="60" t="str">
        <f t="shared" si="27"/>
        <v/>
      </c>
      <c r="B851" s="114"/>
      <c r="C851" s="115"/>
      <c r="D851" s="116"/>
      <c r="E851" s="105" t="str">
        <f t="shared" si="28"/>
        <v/>
      </c>
      <c r="F851" s="59" t="str">
        <f>IF(B851&lt;&gt;"",SUM($E$16:E851),"")</f>
        <v/>
      </c>
      <c r="G851" s="63"/>
      <c r="H851" s="147"/>
      <c r="I851" s="124"/>
      <c r="J851" s="64"/>
    </row>
    <row r="852" spans="1:10">
      <c r="A852" s="60" t="str">
        <f t="shared" si="27"/>
        <v/>
      </c>
      <c r="B852" s="114"/>
      <c r="C852" s="115"/>
      <c r="D852" s="116"/>
      <c r="E852" s="105" t="str">
        <f t="shared" si="28"/>
        <v/>
      </c>
      <c r="F852" s="59" t="str">
        <f>IF(B852&lt;&gt;"",SUM($E$16:E852),"")</f>
        <v/>
      </c>
      <c r="G852" s="63"/>
      <c r="H852" s="147"/>
      <c r="I852" s="124"/>
      <c r="J852" s="64"/>
    </row>
    <row r="853" spans="1:10">
      <c r="A853" s="60" t="str">
        <f t="shared" si="27"/>
        <v/>
      </c>
      <c r="B853" s="114"/>
      <c r="C853" s="115"/>
      <c r="D853" s="116"/>
      <c r="E853" s="105" t="str">
        <f t="shared" si="28"/>
        <v/>
      </c>
      <c r="F853" s="59" t="str">
        <f>IF(B853&lt;&gt;"",SUM($E$16:E853),"")</f>
        <v/>
      </c>
      <c r="G853" s="63"/>
      <c r="H853" s="147"/>
      <c r="I853" s="124"/>
      <c r="J853" s="64"/>
    </row>
    <row r="854" spans="1:10">
      <c r="A854" s="60" t="str">
        <f t="shared" si="27"/>
        <v/>
      </c>
      <c r="B854" s="114"/>
      <c r="C854" s="115"/>
      <c r="D854" s="116"/>
      <c r="E854" s="105" t="str">
        <f t="shared" si="28"/>
        <v/>
      </c>
      <c r="F854" s="59" t="str">
        <f>IF(B854&lt;&gt;"",SUM($E$16:E854),"")</f>
        <v/>
      </c>
      <c r="G854" s="63"/>
      <c r="H854" s="147"/>
      <c r="I854" s="124"/>
      <c r="J854" s="64"/>
    </row>
    <row r="855" spans="1:10">
      <c r="A855" s="60" t="str">
        <f t="shared" si="27"/>
        <v/>
      </c>
      <c r="B855" s="114"/>
      <c r="C855" s="115"/>
      <c r="D855" s="116"/>
      <c r="E855" s="105" t="str">
        <f t="shared" si="28"/>
        <v/>
      </c>
      <c r="F855" s="59" t="str">
        <f>IF(B855&lt;&gt;"",SUM($E$16:E855),"")</f>
        <v/>
      </c>
      <c r="G855" s="63"/>
      <c r="H855" s="147"/>
      <c r="I855" s="124"/>
      <c r="J855" s="64"/>
    </row>
    <row r="856" spans="1:10">
      <c r="A856" s="60" t="str">
        <f t="shared" si="27"/>
        <v/>
      </c>
      <c r="B856" s="114"/>
      <c r="C856" s="115"/>
      <c r="D856" s="116"/>
      <c r="E856" s="105" t="str">
        <f t="shared" si="28"/>
        <v/>
      </c>
      <c r="F856" s="59" t="str">
        <f>IF(B856&lt;&gt;"",SUM($E$16:E856),"")</f>
        <v/>
      </c>
      <c r="G856" s="63"/>
      <c r="H856" s="147"/>
      <c r="I856" s="124"/>
      <c r="J856" s="64"/>
    </row>
    <row r="857" spans="1:10">
      <c r="A857" s="60" t="str">
        <f t="shared" si="27"/>
        <v/>
      </c>
      <c r="B857" s="114"/>
      <c r="C857" s="115"/>
      <c r="D857" s="116"/>
      <c r="E857" s="105" t="str">
        <f t="shared" si="28"/>
        <v/>
      </c>
      <c r="F857" s="59" t="str">
        <f>IF(B857&lt;&gt;"",SUM($E$16:E857),"")</f>
        <v/>
      </c>
      <c r="G857" s="63"/>
      <c r="H857" s="147"/>
      <c r="I857" s="124"/>
      <c r="J857" s="64"/>
    </row>
    <row r="858" spans="1:10">
      <c r="A858" s="60" t="str">
        <f t="shared" si="27"/>
        <v/>
      </c>
      <c r="B858" s="114"/>
      <c r="C858" s="115"/>
      <c r="D858" s="116"/>
      <c r="E858" s="105" t="str">
        <f t="shared" si="28"/>
        <v/>
      </c>
      <c r="F858" s="59" t="str">
        <f>IF(B858&lt;&gt;"",SUM($E$16:E858),"")</f>
        <v/>
      </c>
      <c r="G858" s="63"/>
      <c r="H858" s="147"/>
      <c r="I858" s="124"/>
      <c r="J858" s="64"/>
    </row>
    <row r="859" spans="1:10">
      <c r="A859" s="60" t="str">
        <f t="shared" si="27"/>
        <v/>
      </c>
      <c r="B859" s="114"/>
      <c r="C859" s="115"/>
      <c r="D859" s="116"/>
      <c r="E859" s="105" t="str">
        <f t="shared" si="28"/>
        <v/>
      </c>
      <c r="F859" s="59" t="str">
        <f>IF(B859&lt;&gt;"",SUM($E$16:E859),"")</f>
        <v/>
      </c>
      <c r="G859" s="63"/>
      <c r="H859" s="147"/>
      <c r="I859" s="124"/>
      <c r="J859" s="64"/>
    </row>
    <row r="860" spans="1:10">
      <c r="A860" s="60" t="str">
        <f t="shared" si="27"/>
        <v/>
      </c>
      <c r="B860" s="114"/>
      <c r="C860" s="115"/>
      <c r="D860" s="116"/>
      <c r="E860" s="105" t="str">
        <f t="shared" si="28"/>
        <v/>
      </c>
      <c r="F860" s="59" t="str">
        <f>IF(B860&lt;&gt;"",SUM($E$16:E860),"")</f>
        <v/>
      </c>
      <c r="G860" s="63"/>
      <c r="H860" s="147"/>
      <c r="I860" s="124"/>
      <c r="J860" s="64"/>
    </row>
    <row r="861" spans="1:10">
      <c r="A861" s="60" t="str">
        <f t="shared" si="27"/>
        <v/>
      </c>
      <c r="B861" s="114"/>
      <c r="C861" s="115"/>
      <c r="D861" s="116"/>
      <c r="E861" s="105" t="str">
        <f t="shared" si="28"/>
        <v/>
      </c>
      <c r="F861" s="59" t="str">
        <f>IF(B861&lt;&gt;"",SUM($E$16:E861),"")</f>
        <v/>
      </c>
      <c r="G861" s="63"/>
      <c r="H861" s="147"/>
      <c r="I861" s="124"/>
      <c r="J861" s="64"/>
    </row>
    <row r="862" spans="1:10">
      <c r="A862" s="60" t="str">
        <f t="shared" si="27"/>
        <v/>
      </c>
      <c r="B862" s="114"/>
      <c r="C862" s="115"/>
      <c r="D862" s="116"/>
      <c r="E862" s="105" t="str">
        <f t="shared" si="28"/>
        <v/>
      </c>
      <c r="F862" s="59" t="str">
        <f>IF(B862&lt;&gt;"",SUM($E$16:E862),"")</f>
        <v/>
      </c>
      <c r="G862" s="63"/>
      <c r="H862" s="147"/>
      <c r="I862" s="124"/>
      <c r="J862" s="64"/>
    </row>
    <row r="863" spans="1:10">
      <c r="A863" s="60" t="str">
        <f t="shared" si="27"/>
        <v/>
      </c>
      <c r="B863" s="114"/>
      <c r="C863" s="115"/>
      <c r="D863" s="116"/>
      <c r="E863" s="105" t="str">
        <f t="shared" si="28"/>
        <v/>
      </c>
      <c r="F863" s="59" t="str">
        <f>IF(B863&lt;&gt;"",SUM($E$16:E863),"")</f>
        <v/>
      </c>
      <c r="G863" s="63"/>
      <c r="H863" s="147"/>
      <c r="I863" s="124"/>
      <c r="J863" s="64"/>
    </row>
    <row r="864" spans="1:10">
      <c r="A864" s="60" t="str">
        <f t="shared" si="27"/>
        <v/>
      </c>
      <c r="B864" s="114"/>
      <c r="C864" s="115"/>
      <c r="D864" s="116"/>
      <c r="E864" s="105" t="str">
        <f t="shared" si="28"/>
        <v/>
      </c>
      <c r="F864" s="59" t="str">
        <f>IF(B864&lt;&gt;"",SUM($E$16:E864),"")</f>
        <v/>
      </c>
      <c r="G864" s="63"/>
      <c r="H864" s="147"/>
      <c r="I864" s="124"/>
      <c r="J864" s="64"/>
    </row>
    <row r="865" spans="1:10">
      <c r="A865" s="60" t="str">
        <f t="shared" si="27"/>
        <v/>
      </c>
      <c r="B865" s="114"/>
      <c r="C865" s="115"/>
      <c r="D865" s="116"/>
      <c r="E865" s="105" t="str">
        <f t="shared" si="28"/>
        <v/>
      </c>
      <c r="F865" s="59" t="str">
        <f>IF(B865&lt;&gt;"",SUM($E$16:E865),"")</f>
        <v/>
      </c>
      <c r="G865" s="63"/>
      <c r="H865" s="147"/>
      <c r="I865" s="124"/>
      <c r="J865" s="64"/>
    </row>
    <row r="866" spans="1:10">
      <c r="A866" s="60" t="str">
        <f t="shared" si="27"/>
        <v/>
      </c>
      <c r="B866" s="114"/>
      <c r="C866" s="115"/>
      <c r="D866" s="116"/>
      <c r="E866" s="105" t="str">
        <f t="shared" si="28"/>
        <v/>
      </c>
      <c r="F866" s="59" t="str">
        <f>IF(B866&lt;&gt;"",SUM($E$16:E866),"")</f>
        <v/>
      </c>
      <c r="G866" s="63"/>
      <c r="H866" s="147"/>
      <c r="I866" s="124"/>
      <c r="J866" s="64"/>
    </row>
    <row r="867" spans="1:10">
      <c r="A867" s="60" t="str">
        <f t="shared" si="27"/>
        <v/>
      </c>
      <c r="B867" s="114"/>
      <c r="C867" s="115"/>
      <c r="D867" s="116"/>
      <c r="E867" s="105" t="str">
        <f t="shared" si="28"/>
        <v/>
      </c>
      <c r="F867" s="59" t="str">
        <f>IF(B867&lt;&gt;"",SUM($E$16:E867),"")</f>
        <v/>
      </c>
      <c r="G867" s="63"/>
      <c r="H867" s="147"/>
      <c r="I867" s="124"/>
      <c r="J867" s="64"/>
    </row>
    <row r="868" spans="1:10">
      <c r="A868" s="60" t="str">
        <f t="shared" si="27"/>
        <v/>
      </c>
      <c r="B868" s="114"/>
      <c r="C868" s="115"/>
      <c r="D868" s="116"/>
      <c r="E868" s="105" t="str">
        <f t="shared" si="28"/>
        <v/>
      </c>
      <c r="F868" s="59" t="str">
        <f>IF(B868&lt;&gt;"",SUM($E$16:E868),"")</f>
        <v/>
      </c>
      <c r="G868" s="63"/>
      <c r="H868" s="147"/>
      <c r="I868" s="124"/>
      <c r="J868" s="64"/>
    </row>
    <row r="869" spans="1:10">
      <c r="A869" s="60" t="str">
        <f t="shared" si="27"/>
        <v/>
      </c>
      <c r="B869" s="114"/>
      <c r="C869" s="115"/>
      <c r="D869" s="116"/>
      <c r="E869" s="105" t="str">
        <f t="shared" si="28"/>
        <v/>
      </c>
      <c r="F869" s="59" t="str">
        <f>IF(B869&lt;&gt;"",SUM($E$16:E869),"")</f>
        <v/>
      </c>
      <c r="G869" s="63"/>
      <c r="H869" s="147"/>
      <c r="I869" s="124"/>
      <c r="J869" s="64"/>
    </row>
    <row r="870" spans="1:10">
      <c r="A870" s="60" t="str">
        <f t="shared" si="27"/>
        <v/>
      </c>
      <c r="B870" s="114"/>
      <c r="C870" s="115"/>
      <c r="D870" s="116"/>
      <c r="E870" s="105" t="str">
        <f t="shared" si="28"/>
        <v/>
      </c>
      <c r="F870" s="59" t="str">
        <f>IF(B870&lt;&gt;"",SUM($E$16:E870),"")</f>
        <v/>
      </c>
      <c r="G870" s="63"/>
      <c r="H870" s="147"/>
      <c r="I870" s="124"/>
      <c r="J870" s="64"/>
    </row>
    <row r="871" spans="1:10">
      <c r="A871" s="60" t="str">
        <f t="shared" si="27"/>
        <v/>
      </c>
      <c r="B871" s="114"/>
      <c r="C871" s="115"/>
      <c r="D871" s="116"/>
      <c r="E871" s="105" t="str">
        <f t="shared" si="28"/>
        <v/>
      </c>
      <c r="F871" s="59" t="str">
        <f>IF(B871&lt;&gt;"",SUM($E$16:E871),"")</f>
        <v/>
      </c>
      <c r="G871" s="63"/>
      <c r="H871" s="147"/>
      <c r="I871" s="124"/>
      <c r="J871" s="64"/>
    </row>
    <row r="872" spans="1:10">
      <c r="A872" s="60" t="str">
        <f t="shared" si="27"/>
        <v/>
      </c>
      <c r="B872" s="114"/>
      <c r="C872" s="115"/>
      <c r="D872" s="116"/>
      <c r="E872" s="105" t="str">
        <f t="shared" si="28"/>
        <v/>
      </c>
      <c r="F872" s="59" t="str">
        <f>IF(B872&lt;&gt;"",SUM($E$16:E872),"")</f>
        <v/>
      </c>
      <c r="G872" s="63"/>
      <c r="H872" s="147"/>
      <c r="I872" s="124"/>
      <c r="J872" s="64"/>
    </row>
    <row r="873" spans="1:10">
      <c r="A873" s="60" t="str">
        <f t="shared" si="27"/>
        <v/>
      </c>
      <c r="B873" s="114"/>
      <c r="C873" s="115"/>
      <c r="D873" s="116"/>
      <c r="E873" s="105" t="str">
        <f t="shared" si="28"/>
        <v/>
      </c>
      <c r="F873" s="59" t="str">
        <f>IF(B873&lt;&gt;"",SUM($E$16:E873),"")</f>
        <v/>
      </c>
      <c r="G873" s="63"/>
      <c r="H873" s="147"/>
      <c r="I873" s="124"/>
      <c r="J873" s="64"/>
    </row>
    <row r="874" spans="1:10">
      <c r="A874" s="60" t="str">
        <f t="shared" si="27"/>
        <v/>
      </c>
      <c r="B874" s="114"/>
      <c r="C874" s="115"/>
      <c r="D874" s="116"/>
      <c r="E874" s="105" t="str">
        <f t="shared" si="28"/>
        <v/>
      </c>
      <c r="F874" s="59" t="str">
        <f>IF(B874&lt;&gt;"",SUM($E$16:E874),"")</f>
        <v/>
      </c>
      <c r="G874" s="63"/>
      <c r="H874" s="147"/>
      <c r="I874" s="124"/>
      <c r="J874" s="64"/>
    </row>
    <row r="875" spans="1:10">
      <c r="A875" s="60" t="str">
        <f t="shared" si="27"/>
        <v/>
      </c>
      <c r="B875" s="114"/>
      <c r="C875" s="115"/>
      <c r="D875" s="116"/>
      <c r="E875" s="105" t="str">
        <f t="shared" si="28"/>
        <v/>
      </c>
      <c r="F875" s="59" t="str">
        <f>IF(B875&lt;&gt;"",SUM($E$16:E875),"")</f>
        <v/>
      </c>
      <c r="G875" s="63"/>
      <c r="H875" s="147"/>
      <c r="I875" s="124"/>
      <c r="J875" s="64"/>
    </row>
    <row r="876" spans="1:10">
      <c r="A876" s="60" t="str">
        <f t="shared" si="27"/>
        <v/>
      </c>
      <c r="B876" s="114"/>
      <c r="C876" s="115"/>
      <c r="D876" s="116"/>
      <c r="E876" s="105" t="str">
        <f t="shared" si="28"/>
        <v/>
      </c>
      <c r="F876" s="59" t="str">
        <f>IF(B876&lt;&gt;"",SUM($E$16:E876),"")</f>
        <v/>
      </c>
      <c r="G876" s="63"/>
      <c r="H876" s="147"/>
      <c r="I876" s="124"/>
      <c r="J876" s="64"/>
    </row>
    <row r="877" spans="1:10">
      <c r="A877" s="60" t="str">
        <f t="shared" si="27"/>
        <v/>
      </c>
      <c r="B877" s="114"/>
      <c r="C877" s="115"/>
      <c r="D877" s="116"/>
      <c r="E877" s="105" t="str">
        <f t="shared" si="28"/>
        <v/>
      </c>
      <c r="F877" s="59" t="str">
        <f>IF(B877&lt;&gt;"",SUM($E$16:E877),"")</f>
        <v/>
      </c>
      <c r="G877" s="63"/>
      <c r="H877" s="147"/>
      <c r="I877" s="124"/>
      <c r="J877" s="64"/>
    </row>
    <row r="878" spans="1:10">
      <c r="A878" s="60" t="str">
        <f t="shared" si="27"/>
        <v/>
      </c>
      <c r="B878" s="114"/>
      <c r="C878" s="115"/>
      <c r="D878" s="116"/>
      <c r="E878" s="105" t="str">
        <f t="shared" si="28"/>
        <v/>
      </c>
      <c r="F878" s="59" t="str">
        <f>IF(B878&lt;&gt;"",SUM($E$16:E878),"")</f>
        <v/>
      </c>
      <c r="G878" s="63"/>
      <c r="H878" s="147"/>
      <c r="I878" s="124"/>
      <c r="J878" s="64"/>
    </row>
    <row r="879" spans="1:10">
      <c r="A879" s="60" t="str">
        <f t="shared" si="27"/>
        <v/>
      </c>
      <c r="B879" s="114"/>
      <c r="C879" s="115"/>
      <c r="D879" s="116"/>
      <c r="E879" s="105" t="str">
        <f t="shared" si="28"/>
        <v/>
      </c>
      <c r="F879" s="59" t="str">
        <f>IF(B879&lt;&gt;"",SUM($E$16:E879),"")</f>
        <v/>
      </c>
      <c r="G879" s="63"/>
      <c r="H879" s="147"/>
      <c r="I879" s="124"/>
      <c r="J879" s="64"/>
    </row>
    <row r="880" spans="1:10">
      <c r="A880" s="60" t="str">
        <f t="shared" si="27"/>
        <v/>
      </c>
      <c r="B880" s="114"/>
      <c r="C880" s="115"/>
      <c r="D880" s="116"/>
      <c r="E880" s="105" t="str">
        <f t="shared" si="28"/>
        <v/>
      </c>
      <c r="F880" s="59" t="str">
        <f>IF(B880&lt;&gt;"",SUM($E$16:E880),"")</f>
        <v/>
      </c>
      <c r="G880" s="63"/>
      <c r="H880" s="147"/>
      <c r="I880" s="124"/>
      <c r="J880" s="64"/>
    </row>
    <row r="881" spans="1:10">
      <c r="A881" s="60" t="str">
        <f t="shared" si="27"/>
        <v/>
      </c>
      <c r="B881" s="114"/>
      <c r="C881" s="115"/>
      <c r="D881" s="116"/>
      <c r="E881" s="105" t="str">
        <f t="shared" si="28"/>
        <v/>
      </c>
      <c r="F881" s="59" t="str">
        <f>IF(B881&lt;&gt;"",SUM($E$16:E881),"")</f>
        <v/>
      </c>
      <c r="G881" s="63"/>
      <c r="H881" s="147"/>
      <c r="I881" s="124"/>
      <c r="J881" s="64"/>
    </row>
    <row r="882" spans="1:10">
      <c r="A882" s="60" t="str">
        <f t="shared" si="27"/>
        <v/>
      </c>
      <c r="B882" s="114"/>
      <c r="C882" s="115"/>
      <c r="D882" s="116"/>
      <c r="E882" s="105" t="str">
        <f t="shared" si="28"/>
        <v/>
      </c>
      <c r="F882" s="59" t="str">
        <f>IF(B882&lt;&gt;"",SUM($E$16:E882),"")</f>
        <v/>
      </c>
      <c r="G882" s="63"/>
      <c r="H882" s="147"/>
      <c r="I882" s="124"/>
      <c r="J882" s="64"/>
    </row>
    <row r="883" spans="1:10">
      <c r="A883" s="60" t="str">
        <f t="shared" si="27"/>
        <v/>
      </c>
      <c r="B883" s="114"/>
      <c r="C883" s="115"/>
      <c r="D883" s="116"/>
      <c r="E883" s="105" t="str">
        <f t="shared" si="28"/>
        <v/>
      </c>
      <c r="F883" s="59" t="str">
        <f>IF(B883&lt;&gt;"",SUM($E$16:E883),"")</f>
        <v/>
      </c>
      <c r="G883" s="63"/>
      <c r="H883" s="147"/>
      <c r="I883" s="124"/>
      <c r="J883" s="64"/>
    </row>
    <row r="884" spans="1:10">
      <c r="A884" s="60" t="str">
        <f t="shared" si="27"/>
        <v/>
      </c>
      <c r="B884" s="114"/>
      <c r="C884" s="115"/>
      <c r="D884" s="116"/>
      <c r="E884" s="105" t="str">
        <f t="shared" si="28"/>
        <v/>
      </c>
      <c r="F884" s="59" t="str">
        <f>IF(B884&lt;&gt;"",SUM($E$16:E884),"")</f>
        <v/>
      </c>
      <c r="G884" s="63"/>
      <c r="H884" s="147"/>
      <c r="I884" s="124"/>
      <c r="J884" s="64"/>
    </row>
    <row r="885" spans="1:10">
      <c r="A885" s="60" t="str">
        <f t="shared" si="27"/>
        <v/>
      </c>
      <c r="B885" s="114"/>
      <c r="C885" s="115"/>
      <c r="D885" s="116"/>
      <c r="E885" s="105" t="str">
        <f t="shared" si="28"/>
        <v/>
      </c>
      <c r="F885" s="59" t="str">
        <f>IF(B885&lt;&gt;"",SUM($E$16:E885),"")</f>
        <v/>
      </c>
      <c r="G885" s="63"/>
      <c r="H885" s="147"/>
      <c r="I885" s="124"/>
      <c r="J885" s="64"/>
    </row>
    <row r="886" spans="1:10">
      <c r="A886" s="60" t="str">
        <f t="shared" si="27"/>
        <v/>
      </c>
      <c r="B886" s="114"/>
      <c r="C886" s="115"/>
      <c r="D886" s="116"/>
      <c r="E886" s="105" t="str">
        <f t="shared" si="28"/>
        <v/>
      </c>
      <c r="F886" s="59" t="str">
        <f>IF(B886&lt;&gt;"",SUM($E$16:E886),"")</f>
        <v/>
      </c>
      <c r="G886" s="63"/>
      <c r="H886" s="147"/>
      <c r="I886" s="124"/>
      <c r="J886" s="64"/>
    </row>
    <row r="887" spans="1:10">
      <c r="A887" s="60" t="str">
        <f t="shared" si="27"/>
        <v/>
      </c>
      <c r="B887" s="114"/>
      <c r="C887" s="115"/>
      <c r="D887" s="116"/>
      <c r="E887" s="105" t="str">
        <f t="shared" si="28"/>
        <v/>
      </c>
      <c r="F887" s="59" t="str">
        <f>IF(B887&lt;&gt;"",SUM($E$16:E887),"")</f>
        <v/>
      </c>
      <c r="G887" s="63"/>
      <c r="H887" s="147"/>
      <c r="I887" s="124"/>
      <c r="J887" s="64"/>
    </row>
    <row r="888" spans="1:10">
      <c r="A888" s="60" t="str">
        <f t="shared" si="27"/>
        <v/>
      </c>
      <c r="B888" s="114"/>
      <c r="C888" s="115"/>
      <c r="D888" s="116"/>
      <c r="E888" s="105" t="str">
        <f t="shared" si="28"/>
        <v/>
      </c>
      <c r="F888" s="59" t="str">
        <f>IF(B888&lt;&gt;"",SUM($E$16:E888),"")</f>
        <v/>
      </c>
      <c r="G888" s="63"/>
      <c r="H888" s="147"/>
      <c r="I888" s="124"/>
      <c r="J888" s="64"/>
    </row>
    <row r="889" spans="1:10">
      <c r="A889" s="60" t="str">
        <f t="shared" si="27"/>
        <v/>
      </c>
      <c r="B889" s="114"/>
      <c r="C889" s="115"/>
      <c r="D889" s="116"/>
      <c r="E889" s="105" t="str">
        <f t="shared" si="28"/>
        <v/>
      </c>
      <c r="F889" s="59" t="str">
        <f>IF(B889&lt;&gt;"",SUM($E$16:E889),"")</f>
        <v/>
      </c>
      <c r="G889" s="63"/>
      <c r="H889" s="147"/>
      <c r="I889" s="124"/>
      <c r="J889" s="64"/>
    </row>
    <row r="890" spans="1:10">
      <c r="A890" s="60" t="str">
        <f t="shared" si="27"/>
        <v/>
      </c>
      <c r="B890" s="114"/>
      <c r="C890" s="115"/>
      <c r="D890" s="116"/>
      <c r="E890" s="105" t="str">
        <f t="shared" si="28"/>
        <v/>
      </c>
      <c r="F890" s="59" t="str">
        <f>IF(B890&lt;&gt;"",SUM($E$16:E890),"")</f>
        <v/>
      </c>
      <c r="G890" s="63"/>
      <c r="H890" s="147"/>
      <c r="I890" s="124"/>
      <c r="J890" s="64"/>
    </row>
    <row r="891" spans="1:10">
      <c r="A891" s="60" t="str">
        <f t="shared" si="27"/>
        <v/>
      </c>
      <c r="B891" s="114"/>
      <c r="C891" s="115"/>
      <c r="D891" s="116"/>
      <c r="E891" s="105" t="str">
        <f t="shared" si="28"/>
        <v/>
      </c>
      <c r="F891" s="59" t="str">
        <f>IF(B891&lt;&gt;"",SUM($E$16:E891),"")</f>
        <v/>
      </c>
      <c r="G891" s="63"/>
      <c r="H891" s="147"/>
      <c r="I891" s="124"/>
      <c r="J891" s="64"/>
    </row>
    <row r="892" spans="1:10">
      <c r="A892" s="60" t="str">
        <f t="shared" si="27"/>
        <v/>
      </c>
      <c r="B892" s="114"/>
      <c r="C892" s="115"/>
      <c r="D892" s="116"/>
      <c r="E892" s="105" t="str">
        <f t="shared" si="28"/>
        <v/>
      </c>
      <c r="F892" s="59" t="str">
        <f>IF(B892&lt;&gt;"",SUM($E$16:E892),"")</f>
        <v/>
      </c>
      <c r="G892" s="63"/>
      <c r="H892" s="147"/>
      <c r="I892" s="124"/>
      <c r="J892" s="64"/>
    </row>
    <row r="893" spans="1:10">
      <c r="A893" s="60" t="str">
        <f t="shared" si="27"/>
        <v/>
      </c>
      <c r="B893" s="114"/>
      <c r="C893" s="115"/>
      <c r="D893" s="116"/>
      <c r="E893" s="105" t="str">
        <f t="shared" si="28"/>
        <v/>
      </c>
      <c r="F893" s="59" t="str">
        <f>IF(B893&lt;&gt;"",SUM($E$16:E893),"")</f>
        <v/>
      </c>
      <c r="G893" s="63"/>
      <c r="H893" s="147"/>
      <c r="I893" s="124"/>
      <c r="J893" s="64"/>
    </row>
    <row r="894" spans="1:10">
      <c r="A894" s="60" t="str">
        <f t="shared" si="27"/>
        <v/>
      </c>
      <c r="B894" s="114"/>
      <c r="C894" s="115"/>
      <c r="D894" s="116"/>
      <c r="E894" s="105" t="str">
        <f t="shared" si="28"/>
        <v/>
      </c>
      <c r="F894" s="59" t="str">
        <f>IF(B894&lt;&gt;"",SUM($E$16:E894),"")</f>
        <v/>
      </c>
      <c r="G894" s="63"/>
      <c r="H894" s="147"/>
      <c r="I894" s="124"/>
      <c r="J894" s="64"/>
    </row>
    <row r="895" spans="1:10">
      <c r="A895" s="60" t="str">
        <f t="shared" si="27"/>
        <v/>
      </c>
      <c r="B895" s="114"/>
      <c r="C895" s="115"/>
      <c r="D895" s="116"/>
      <c r="E895" s="105" t="str">
        <f t="shared" si="28"/>
        <v/>
      </c>
      <c r="F895" s="59" t="str">
        <f>IF(B895&lt;&gt;"",SUM($E$16:E895),"")</f>
        <v/>
      </c>
      <c r="G895" s="63"/>
      <c r="H895" s="147"/>
      <c r="I895" s="124"/>
      <c r="J895" s="64"/>
    </row>
    <row r="896" spans="1:10">
      <c r="A896" s="60" t="str">
        <f t="shared" si="27"/>
        <v/>
      </c>
      <c r="B896" s="114"/>
      <c r="C896" s="115"/>
      <c r="D896" s="116"/>
      <c r="E896" s="105" t="str">
        <f t="shared" si="28"/>
        <v/>
      </c>
      <c r="F896" s="59" t="str">
        <f>IF(B896&lt;&gt;"",SUM($E$16:E896),"")</f>
        <v/>
      </c>
      <c r="G896" s="63"/>
      <c r="H896" s="147"/>
      <c r="I896" s="124"/>
      <c r="J896" s="64"/>
    </row>
    <row r="897" spans="1:10">
      <c r="A897" s="60" t="str">
        <f t="shared" si="27"/>
        <v/>
      </c>
      <c r="B897" s="114"/>
      <c r="C897" s="115"/>
      <c r="D897" s="116"/>
      <c r="E897" s="105" t="str">
        <f t="shared" si="28"/>
        <v/>
      </c>
      <c r="F897" s="59" t="str">
        <f>IF(B897&lt;&gt;"",SUM($E$16:E897),"")</f>
        <v/>
      </c>
      <c r="G897" s="63"/>
      <c r="H897" s="147"/>
      <c r="I897" s="124"/>
      <c r="J897" s="64"/>
    </row>
    <row r="898" spans="1:10">
      <c r="A898" s="60" t="str">
        <f t="shared" si="27"/>
        <v/>
      </c>
      <c r="B898" s="114"/>
      <c r="C898" s="115"/>
      <c r="D898" s="116"/>
      <c r="E898" s="105" t="str">
        <f t="shared" si="28"/>
        <v/>
      </c>
      <c r="F898" s="59" t="str">
        <f>IF(B898&lt;&gt;"",SUM($E$16:E898),"")</f>
        <v/>
      </c>
      <c r="G898" s="63"/>
      <c r="H898" s="147"/>
      <c r="I898" s="124"/>
      <c r="J898" s="64"/>
    </row>
    <row r="899" spans="1:10">
      <c r="A899" s="60" t="str">
        <f t="shared" si="27"/>
        <v/>
      </c>
      <c r="B899" s="114"/>
      <c r="C899" s="115"/>
      <c r="D899" s="116"/>
      <c r="E899" s="105" t="str">
        <f t="shared" si="28"/>
        <v/>
      </c>
      <c r="F899" s="59" t="str">
        <f>IF(B899&lt;&gt;"",SUM($E$16:E899),"")</f>
        <v/>
      </c>
      <c r="G899" s="63"/>
      <c r="H899" s="147"/>
      <c r="I899" s="124"/>
      <c r="J899" s="64"/>
    </row>
    <row r="900" spans="1:10">
      <c r="A900" s="60" t="str">
        <f t="shared" si="27"/>
        <v/>
      </c>
      <c r="B900" s="114"/>
      <c r="C900" s="115"/>
      <c r="D900" s="116"/>
      <c r="E900" s="105" t="str">
        <f t="shared" si="28"/>
        <v/>
      </c>
      <c r="F900" s="59" t="str">
        <f>IF(B900&lt;&gt;"",SUM($E$16:E900),"")</f>
        <v/>
      </c>
      <c r="G900" s="63"/>
      <c r="H900" s="147"/>
      <c r="I900" s="124"/>
      <c r="J900" s="64"/>
    </row>
    <row r="901" spans="1:10">
      <c r="A901" s="60" t="str">
        <f t="shared" si="27"/>
        <v/>
      </c>
      <c r="B901" s="114"/>
      <c r="C901" s="115"/>
      <c r="D901" s="116"/>
      <c r="E901" s="105" t="str">
        <f t="shared" si="28"/>
        <v/>
      </c>
      <c r="F901" s="59" t="str">
        <f>IF(B901&lt;&gt;"",SUM($E$16:E901),"")</f>
        <v/>
      </c>
      <c r="G901" s="63"/>
      <c r="H901" s="147"/>
      <c r="I901" s="124"/>
      <c r="J901" s="64"/>
    </row>
    <row r="902" spans="1:10">
      <c r="A902" s="60" t="str">
        <f t="shared" si="27"/>
        <v/>
      </c>
      <c r="B902" s="114"/>
      <c r="C902" s="115"/>
      <c r="D902" s="116"/>
      <c r="E902" s="105" t="str">
        <f t="shared" si="28"/>
        <v/>
      </c>
      <c r="F902" s="59" t="str">
        <f>IF(B902&lt;&gt;"",SUM($E$16:E902),"")</f>
        <v/>
      </c>
      <c r="G902" s="63"/>
      <c r="H902" s="147"/>
      <c r="I902" s="124"/>
      <c r="J902" s="64"/>
    </row>
    <row r="903" spans="1:10">
      <c r="A903" s="60" t="str">
        <f t="shared" si="27"/>
        <v/>
      </c>
      <c r="B903" s="114"/>
      <c r="C903" s="115"/>
      <c r="D903" s="116"/>
      <c r="E903" s="105" t="str">
        <f t="shared" si="28"/>
        <v/>
      </c>
      <c r="F903" s="59" t="str">
        <f>IF(B903&lt;&gt;"",SUM($E$16:E903),"")</f>
        <v/>
      </c>
      <c r="G903" s="63"/>
      <c r="H903" s="147"/>
      <c r="I903" s="124"/>
      <c r="J903" s="64"/>
    </row>
    <row r="904" spans="1:10">
      <c r="A904" s="60" t="str">
        <f t="shared" si="27"/>
        <v/>
      </c>
      <c r="B904" s="114"/>
      <c r="C904" s="115"/>
      <c r="D904" s="116"/>
      <c r="E904" s="105" t="str">
        <f t="shared" si="28"/>
        <v/>
      </c>
      <c r="F904" s="59" t="str">
        <f>IF(B904&lt;&gt;"",SUM($E$16:E904),"")</f>
        <v/>
      </c>
      <c r="G904" s="63"/>
      <c r="H904" s="147"/>
      <c r="I904" s="124"/>
      <c r="J904" s="64"/>
    </row>
    <row r="905" spans="1:10">
      <c r="A905" s="60" t="str">
        <f t="shared" si="27"/>
        <v/>
      </c>
      <c r="B905" s="114"/>
      <c r="C905" s="115"/>
      <c r="D905" s="116"/>
      <c r="E905" s="105" t="str">
        <f t="shared" si="28"/>
        <v/>
      </c>
      <c r="F905" s="59" t="str">
        <f>IF(B905&lt;&gt;"",SUM($E$16:E905),"")</f>
        <v/>
      </c>
      <c r="G905" s="63"/>
      <c r="H905" s="147"/>
      <c r="I905" s="124"/>
      <c r="J905" s="64"/>
    </row>
    <row r="906" spans="1:10">
      <c r="A906" s="60" t="str">
        <f t="shared" si="27"/>
        <v/>
      </c>
      <c r="B906" s="114"/>
      <c r="C906" s="115"/>
      <c r="D906" s="116"/>
      <c r="E906" s="105" t="str">
        <f t="shared" si="28"/>
        <v/>
      </c>
      <c r="F906" s="59" t="str">
        <f>IF(B906&lt;&gt;"",SUM($E$16:E906),"")</f>
        <v/>
      </c>
      <c r="G906" s="63"/>
      <c r="H906" s="147"/>
      <c r="I906" s="124"/>
      <c r="J906" s="64"/>
    </row>
    <row r="907" spans="1:10">
      <c r="A907" s="60" t="str">
        <f t="shared" si="27"/>
        <v/>
      </c>
      <c r="B907" s="114"/>
      <c r="C907" s="115"/>
      <c r="D907" s="116"/>
      <c r="E907" s="105" t="str">
        <f t="shared" si="28"/>
        <v/>
      </c>
      <c r="F907" s="59" t="str">
        <f>IF(B907&lt;&gt;"",SUM($E$16:E907),"")</f>
        <v/>
      </c>
      <c r="G907" s="63"/>
      <c r="H907" s="147"/>
      <c r="I907" s="124"/>
      <c r="J907" s="64"/>
    </row>
    <row r="908" spans="1:10">
      <c r="A908" s="60" t="str">
        <f t="shared" ref="A908:A971" si="29">IF(B908&lt;&gt;"",TEXT(B908,"TTT"),"")</f>
        <v/>
      </c>
      <c r="B908" s="114"/>
      <c r="C908" s="115"/>
      <c r="D908" s="116"/>
      <c r="E908" s="105" t="str">
        <f t="shared" ref="E908:E971" si="30">IF(B908&lt;&gt;"",IF(D908&lt;C908,1-C908+D908,D908-C908)*24,"")</f>
        <v/>
      </c>
      <c r="F908" s="59" t="str">
        <f>IF(B908&lt;&gt;"",SUM($E$16:E908),"")</f>
        <v/>
      </c>
      <c r="G908" s="63"/>
      <c r="H908" s="147"/>
      <c r="I908" s="124"/>
      <c r="J908" s="64"/>
    </row>
    <row r="909" spans="1:10">
      <c r="A909" s="60" t="str">
        <f t="shared" si="29"/>
        <v/>
      </c>
      <c r="B909" s="114"/>
      <c r="C909" s="115"/>
      <c r="D909" s="116"/>
      <c r="E909" s="105" t="str">
        <f t="shared" si="30"/>
        <v/>
      </c>
      <c r="F909" s="59" t="str">
        <f>IF(B909&lt;&gt;"",SUM($E$16:E909),"")</f>
        <v/>
      </c>
      <c r="G909" s="63"/>
      <c r="H909" s="147"/>
      <c r="I909" s="124"/>
      <c r="J909" s="64"/>
    </row>
    <row r="910" spans="1:10">
      <c r="A910" s="60" t="str">
        <f t="shared" si="29"/>
        <v/>
      </c>
      <c r="B910" s="114"/>
      <c r="C910" s="115"/>
      <c r="D910" s="116"/>
      <c r="E910" s="105" t="str">
        <f t="shared" si="30"/>
        <v/>
      </c>
      <c r="F910" s="59" t="str">
        <f>IF(B910&lt;&gt;"",SUM($E$16:E910),"")</f>
        <v/>
      </c>
      <c r="G910" s="63"/>
      <c r="H910" s="147"/>
      <c r="I910" s="124"/>
      <c r="J910" s="64"/>
    </row>
    <row r="911" spans="1:10">
      <c r="A911" s="60" t="str">
        <f t="shared" si="29"/>
        <v/>
      </c>
      <c r="B911" s="114"/>
      <c r="C911" s="115"/>
      <c r="D911" s="116"/>
      <c r="E911" s="105" t="str">
        <f t="shared" si="30"/>
        <v/>
      </c>
      <c r="F911" s="59" t="str">
        <f>IF(B911&lt;&gt;"",SUM($E$16:E911),"")</f>
        <v/>
      </c>
      <c r="G911" s="63"/>
      <c r="H911" s="147"/>
      <c r="I911" s="124"/>
      <c r="J911" s="64"/>
    </row>
    <row r="912" spans="1:10">
      <c r="A912" s="60" t="str">
        <f t="shared" si="29"/>
        <v/>
      </c>
      <c r="B912" s="114"/>
      <c r="C912" s="115"/>
      <c r="D912" s="116"/>
      <c r="E912" s="105" t="str">
        <f t="shared" si="30"/>
        <v/>
      </c>
      <c r="F912" s="59" t="str">
        <f>IF(B912&lt;&gt;"",SUM($E$16:E912),"")</f>
        <v/>
      </c>
      <c r="G912" s="63"/>
      <c r="H912" s="147"/>
      <c r="I912" s="124"/>
      <c r="J912" s="64"/>
    </row>
    <row r="913" spans="1:10">
      <c r="A913" s="60" t="str">
        <f t="shared" si="29"/>
        <v/>
      </c>
      <c r="B913" s="114"/>
      <c r="C913" s="115"/>
      <c r="D913" s="116"/>
      <c r="E913" s="105" t="str">
        <f t="shared" si="30"/>
        <v/>
      </c>
      <c r="F913" s="59" t="str">
        <f>IF(B913&lt;&gt;"",SUM($E$16:E913),"")</f>
        <v/>
      </c>
      <c r="G913" s="63"/>
      <c r="H913" s="147"/>
      <c r="I913" s="124"/>
      <c r="J913" s="64"/>
    </row>
    <row r="914" spans="1:10">
      <c r="A914" s="60" t="str">
        <f t="shared" si="29"/>
        <v/>
      </c>
      <c r="B914" s="114"/>
      <c r="C914" s="115"/>
      <c r="D914" s="116"/>
      <c r="E914" s="105" t="str">
        <f t="shared" si="30"/>
        <v/>
      </c>
      <c r="F914" s="59" t="str">
        <f>IF(B914&lt;&gt;"",SUM($E$16:E914),"")</f>
        <v/>
      </c>
      <c r="G914" s="63"/>
      <c r="H914" s="147"/>
      <c r="I914" s="124"/>
      <c r="J914" s="64"/>
    </row>
    <row r="915" spans="1:10">
      <c r="A915" s="60" t="str">
        <f t="shared" si="29"/>
        <v/>
      </c>
      <c r="B915" s="114"/>
      <c r="C915" s="115"/>
      <c r="D915" s="116"/>
      <c r="E915" s="105" t="str">
        <f t="shared" si="30"/>
        <v/>
      </c>
      <c r="F915" s="59" t="str">
        <f>IF(B915&lt;&gt;"",SUM($E$16:E915),"")</f>
        <v/>
      </c>
      <c r="G915" s="63"/>
      <c r="H915" s="147"/>
      <c r="I915" s="124"/>
      <c r="J915" s="64"/>
    </row>
    <row r="916" spans="1:10">
      <c r="A916" s="60" t="str">
        <f t="shared" si="29"/>
        <v/>
      </c>
      <c r="B916" s="114"/>
      <c r="C916" s="115"/>
      <c r="D916" s="116"/>
      <c r="E916" s="105" t="str">
        <f t="shared" si="30"/>
        <v/>
      </c>
      <c r="F916" s="59" t="str">
        <f>IF(B916&lt;&gt;"",SUM($E$16:E916),"")</f>
        <v/>
      </c>
      <c r="G916" s="63"/>
      <c r="H916" s="147"/>
      <c r="I916" s="124"/>
      <c r="J916" s="64"/>
    </row>
    <row r="917" spans="1:10">
      <c r="A917" s="60" t="str">
        <f t="shared" si="29"/>
        <v/>
      </c>
      <c r="B917" s="114"/>
      <c r="C917" s="115"/>
      <c r="D917" s="116"/>
      <c r="E917" s="105" t="str">
        <f t="shared" si="30"/>
        <v/>
      </c>
      <c r="F917" s="59" t="str">
        <f>IF(B917&lt;&gt;"",SUM($E$16:E917),"")</f>
        <v/>
      </c>
      <c r="G917" s="63"/>
      <c r="H917" s="147"/>
      <c r="I917" s="124"/>
      <c r="J917" s="64"/>
    </row>
    <row r="918" spans="1:10">
      <c r="A918" s="60" t="str">
        <f t="shared" si="29"/>
        <v/>
      </c>
      <c r="B918" s="114"/>
      <c r="C918" s="115"/>
      <c r="D918" s="116"/>
      <c r="E918" s="105" t="str">
        <f t="shared" si="30"/>
        <v/>
      </c>
      <c r="F918" s="59" t="str">
        <f>IF(B918&lt;&gt;"",SUM($E$16:E918),"")</f>
        <v/>
      </c>
      <c r="G918" s="63"/>
      <c r="H918" s="147"/>
      <c r="I918" s="124"/>
      <c r="J918" s="64"/>
    </row>
    <row r="919" spans="1:10">
      <c r="A919" s="60" t="str">
        <f t="shared" si="29"/>
        <v/>
      </c>
      <c r="B919" s="114"/>
      <c r="C919" s="115"/>
      <c r="D919" s="116"/>
      <c r="E919" s="105" t="str">
        <f t="shared" si="30"/>
        <v/>
      </c>
      <c r="F919" s="59" t="str">
        <f>IF(B919&lt;&gt;"",SUM($E$16:E919),"")</f>
        <v/>
      </c>
      <c r="G919" s="63"/>
      <c r="H919" s="147"/>
      <c r="I919" s="124"/>
      <c r="J919" s="64"/>
    </row>
    <row r="920" spans="1:10">
      <c r="A920" s="60" t="str">
        <f t="shared" si="29"/>
        <v/>
      </c>
      <c r="B920" s="114"/>
      <c r="C920" s="115"/>
      <c r="D920" s="116"/>
      <c r="E920" s="105" t="str">
        <f t="shared" si="30"/>
        <v/>
      </c>
      <c r="F920" s="59" t="str">
        <f>IF(B920&lt;&gt;"",SUM($E$16:E920),"")</f>
        <v/>
      </c>
      <c r="G920" s="63"/>
      <c r="H920" s="147"/>
      <c r="I920" s="124"/>
      <c r="J920" s="64"/>
    </row>
    <row r="921" spans="1:10">
      <c r="A921" s="60" t="str">
        <f t="shared" si="29"/>
        <v/>
      </c>
      <c r="B921" s="114"/>
      <c r="C921" s="115"/>
      <c r="D921" s="116"/>
      <c r="E921" s="105" t="str">
        <f t="shared" si="30"/>
        <v/>
      </c>
      <c r="F921" s="59" t="str">
        <f>IF(B921&lt;&gt;"",SUM($E$16:E921),"")</f>
        <v/>
      </c>
      <c r="G921" s="63"/>
      <c r="H921" s="147"/>
      <c r="I921" s="124"/>
      <c r="J921" s="64"/>
    </row>
    <row r="922" spans="1:10">
      <c r="A922" s="60" t="str">
        <f t="shared" si="29"/>
        <v/>
      </c>
      <c r="B922" s="114"/>
      <c r="C922" s="115"/>
      <c r="D922" s="116"/>
      <c r="E922" s="105" t="str">
        <f t="shared" si="30"/>
        <v/>
      </c>
      <c r="F922" s="59" t="str">
        <f>IF(B922&lt;&gt;"",SUM($E$16:E922),"")</f>
        <v/>
      </c>
      <c r="G922" s="63"/>
      <c r="H922" s="147"/>
      <c r="I922" s="124"/>
      <c r="J922" s="64"/>
    </row>
    <row r="923" spans="1:10">
      <c r="A923" s="60" t="str">
        <f t="shared" si="29"/>
        <v/>
      </c>
      <c r="B923" s="114"/>
      <c r="C923" s="115"/>
      <c r="D923" s="116"/>
      <c r="E923" s="105" t="str">
        <f t="shared" si="30"/>
        <v/>
      </c>
      <c r="F923" s="59" t="str">
        <f>IF(B923&lt;&gt;"",SUM($E$16:E923),"")</f>
        <v/>
      </c>
      <c r="G923" s="63"/>
      <c r="H923" s="147"/>
      <c r="I923" s="124"/>
      <c r="J923" s="64"/>
    </row>
    <row r="924" spans="1:10">
      <c r="A924" s="60" t="str">
        <f t="shared" si="29"/>
        <v/>
      </c>
      <c r="B924" s="114"/>
      <c r="C924" s="115"/>
      <c r="D924" s="116"/>
      <c r="E924" s="105" t="str">
        <f t="shared" si="30"/>
        <v/>
      </c>
      <c r="F924" s="59" t="str">
        <f>IF(B924&lt;&gt;"",SUM($E$16:E924),"")</f>
        <v/>
      </c>
      <c r="G924" s="63"/>
      <c r="H924" s="147"/>
      <c r="I924" s="124"/>
      <c r="J924" s="64"/>
    </row>
    <row r="925" spans="1:10">
      <c r="A925" s="60" t="str">
        <f t="shared" si="29"/>
        <v/>
      </c>
      <c r="B925" s="114"/>
      <c r="C925" s="115"/>
      <c r="D925" s="116"/>
      <c r="E925" s="105" t="str">
        <f t="shared" si="30"/>
        <v/>
      </c>
      <c r="F925" s="59" t="str">
        <f>IF(B925&lt;&gt;"",SUM($E$16:E925),"")</f>
        <v/>
      </c>
      <c r="G925" s="63"/>
      <c r="H925" s="147"/>
      <c r="I925" s="124"/>
      <c r="J925" s="64"/>
    </row>
    <row r="926" spans="1:10">
      <c r="A926" s="60" t="str">
        <f t="shared" si="29"/>
        <v/>
      </c>
      <c r="B926" s="114"/>
      <c r="C926" s="115"/>
      <c r="D926" s="116"/>
      <c r="E926" s="105" t="str">
        <f t="shared" si="30"/>
        <v/>
      </c>
      <c r="F926" s="59" t="str">
        <f>IF(B926&lt;&gt;"",SUM($E$16:E926),"")</f>
        <v/>
      </c>
      <c r="G926" s="63"/>
      <c r="H926" s="147"/>
      <c r="I926" s="124"/>
      <c r="J926" s="64"/>
    </row>
    <row r="927" spans="1:10">
      <c r="A927" s="60" t="str">
        <f t="shared" si="29"/>
        <v/>
      </c>
      <c r="B927" s="114"/>
      <c r="C927" s="115"/>
      <c r="D927" s="116"/>
      <c r="E927" s="105" t="str">
        <f t="shared" si="30"/>
        <v/>
      </c>
      <c r="F927" s="59" t="str">
        <f>IF(B927&lt;&gt;"",SUM($E$16:E927),"")</f>
        <v/>
      </c>
      <c r="G927" s="63"/>
      <c r="H927" s="147"/>
      <c r="I927" s="124"/>
      <c r="J927" s="64"/>
    </row>
    <row r="928" spans="1:10">
      <c r="A928" s="60" t="str">
        <f t="shared" si="29"/>
        <v/>
      </c>
      <c r="B928" s="114"/>
      <c r="C928" s="115"/>
      <c r="D928" s="116"/>
      <c r="E928" s="105" t="str">
        <f t="shared" si="30"/>
        <v/>
      </c>
      <c r="F928" s="59" t="str">
        <f>IF(B928&lt;&gt;"",SUM($E$16:E928),"")</f>
        <v/>
      </c>
      <c r="G928" s="63"/>
      <c r="H928" s="147"/>
      <c r="I928" s="124"/>
      <c r="J928" s="64"/>
    </row>
    <row r="929" spans="1:10">
      <c r="A929" s="60" t="str">
        <f t="shared" si="29"/>
        <v/>
      </c>
      <c r="B929" s="114"/>
      <c r="C929" s="115"/>
      <c r="D929" s="116"/>
      <c r="E929" s="105" t="str">
        <f t="shared" si="30"/>
        <v/>
      </c>
      <c r="F929" s="59" t="str">
        <f>IF(B929&lt;&gt;"",SUM($E$16:E929),"")</f>
        <v/>
      </c>
      <c r="G929" s="63"/>
      <c r="H929" s="147"/>
      <c r="I929" s="124"/>
      <c r="J929" s="64"/>
    </row>
    <row r="930" spans="1:10">
      <c r="A930" s="60" t="str">
        <f t="shared" si="29"/>
        <v/>
      </c>
      <c r="B930" s="114"/>
      <c r="C930" s="115"/>
      <c r="D930" s="116"/>
      <c r="E930" s="105" t="str">
        <f t="shared" si="30"/>
        <v/>
      </c>
      <c r="F930" s="59" t="str">
        <f>IF(B930&lt;&gt;"",SUM($E$16:E930),"")</f>
        <v/>
      </c>
      <c r="G930" s="63"/>
      <c r="H930" s="147"/>
      <c r="I930" s="124"/>
      <c r="J930" s="64"/>
    </row>
    <row r="931" spans="1:10">
      <c r="A931" s="60" t="str">
        <f t="shared" si="29"/>
        <v/>
      </c>
      <c r="B931" s="114"/>
      <c r="C931" s="115"/>
      <c r="D931" s="116"/>
      <c r="E931" s="105" t="str">
        <f t="shared" si="30"/>
        <v/>
      </c>
      <c r="F931" s="59" t="str">
        <f>IF(B931&lt;&gt;"",SUM($E$16:E931),"")</f>
        <v/>
      </c>
      <c r="G931" s="63"/>
      <c r="H931" s="147"/>
      <c r="I931" s="124"/>
      <c r="J931" s="64"/>
    </row>
    <row r="932" spans="1:10">
      <c r="A932" s="60" t="str">
        <f t="shared" si="29"/>
        <v/>
      </c>
      <c r="B932" s="114"/>
      <c r="C932" s="115"/>
      <c r="D932" s="116"/>
      <c r="E932" s="105" t="str">
        <f t="shared" si="30"/>
        <v/>
      </c>
      <c r="F932" s="59" t="str">
        <f>IF(B932&lt;&gt;"",SUM($E$16:E932),"")</f>
        <v/>
      </c>
      <c r="G932" s="63"/>
      <c r="H932" s="147"/>
      <c r="I932" s="124"/>
      <c r="J932" s="64"/>
    </row>
    <row r="933" spans="1:10">
      <c r="A933" s="60" t="str">
        <f t="shared" si="29"/>
        <v/>
      </c>
      <c r="B933" s="114"/>
      <c r="C933" s="115"/>
      <c r="D933" s="116"/>
      <c r="E933" s="105" t="str">
        <f t="shared" si="30"/>
        <v/>
      </c>
      <c r="F933" s="59" t="str">
        <f>IF(B933&lt;&gt;"",SUM($E$16:E933),"")</f>
        <v/>
      </c>
      <c r="G933" s="63"/>
      <c r="H933" s="147"/>
      <c r="I933" s="124"/>
      <c r="J933" s="64"/>
    </row>
    <row r="934" spans="1:10">
      <c r="A934" s="60" t="str">
        <f t="shared" si="29"/>
        <v/>
      </c>
      <c r="B934" s="114"/>
      <c r="C934" s="115"/>
      <c r="D934" s="116"/>
      <c r="E934" s="105" t="str">
        <f t="shared" si="30"/>
        <v/>
      </c>
      <c r="F934" s="59" t="str">
        <f>IF(B934&lt;&gt;"",SUM($E$16:E934),"")</f>
        <v/>
      </c>
      <c r="G934" s="63"/>
      <c r="H934" s="147"/>
      <c r="I934" s="124"/>
      <c r="J934" s="64"/>
    </row>
    <row r="935" spans="1:10">
      <c r="A935" s="60" t="str">
        <f t="shared" si="29"/>
        <v/>
      </c>
      <c r="B935" s="114"/>
      <c r="C935" s="115"/>
      <c r="D935" s="116"/>
      <c r="E935" s="105" t="str">
        <f t="shared" si="30"/>
        <v/>
      </c>
      <c r="F935" s="59" t="str">
        <f>IF(B935&lt;&gt;"",SUM($E$16:E935),"")</f>
        <v/>
      </c>
      <c r="G935" s="63"/>
      <c r="H935" s="147"/>
      <c r="I935" s="124"/>
      <c r="J935" s="64"/>
    </row>
    <row r="936" spans="1:10">
      <c r="A936" s="60" t="str">
        <f t="shared" si="29"/>
        <v/>
      </c>
      <c r="B936" s="114"/>
      <c r="C936" s="115"/>
      <c r="D936" s="116"/>
      <c r="E936" s="105" t="str">
        <f t="shared" si="30"/>
        <v/>
      </c>
      <c r="F936" s="59" t="str">
        <f>IF(B936&lt;&gt;"",SUM($E$16:E936),"")</f>
        <v/>
      </c>
      <c r="G936" s="63"/>
      <c r="H936" s="147"/>
      <c r="I936" s="124"/>
      <c r="J936" s="64"/>
    </row>
    <row r="937" spans="1:10">
      <c r="A937" s="60" t="str">
        <f t="shared" si="29"/>
        <v/>
      </c>
      <c r="B937" s="114"/>
      <c r="C937" s="115"/>
      <c r="D937" s="116"/>
      <c r="E937" s="105" t="str">
        <f t="shared" si="30"/>
        <v/>
      </c>
      <c r="F937" s="59" t="str">
        <f>IF(B937&lt;&gt;"",SUM($E$16:E937),"")</f>
        <v/>
      </c>
      <c r="G937" s="63"/>
      <c r="H937" s="147"/>
      <c r="I937" s="124"/>
      <c r="J937" s="64"/>
    </row>
    <row r="938" spans="1:10">
      <c r="A938" s="60" t="str">
        <f t="shared" si="29"/>
        <v/>
      </c>
      <c r="B938" s="114"/>
      <c r="C938" s="115"/>
      <c r="D938" s="116"/>
      <c r="E938" s="105" t="str">
        <f t="shared" si="30"/>
        <v/>
      </c>
      <c r="F938" s="59" t="str">
        <f>IF(B938&lt;&gt;"",SUM($E$16:E938),"")</f>
        <v/>
      </c>
      <c r="G938" s="63"/>
      <c r="H938" s="147"/>
      <c r="I938" s="124"/>
      <c r="J938" s="64"/>
    </row>
    <row r="939" spans="1:10">
      <c r="A939" s="60" t="str">
        <f t="shared" si="29"/>
        <v/>
      </c>
      <c r="B939" s="114"/>
      <c r="C939" s="115"/>
      <c r="D939" s="116"/>
      <c r="E939" s="105" t="str">
        <f t="shared" si="30"/>
        <v/>
      </c>
      <c r="F939" s="59" t="str">
        <f>IF(B939&lt;&gt;"",SUM($E$16:E939),"")</f>
        <v/>
      </c>
      <c r="G939" s="63"/>
      <c r="H939" s="147"/>
      <c r="I939" s="124"/>
      <c r="J939" s="64"/>
    </row>
    <row r="940" spans="1:10">
      <c r="A940" s="60" t="str">
        <f t="shared" si="29"/>
        <v/>
      </c>
      <c r="B940" s="114"/>
      <c r="C940" s="115"/>
      <c r="D940" s="116"/>
      <c r="E940" s="105" t="str">
        <f t="shared" si="30"/>
        <v/>
      </c>
      <c r="F940" s="59" t="str">
        <f>IF(B940&lt;&gt;"",SUM($E$16:E940),"")</f>
        <v/>
      </c>
      <c r="G940" s="63"/>
      <c r="H940" s="147"/>
      <c r="I940" s="124"/>
      <c r="J940" s="64"/>
    </row>
    <row r="941" spans="1:10">
      <c r="A941" s="60" t="str">
        <f t="shared" si="29"/>
        <v/>
      </c>
      <c r="B941" s="114"/>
      <c r="C941" s="115"/>
      <c r="D941" s="116"/>
      <c r="E941" s="105" t="str">
        <f t="shared" si="30"/>
        <v/>
      </c>
      <c r="F941" s="59" t="str">
        <f>IF(B941&lt;&gt;"",SUM($E$16:E941),"")</f>
        <v/>
      </c>
      <c r="G941" s="63"/>
      <c r="H941" s="147"/>
      <c r="I941" s="124"/>
      <c r="J941" s="64"/>
    </row>
    <row r="942" spans="1:10">
      <c r="A942" s="60" t="str">
        <f t="shared" si="29"/>
        <v/>
      </c>
      <c r="B942" s="114"/>
      <c r="C942" s="115"/>
      <c r="D942" s="116"/>
      <c r="E942" s="105" t="str">
        <f t="shared" si="30"/>
        <v/>
      </c>
      <c r="F942" s="59" t="str">
        <f>IF(B942&lt;&gt;"",SUM($E$16:E942),"")</f>
        <v/>
      </c>
      <c r="G942" s="63"/>
      <c r="H942" s="147"/>
      <c r="I942" s="124"/>
      <c r="J942" s="64"/>
    </row>
    <row r="943" spans="1:10">
      <c r="A943" s="60" t="str">
        <f t="shared" si="29"/>
        <v/>
      </c>
      <c r="B943" s="114"/>
      <c r="C943" s="115"/>
      <c r="D943" s="116"/>
      <c r="E943" s="105" t="str">
        <f t="shared" si="30"/>
        <v/>
      </c>
      <c r="F943" s="59" t="str">
        <f>IF(B943&lt;&gt;"",SUM($E$16:E943),"")</f>
        <v/>
      </c>
      <c r="G943" s="63"/>
      <c r="H943" s="147"/>
      <c r="I943" s="124"/>
      <c r="J943" s="64"/>
    </row>
    <row r="944" spans="1:10">
      <c r="A944" s="60" t="str">
        <f t="shared" si="29"/>
        <v/>
      </c>
      <c r="B944" s="114"/>
      <c r="C944" s="115"/>
      <c r="D944" s="116"/>
      <c r="E944" s="105" t="str">
        <f t="shared" si="30"/>
        <v/>
      </c>
      <c r="F944" s="59" t="str">
        <f>IF(B944&lt;&gt;"",SUM($E$16:E944),"")</f>
        <v/>
      </c>
      <c r="G944" s="63"/>
      <c r="H944" s="147"/>
      <c r="I944" s="124"/>
      <c r="J944" s="64"/>
    </row>
    <row r="945" spans="1:10">
      <c r="A945" s="60" t="str">
        <f t="shared" si="29"/>
        <v/>
      </c>
      <c r="B945" s="114"/>
      <c r="C945" s="115"/>
      <c r="D945" s="116"/>
      <c r="E945" s="105" t="str">
        <f t="shared" si="30"/>
        <v/>
      </c>
      <c r="F945" s="59" t="str">
        <f>IF(B945&lt;&gt;"",SUM($E$16:E945),"")</f>
        <v/>
      </c>
      <c r="G945" s="63"/>
      <c r="H945" s="147"/>
      <c r="I945" s="124"/>
      <c r="J945" s="64"/>
    </row>
    <row r="946" spans="1:10">
      <c r="A946" s="60" t="str">
        <f t="shared" si="29"/>
        <v/>
      </c>
      <c r="B946" s="114"/>
      <c r="C946" s="115"/>
      <c r="D946" s="116"/>
      <c r="E946" s="105" t="str">
        <f t="shared" si="30"/>
        <v/>
      </c>
      <c r="F946" s="59" t="str">
        <f>IF(B946&lt;&gt;"",SUM($E$16:E946),"")</f>
        <v/>
      </c>
      <c r="G946" s="63"/>
      <c r="H946" s="147"/>
      <c r="I946" s="124"/>
      <c r="J946" s="64"/>
    </row>
    <row r="947" spans="1:10">
      <c r="A947" s="60" t="str">
        <f t="shared" si="29"/>
        <v/>
      </c>
      <c r="B947" s="114"/>
      <c r="C947" s="115"/>
      <c r="D947" s="116"/>
      <c r="E947" s="105" t="str">
        <f t="shared" si="30"/>
        <v/>
      </c>
      <c r="F947" s="59" t="str">
        <f>IF(B947&lt;&gt;"",SUM($E$16:E947),"")</f>
        <v/>
      </c>
      <c r="G947" s="63"/>
      <c r="H947" s="147"/>
      <c r="I947" s="124"/>
      <c r="J947" s="64"/>
    </row>
    <row r="948" spans="1:10">
      <c r="A948" s="60" t="str">
        <f t="shared" si="29"/>
        <v/>
      </c>
      <c r="B948" s="114"/>
      <c r="C948" s="115"/>
      <c r="D948" s="116"/>
      <c r="E948" s="105" t="str">
        <f t="shared" si="30"/>
        <v/>
      </c>
      <c r="F948" s="59" t="str">
        <f>IF(B948&lt;&gt;"",SUM($E$16:E948),"")</f>
        <v/>
      </c>
      <c r="G948" s="63"/>
      <c r="H948" s="147"/>
      <c r="I948" s="124"/>
      <c r="J948" s="64"/>
    </row>
    <row r="949" spans="1:10">
      <c r="A949" s="60" t="str">
        <f t="shared" si="29"/>
        <v/>
      </c>
      <c r="B949" s="114"/>
      <c r="C949" s="115"/>
      <c r="D949" s="116"/>
      <c r="E949" s="105" t="str">
        <f t="shared" si="30"/>
        <v/>
      </c>
      <c r="F949" s="59" t="str">
        <f>IF(B949&lt;&gt;"",SUM($E$16:E949),"")</f>
        <v/>
      </c>
      <c r="G949" s="63"/>
      <c r="H949" s="147"/>
      <c r="I949" s="124"/>
      <c r="J949" s="64"/>
    </row>
    <row r="950" spans="1:10">
      <c r="A950" s="60" t="str">
        <f t="shared" si="29"/>
        <v/>
      </c>
      <c r="B950" s="114"/>
      <c r="C950" s="115"/>
      <c r="D950" s="116"/>
      <c r="E950" s="105" t="str">
        <f t="shared" si="30"/>
        <v/>
      </c>
      <c r="F950" s="59" t="str">
        <f>IF(B950&lt;&gt;"",SUM($E$16:E950),"")</f>
        <v/>
      </c>
      <c r="G950" s="63"/>
      <c r="H950" s="147"/>
      <c r="I950" s="124"/>
      <c r="J950" s="64"/>
    </row>
    <row r="951" spans="1:10">
      <c r="A951" s="60" t="str">
        <f t="shared" si="29"/>
        <v/>
      </c>
      <c r="B951" s="114"/>
      <c r="C951" s="115"/>
      <c r="D951" s="116"/>
      <c r="E951" s="105" t="str">
        <f t="shared" si="30"/>
        <v/>
      </c>
      <c r="F951" s="59" t="str">
        <f>IF(B951&lt;&gt;"",SUM($E$16:E951),"")</f>
        <v/>
      </c>
      <c r="G951" s="63"/>
      <c r="H951" s="147"/>
      <c r="I951" s="124"/>
      <c r="J951" s="64"/>
    </row>
    <row r="952" spans="1:10">
      <c r="A952" s="60" t="str">
        <f t="shared" si="29"/>
        <v/>
      </c>
      <c r="B952" s="114"/>
      <c r="C952" s="115"/>
      <c r="D952" s="116"/>
      <c r="E952" s="105" t="str">
        <f t="shared" si="30"/>
        <v/>
      </c>
      <c r="F952" s="59" t="str">
        <f>IF(B952&lt;&gt;"",SUM($E$16:E952),"")</f>
        <v/>
      </c>
      <c r="G952" s="63"/>
      <c r="H952" s="147"/>
      <c r="I952" s="124"/>
      <c r="J952" s="64"/>
    </row>
    <row r="953" spans="1:10">
      <c r="A953" s="60" t="str">
        <f t="shared" si="29"/>
        <v/>
      </c>
      <c r="B953" s="114"/>
      <c r="C953" s="115"/>
      <c r="D953" s="116"/>
      <c r="E953" s="105" t="str">
        <f t="shared" si="30"/>
        <v/>
      </c>
      <c r="F953" s="59" t="str">
        <f>IF(B953&lt;&gt;"",SUM($E$16:E953),"")</f>
        <v/>
      </c>
      <c r="G953" s="63"/>
      <c r="H953" s="147"/>
      <c r="I953" s="124"/>
      <c r="J953" s="64"/>
    </row>
    <row r="954" spans="1:10">
      <c r="A954" s="60" t="str">
        <f t="shared" si="29"/>
        <v/>
      </c>
      <c r="B954" s="114"/>
      <c r="C954" s="115"/>
      <c r="D954" s="116"/>
      <c r="E954" s="105" t="str">
        <f t="shared" si="30"/>
        <v/>
      </c>
      <c r="F954" s="59" t="str">
        <f>IF(B954&lt;&gt;"",SUM($E$16:E954),"")</f>
        <v/>
      </c>
      <c r="G954" s="63"/>
      <c r="H954" s="147"/>
      <c r="I954" s="124"/>
      <c r="J954" s="64"/>
    </row>
    <row r="955" spans="1:10">
      <c r="A955" s="60" t="str">
        <f t="shared" si="29"/>
        <v/>
      </c>
      <c r="B955" s="114"/>
      <c r="C955" s="115"/>
      <c r="D955" s="116"/>
      <c r="E955" s="105" t="str">
        <f t="shared" si="30"/>
        <v/>
      </c>
      <c r="F955" s="59" t="str">
        <f>IF(B955&lt;&gt;"",SUM($E$16:E955),"")</f>
        <v/>
      </c>
      <c r="G955" s="63"/>
      <c r="H955" s="147"/>
      <c r="I955" s="124"/>
      <c r="J955" s="64"/>
    </row>
    <row r="956" spans="1:10">
      <c r="A956" s="60" t="str">
        <f t="shared" si="29"/>
        <v/>
      </c>
      <c r="B956" s="114"/>
      <c r="C956" s="115"/>
      <c r="D956" s="116"/>
      <c r="E956" s="105" t="str">
        <f t="shared" si="30"/>
        <v/>
      </c>
      <c r="F956" s="59" t="str">
        <f>IF(B956&lt;&gt;"",SUM($E$16:E956),"")</f>
        <v/>
      </c>
      <c r="G956" s="63"/>
      <c r="H956" s="147"/>
      <c r="I956" s="124"/>
      <c r="J956" s="64"/>
    </row>
    <row r="957" spans="1:10">
      <c r="A957" s="60" t="str">
        <f t="shared" si="29"/>
        <v/>
      </c>
      <c r="B957" s="114"/>
      <c r="C957" s="115"/>
      <c r="D957" s="116"/>
      <c r="E957" s="105" t="str">
        <f t="shared" si="30"/>
        <v/>
      </c>
      <c r="F957" s="59" t="str">
        <f>IF(B957&lt;&gt;"",SUM($E$16:E957),"")</f>
        <v/>
      </c>
      <c r="G957" s="63"/>
      <c r="H957" s="147"/>
      <c r="I957" s="124"/>
      <c r="J957" s="64"/>
    </row>
    <row r="958" spans="1:10">
      <c r="A958" s="60" t="str">
        <f t="shared" si="29"/>
        <v/>
      </c>
      <c r="B958" s="114"/>
      <c r="C958" s="115"/>
      <c r="D958" s="116"/>
      <c r="E958" s="105" t="str">
        <f t="shared" si="30"/>
        <v/>
      </c>
      <c r="F958" s="59" t="str">
        <f>IF(B958&lt;&gt;"",SUM($E$16:E958),"")</f>
        <v/>
      </c>
      <c r="G958" s="63"/>
      <c r="H958" s="147"/>
      <c r="I958" s="124"/>
      <c r="J958" s="64"/>
    </row>
    <row r="959" spans="1:10">
      <c r="A959" s="60" t="str">
        <f t="shared" si="29"/>
        <v/>
      </c>
      <c r="B959" s="114"/>
      <c r="C959" s="115"/>
      <c r="D959" s="116"/>
      <c r="E959" s="105" t="str">
        <f t="shared" si="30"/>
        <v/>
      </c>
      <c r="F959" s="59" t="str">
        <f>IF(B959&lt;&gt;"",SUM($E$16:E959),"")</f>
        <v/>
      </c>
      <c r="G959" s="63"/>
      <c r="H959" s="147"/>
      <c r="I959" s="124"/>
      <c r="J959" s="64"/>
    </row>
    <row r="960" spans="1:10">
      <c r="A960" s="60" t="str">
        <f t="shared" si="29"/>
        <v/>
      </c>
      <c r="B960" s="114"/>
      <c r="C960" s="115"/>
      <c r="D960" s="116"/>
      <c r="E960" s="105" t="str">
        <f t="shared" si="30"/>
        <v/>
      </c>
      <c r="F960" s="59" t="str">
        <f>IF(B960&lt;&gt;"",SUM($E$16:E960),"")</f>
        <v/>
      </c>
      <c r="G960" s="63"/>
      <c r="H960" s="147"/>
      <c r="I960" s="124"/>
      <c r="J960" s="64"/>
    </row>
    <row r="961" spans="1:10">
      <c r="A961" s="60" t="str">
        <f t="shared" si="29"/>
        <v/>
      </c>
      <c r="B961" s="114"/>
      <c r="C961" s="115"/>
      <c r="D961" s="116"/>
      <c r="E961" s="105" t="str">
        <f t="shared" si="30"/>
        <v/>
      </c>
      <c r="F961" s="59" t="str">
        <f>IF(B961&lt;&gt;"",SUM($E$16:E961),"")</f>
        <v/>
      </c>
      <c r="G961" s="63"/>
      <c r="H961" s="147"/>
      <c r="I961" s="124"/>
      <c r="J961" s="64"/>
    </row>
    <row r="962" spans="1:10">
      <c r="A962" s="60" t="str">
        <f t="shared" si="29"/>
        <v/>
      </c>
      <c r="B962" s="114"/>
      <c r="C962" s="115"/>
      <c r="D962" s="116"/>
      <c r="E962" s="105" t="str">
        <f t="shared" si="30"/>
        <v/>
      </c>
      <c r="F962" s="59" t="str">
        <f>IF(B962&lt;&gt;"",SUM($E$16:E962),"")</f>
        <v/>
      </c>
      <c r="G962" s="63"/>
      <c r="H962" s="147"/>
      <c r="I962" s="124"/>
      <c r="J962" s="64"/>
    </row>
    <row r="963" spans="1:10">
      <c r="A963" s="60" t="str">
        <f t="shared" si="29"/>
        <v/>
      </c>
      <c r="B963" s="114"/>
      <c r="C963" s="115"/>
      <c r="D963" s="116"/>
      <c r="E963" s="105" t="str">
        <f t="shared" si="30"/>
        <v/>
      </c>
      <c r="F963" s="59" t="str">
        <f>IF(B963&lt;&gt;"",SUM($E$16:E963),"")</f>
        <v/>
      </c>
      <c r="G963" s="63"/>
      <c r="H963" s="147"/>
      <c r="I963" s="124"/>
      <c r="J963" s="64"/>
    </row>
    <row r="964" spans="1:10">
      <c r="A964" s="60" t="str">
        <f t="shared" si="29"/>
        <v/>
      </c>
      <c r="B964" s="114"/>
      <c r="C964" s="115"/>
      <c r="D964" s="116"/>
      <c r="E964" s="105" t="str">
        <f t="shared" si="30"/>
        <v/>
      </c>
      <c r="F964" s="59" t="str">
        <f>IF(B964&lt;&gt;"",SUM($E$16:E964),"")</f>
        <v/>
      </c>
      <c r="G964" s="63"/>
      <c r="H964" s="147"/>
      <c r="I964" s="124"/>
      <c r="J964" s="64"/>
    </row>
    <row r="965" spans="1:10">
      <c r="A965" s="60" t="str">
        <f t="shared" si="29"/>
        <v/>
      </c>
      <c r="B965" s="114"/>
      <c r="C965" s="115"/>
      <c r="D965" s="116"/>
      <c r="E965" s="105" t="str">
        <f t="shared" si="30"/>
        <v/>
      </c>
      <c r="F965" s="59" t="str">
        <f>IF(B965&lt;&gt;"",SUM($E$16:E965),"")</f>
        <v/>
      </c>
      <c r="G965" s="63"/>
      <c r="H965" s="147"/>
      <c r="I965" s="124"/>
      <c r="J965" s="64"/>
    </row>
    <row r="966" spans="1:10">
      <c r="A966" s="60" t="str">
        <f t="shared" si="29"/>
        <v/>
      </c>
      <c r="B966" s="114"/>
      <c r="C966" s="115"/>
      <c r="D966" s="116"/>
      <c r="E966" s="105" t="str">
        <f t="shared" si="30"/>
        <v/>
      </c>
      <c r="F966" s="59" t="str">
        <f>IF(B966&lt;&gt;"",SUM($E$16:E966),"")</f>
        <v/>
      </c>
      <c r="G966" s="63"/>
      <c r="H966" s="147"/>
      <c r="I966" s="124"/>
      <c r="J966" s="64"/>
    </row>
    <row r="967" spans="1:10">
      <c r="A967" s="60" t="str">
        <f t="shared" si="29"/>
        <v/>
      </c>
      <c r="B967" s="114"/>
      <c r="C967" s="115"/>
      <c r="D967" s="116"/>
      <c r="E967" s="105" t="str">
        <f t="shared" si="30"/>
        <v/>
      </c>
      <c r="F967" s="59" t="str">
        <f>IF(B967&lt;&gt;"",SUM($E$16:E967),"")</f>
        <v/>
      </c>
      <c r="G967" s="63"/>
      <c r="H967" s="147"/>
      <c r="I967" s="124"/>
      <c r="J967" s="64"/>
    </row>
    <row r="968" spans="1:10">
      <c r="A968" s="60" t="str">
        <f t="shared" si="29"/>
        <v/>
      </c>
      <c r="B968" s="114"/>
      <c r="C968" s="115"/>
      <c r="D968" s="116"/>
      <c r="E968" s="105" t="str">
        <f t="shared" si="30"/>
        <v/>
      </c>
      <c r="F968" s="59" t="str">
        <f>IF(B968&lt;&gt;"",SUM($E$16:E968),"")</f>
        <v/>
      </c>
      <c r="G968" s="63"/>
      <c r="H968" s="147"/>
      <c r="I968" s="124"/>
      <c r="J968" s="64"/>
    </row>
    <row r="969" spans="1:10">
      <c r="A969" s="60" t="str">
        <f t="shared" si="29"/>
        <v/>
      </c>
      <c r="B969" s="114"/>
      <c r="C969" s="115"/>
      <c r="D969" s="116"/>
      <c r="E969" s="105" t="str">
        <f t="shared" si="30"/>
        <v/>
      </c>
      <c r="F969" s="59" t="str">
        <f>IF(B969&lt;&gt;"",SUM($E$16:E969),"")</f>
        <v/>
      </c>
      <c r="G969" s="63"/>
      <c r="H969" s="147"/>
      <c r="I969" s="124"/>
      <c r="J969" s="64"/>
    </row>
    <row r="970" spans="1:10">
      <c r="A970" s="60" t="str">
        <f t="shared" si="29"/>
        <v/>
      </c>
      <c r="B970" s="114"/>
      <c r="C970" s="115"/>
      <c r="D970" s="116"/>
      <c r="E970" s="105" t="str">
        <f t="shared" si="30"/>
        <v/>
      </c>
      <c r="F970" s="59" t="str">
        <f>IF(B970&lt;&gt;"",SUM($E$16:E970),"")</f>
        <v/>
      </c>
      <c r="G970" s="63"/>
      <c r="H970" s="147"/>
      <c r="I970" s="124"/>
      <c r="J970" s="64"/>
    </row>
    <row r="971" spans="1:10">
      <c r="A971" s="60" t="str">
        <f t="shared" si="29"/>
        <v/>
      </c>
      <c r="B971" s="114"/>
      <c r="C971" s="115"/>
      <c r="D971" s="116"/>
      <c r="E971" s="105" t="str">
        <f t="shared" si="30"/>
        <v/>
      </c>
      <c r="F971" s="59" t="str">
        <f>IF(B971&lt;&gt;"",SUM($E$16:E971),"")</f>
        <v/>
      </c>
      <c r="G971" s="63"/>
      <c r="H971" s="147"/>
      <c r="I971" s="124"/>
      <c r="J971" s="64"/>
    </row>
    <row r="972" spans="1:10">
      <c r="A972" s="60" t="str">
        <f t="shared" ref="A972:A995" si="31">IF(B972&lt;&gt;"",TEXT(B972,"TTT"),"")</f>
        <v/>
      </c>
      <c r="B972" s="114"/>
      <c r="C972" s="115"/>
      <c r="D972" s="116"/>
      <c r="E972" s="105" t="str">
        <f t="shared" ref="E972:E995" si="32">IF(B972&lt;&gt;"",IF(D972&lt;C972,1-C972+D972,D972-C972)*24,"")</f>
        <v/>
      </c>
      <c r="F972" s="59" t="str">
        <f>IF(B972&lt;&gt;"",SUM($E$16:E972),"")</f>
        <v/>
      </c>
      <c r="G972" s="63"/>
      <c r="H972" s="147"/>
      <c r="I972" s="124"/>
      <c r="J972" s="64"/>
    </row>
    <row r="973" spans="1:10">
      <c r="A973" s="60" t="str">
        <f t="shared" si="31"/>
        <v/>
      </c>
      <c r="B973" s="114"/>
      <c r="C973" s="115"/>
      <c r="D973" s="116"/>
      <c r="E973" s="105" t="str">
        <f t="shared" si="32"/>
        <v/>
      </c>
      <c r="F973" s="59" t="str">
        <f>IF(B973&lt;&gt;"",SUM($E$16:E973),"")</f>
        <v/>
      </c>
      <c r="G973" s="63"/>
      <c r="H973" s="147"/>
      <c r="I973" s="124"/>
      <c r="J973" s="64"/>
    </row>
    <row r="974" spans="1:10">
      <c r="A974" s="60" t="str">
        <f t="shared" si="31"/>
        <v/>
      </c>
      <c r="B974" s="114"/>
      <c r="C974" s="115"/>
      <c r="D974" s="116"/>
      <c r="E974" s="105" t="str">
        <f t="shared" si="32"/>
        <v/>
      </c>
      <c r="F974" s="59" t="str">
        <f>IF(B974&lt;&gt;"",SUM($E$16:E974),"")</f>
        <v/>
      </c>
      <c r="G974" s="63"/>
      <c r="H974" s="147"/>
      <c r="I974" s="124"/>
      <c r="J974" s="64"/>
    </row>
    <row r="975" spans="1:10">
      <c r="A975" s="60" t="str">
        <f t="shared" si="31"/>
        <v/>
      </c>
      <c r="B975" s="114"/>
      <c r="C975" s="115"/>
      <c r="D975" s="116"/>
      <c r="E975" s="105" t="str">
        <f t="shared" si="32"/>
        <v/>
      </c>
      <c r="F975" s="59" t="str">
        <f>IF(B975&lt;&gt;"",SUM($E$16:E975),"")</f>
        <v/>
      </c>
      <c r="G975" s="63"/>
      <c r="H975" s="147"/>
      <c r="I975" s="124"/>
      <c r="J975" s="64"/>
    </row>
    <row r="976" spans="1:10">
      <c r="A976" s="60" t="str">
        <f t="shared" si="31"/>
        <v/>
      </c>
      <c r="B976" s="114"/>
      <c r="C976" s="115"/>
      <c r="D976" s="116"/>
      <c r="E976" s="105" t="str">
        <f t="shared" si="32"/>
        <v/>
      </c>
      <c r="F976" s="59" t="str">
        <f>IF(B976&lt;&gt;"",SUM($E$16:E976),"")</f>
        <v/>
      </c>
      <c r="G976" s="63"/>
      <c r="H976" s="147"/>
      <c r="I976" s="124"/>
      <c r="J976" s="64"/>
    </row>
    <row r="977" spans="1:10">
      <c r="A977" s="60" t="str">
        <f t="shared" si="31"/>
        <v/>
      </c>
      <c r="B977" s="114"/>
      <c r="C977" s="115"/>
      <c r="D977" s="116"/>
      <c r="E977" s="105" t="str">
        <f t="shared" si="32"/>
        <v/>
      </c>
      <c r="F977" s="59" t="str">
        <f>IF(B977&lt;&gt;"",SUM($E$16:E977),"")</f>
        <v/>
      </c>
      <c r="G977" s="63"/>
      <c r="H977" s="147"/>
      <c r="I977" s="124"/>
      <c r="J977" s="64"/>
    </row>
    <row r="978" spans="1:10">
      <c r="A978" s="60" t="str">
        <f t="shared" si="31"/>
        <v/>
      </c>
      <c r="B978" s="114"/>
      <c r="C978" s="115"/>
      <c r="D978" s="116"/>
      <c r="E978" s="105" t="str">
        <f t="shared" si="32"/>
        <v/>
      </c>
      <c r="F978" s="59" t="str">
        <f>IF(B978&lt;&gt;"",SUM($E$16:E978),"")</f>
        <v/>
      </c>
      <c r="G978" s="63"/>
      <c r="H978" s="147"/>
      <c r="I978" s="124"/>
      <c r="J978" s="64"/>
    </row>
    <row r="979" spans="1:10">
      <c r="A979" s="60" t="str">
        <f t="shared" si="31"/>
        <v/>
      </c>
      <c r="B979" s="114"/>
      <c r="C979" s="115"/>
      <c r="D979" s="116"/>
      <c r="E979" s="105" t="str">
        <f t="shared" si="32"/>
        <v/>
      </c>
      <c r="F979" s="59" t="str">
        <f>IF(B979&lt;&gt;"",SUM($E$16:E979),"")</f>
        <v/>
      </c>
      <c r="G979" s="63"/>
      <c r="H979" s="147"/>
      <c r="I979" s="124"/>
      <c r="J979" s="64"/>
    </row>
    <row r="980" spans="1:10">
      <c r="A980" s="60" t="str">
        <f t="shared" si="31"/>
        <v/>
      </c>
      <c r="B980" s="114"/>
      <c r="C980" s="115"/>
      <c r="D980" s="116"/>
      <c r="E980" s="105" t="str">
        <f t="shared" si="32"/>
        <v/>
      </c>
      <c r="F980" s="59" t="str">
        <f>IF(B980&lt;&gt;"",SUM($E$16:E980),"")</f>
        <v/>
      </c>
      <c r="G980" s="63"/>
      <c r="H980" s="147"/>
      <c r="I980" s="124"/>
      <c r="J980" s="64"/>
    </row>
    <row r="981" spans="1:10">
      <c r="A981" s="60" t="str">
        <f t="shared" si="31"/>
        <v/>
      </c>
      <c r="B981" s="114"/>
      <c r="C981" s="115"/>
      <c r="D981" s="116"/>
      <c r="E981" s="105" t="str">
        <f t="shared" si="32"/>
        <v/>
      </c>
      <c r="F981" s="59" t="str">
        <f>IF(B981&lt;&gt;"",SUM($E$16:E981),"")</f>
        <v/>
      </c>
      <c r="G981" s="63"/>
      <c r="H981" s="147"/>
      <c r="I981" s="124"/>
      <c r="J981" s="64"/>
    </row>
    <row r="982" spans="1:10">
      <c r="A982" s="60" t="str">
        <f t="shared" si="31"/>
        <v/>
      </c>
      <c r="B982" s="114"/>
      <c r="C982" s="115"/>
      <c r="D982" s="116"/>
      <c r="E982" s="105" t="str">
        <f t="shared" si="32"/>
        <v/>
      </c>
      <c r="F982" s="59" t="str">
        <f>IF(B982&lt;&gt;"",SUM($E$16:E982),"")</f>
        <v/>
      </c>
      <c r="G982" s="63"/>
      <c r="H982" s="147"/>
      <c r="I982" s="124"/>
      <c r="J982" s="64"/>
    </row>
    <row r="983" spans="1:10">
      <c r="A983" s="60" t="str">
        <f t="shared" si="31"/>
        <v/>
      </c>
      <c r="B983" s="114"/>
      <c r="C983" s="115"/>
      <c r="D983" s="116"/>
      <c r="E983" s="105" t="str">
        <f t="shared" si="32"/>
        <v/>
      </c>
      <c r="F983" s="59" t="str">
        <f>IF(B983&lt;&gt;"",SUM($E$16:E983),"")</f>
        <v/>
      </c>
      <c r="G983" s="63"/>
      <c r="H983" s="147"/>
      <c r="I983" s="124"/>
      <c r="J983" s="64"/>
    </row>
    <row r="984" spans="1:10">
      <c r="A984" s="60" t="str">
        <f t="shared" si="31"/>
        <v/>
      </c>
      <c r="B984" s="114"/>
      <c r="C984" s="115"/>
      <c r="D984" s="116"/>
      <c r="E984" s="105" t="str">
        <f t="shared" si="32"/>
        <v/>
      </c>
      <c r="F984" s="59" t="str">
        <f>IF(B984&lt;&gt;"",SUM($E$16:E984),"")</f>
        <v/>
      </c>
      <c r="G984" s="63"/>
      <c r="H984" s="147"/>
      <c r="I984" s="124"/>
      <c r="J984" s="64"/>
    </row>
    <row r="985" spans="1:10">
      <c r="A985" s="60" t="str">
        <f t="shared" si="31"/>
        <v/>
      </c>
      <c r="B985" s="114"/>
      <c r="C985" s="115"/>
      <c r="D985" s="116"/>
      <c r="E985" s="105" t="str">
        <f t="shared" si="32"/>
        <v/>
      </c>
      <c r="F985" s="59" t="str">
        <f>IF(B985&lt;&gt;"",SUM($E$16:E985),"")</f>
        <v/>
      </c>
      <c r="G985" s="63"/>
      <c r="H985" s="147"/>
      <c r="I985" s="124"/>
      <c r="J985" s="64"/>
    </row>
    <row r="986" spans="1:10">
      <c r="A986" s="60" t="str">
        <f t="shared" si="31"/>
        <v/>
      </c>
      <c r="B986" s="114"/>
      <c r="C986" s="115"/>
      <c r="D986" s="116"/>
      <c r="E986" s="105" t="str">
        <f t="shared" si="32"/>
        <v/>
      </c>
      <c r="F986" s="59" t="str">
        <f>IF(B986&lt;&gt;"",SUM($E$16:E986),"")</f>
        <v/>
      </c>
      <c r="G986" s="63"/>
      <c r="H986" s="147"/>
      <c r="I986" s="124"/>
      <c r="J986" s="64"/>
    </row>
    <row r="987" spans="1:10">
      <c r="A987" s="60" t="str">
        <f t="shared" si="31"/>
        <v/>
      </c>
      <c r="B987" s="114"/>
      <c r="C987" s="115"/>
      <c r="D987" s="116"/>
      <c r="E987" s="105" t="str">
        <f t="shared" si="32"/>
        <v/>
      </c>
      <c r="F987" s="59" t="str">
        <f>IF(B987&lt;&gt;"",SUM($E$16:E987),"")</f>
        <v/>
      </c>
      <c r="G987" s="63"/>
      <c r="H987" s="147"/>
      <c r="I987" s="124"/>
      <c r="J987" s="64"/>
    </row>
    <row r="988" spans="1:10">
      <c r="A988" s="60" t="str">
        <f t="shared" si="31"/>
        <v/>
      </c>
      <c r="B988" s="114"/>
      <c r="C988" s="115"/>
      <c r="D988" s="116"/>
      <c r="E988" s="105" t="str">
        <f t="shared" si="32"/>
        <v/>
      </c>
      <c r="F988" s="59" t="str">
        <f>IF(B988&lt;&gt;"",SUM($E$16:E988),"")</f>
        <v/>
      </c>
      <c r="G988" s="63"/>
      <c r="H988" s="147"/>
      <c r="I988" s="124"/>
      <c r="J988" s="64"/>
    </row>
    <row r="989" spans="1:10">
      <c r="A989" s="60" t="str">
        <f t="shared" si="31"/>
        <v/>
      </c>
      <c r="B989" s="114"/>
      <c r="C989" s="115"/>
      <c r="D989" s="116"/>
      <c r="E989" s="105" t="str">
        <f t="shared" si="32"/>
        <v/>
      </c>
      <c r="F989" s="59" t="str">
        <f>IF(B989&lt;&gt;"",SUM($E$16:E989),"")</f>
        <v/>
      </c>
      <c r="G989" s="63"/>
      <c r="H989" s="147"/>
      <c r="I989" s="124"/>
      <c r="J989" s="64"/>
    </row>
    <row r="990" spans="1:10">
      <c r="A990" s="60" t="str">
        <f t="shared" si="31"/>
        <v/>
      </c>
      <c r="B990" s="114"/>
      <c r="C990" s="115"/>
      <c r="D990" s="116"/>
      <c r="E990" s="105" t="str">
        <f t="shared" si="32"/>
        <v/>
      </c>
      <c r="F990" s="59" t="str">
        <f>IF(B990&lt;&gt;"",SUM($E$16:E990),"")</f>
        <v/>
      </c>
      <c r="G990" s="63"/>
      <c r="H990" s="147"/>
      <c r="I990" s="124"/>
      <c r="J990" s="64"/>
    </row>
    <row r="991" spans="1:10">
      <c r="A991" s="60" t="str">
        <f t="shared" si="31"/>
        <v/>
      </c>
      <c r="B991" s="114"/>
      <c r="C991" s="115"/>
      <c r="D991" s="116"/>
      <c r="E991" s="105" t="str">
        <f t="shared" si="32"/>
        <v/>
      </c>
      <c r="F991" s="59" t="str">
        <f>IF(B991&lt;&gt;"",SUM($E$16:E991),"")</f>
        <v/>
      </c>
      <c r="G991" s="63"/>
      <c r="H991" s="147"/>
      <c r="I991" s="124"/>
      <c r="J991" s="64"/>
    </row>
    <row r="992" spans="1:10">
      <c r="A992" s="60" t="str">
        <f t="shared" si="31"/>
        <v/>
      </c>
      <c r="B992" s="114"/>
      <c r="C992" s="115"/>
      <c r="D992" s="116"/>
      <c r="E992" s="105" t="str">
        <f t="shared" si="32"/>
        <v/>
      </c>
      <c r="F992" s="59" t="str">
        <f>IF(B992&lt;&gt;"",SUM($E$16:E992),"")</f>
        <v/>
      </c>
      <c r="G992" s="63"/>
      <c r="H992" s="147"/>
      <c r="I992" s="124"/>
      <c r="J992" s="64"/>
    </row>
    <row r="993" spans="1:10">
      <c r="A993" s="60" t="str">
        <f t="shared" si="31"/>
        <v/>
      </c>
      <c r="B993" s="114"/>
      <c r="C993" s="115"/>
      <c r="D993" s="116"/>
      <c r="E993" s="105" t="str">
        <f t="shared" si="32"/>
        <v/>
      </c>
      <c r="F993" s="59" t="str">
        <f>IF(B993&lt;&gt;"",SUM($E$16:E993),"")</f>
        <v/>
      </c>
      <c r="G993" s="63"/>
      <c r="H993" s="147"/>
      <c r="I993" s="124"/>
      <c r="J993" s="64"/>
    </row>
    <row r="994" spans="1:10">
      <c r="A994" s="60" t="str">
        <f t="shared" si="31"/>
        <v/>
      </c>
      <c r="B994" s="114"/>
      <c r="C994" s="115"/>
      <c r="D994" s="116"/>
      <c r="E994" s="105" t="str">
        <f t="shared" si="32"/>
        <v/>
      </c>
      <c r="F994" s="59" t="str">
        <f>IF(B994&lt;&gt;"",SUM($E$16:E994),"")</f>
        <v/>
      </c>
      <c r="G994" s="63"/>
      <c r="H994" s="147"/>
      <c r="I994" s="124"/>
      <c r="J994" s="64"/>
    </row>
    <row r="995" spans="1:10">
      <c r="A995" s="60" t="str">
        <f t="shared" si="31"/>
        <v/>
      </c>
      <c r="B995" s="114"/>
      <c r="C995" s="115"/>
      <c r="D995" s="116"/>
      <c r="E995" s="105" t="str">
        <f t="shared" si="32"/>
        <v/>
      </c>
      <c r="F995" s="59" t="str">
        <f>IF(B995&lt;&gt;"",SUM($E$16:E995),"")</f>
        <v/>
      </c>
      <c r="G995" s="63"/>
      <c r="H995" s="147"/>
      <c r="I995" s="124"/>
      <c r="J995" s="64"/>
    </row>
  </sheetData>
  <sheetProtection selectLockedCells="1" selectUnlockedCells="1"/>
  <autoFilter ref="A15:I99"/>
  <phoneticPr fontId="0" type="noConversion"/>
  <conditionalFormatting sqref="A7:A9">
    <cfRule type="expression" dxfId="3" priority="1640" stopIfTrue="1">
      <formula>#REF!="Kurs"</formula>
    </cfRule>
  </conditionalFormatting>
  <conditionalFormatting sqref="H5:H12">
    <cfRule type="cellIs" dxfId="2" priority="1" operator="greaterThan">
      <formula>1</formula>
    </cfRule>
  </conditionalFormatting>
  <printOptions gridLines="1"/>
  <pageMargins left="0.74791666666666667" right="0.74791666666666667" top="0.98402777777777772" bottom="0.98402777777777772" header="0.5" footer="0.5"/>
  <pageSetup paperSize="9" scale="10" orientation="portrait" horizontalDpi="4294967293" verticalDpi="4294967293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P1000"/>
  <sheetViews>
    <sheetView workbookViewId="0">
      <selection activeCell="L19" sqref="L19"/>
    </sheetView>
  </sheetViews>
  <sheetFormatPr baseColWidth="10" defaultColWidth="10.85546875" defaultRowHeight="12.75"/>
  <cols>
    <col min="1" max="1" width="5.5703125" style="11" customWidth="1"/>
    <col min="2" max="2" width="8.140625" style="51" customWidth="1"/>
    <col min="3" max="3" width="8.140625" style="12" customWidth="1"/>
    <col min="4" max="4" width="7.42578125" style="54" customWidth="1"/>
    <col min="5" max="5" width="10.42578125" style="13" bestFit="1" customWidth="1"/>
    <col min="6" max="6" width="7.28515625" style="13" bestFit="1" customWidth="1"/>
    <col min="7" max="7" width="9.7109375" style="14" customWidth="1"/>
    <col min="8" max="8" width="8.7109375" style="120" customWidth="1"/>
    <col min="9" max="9" width="8.85546875" style="69" bestFit="1" customWidth="1"/>
    <col min="10" max="10" width="56.28515625" style="15" bestFit="1" customWidth="1"/>
    <col min="11" max="12" width="10.85546875" style="16"/>
    <col min="13" max="13" width="70" style="16" bestFit="1" customWidth="1"/>
    <col min="14" max="16384" width="10.85546875" style="16"/>
  </cols>
  <sheetData>
    <row r="1" spans="1:14" s="25" customFormat="1" ht="20.25">
      <c r="A1" s="17" t="s">
        <v>70</v>
      </c>
      <c r="B1" s="18"/>
      <c r="C1" s="19" t="s">
        <v>124</v>
      </c>
      <c r="D1" s="20"/>
      <c r="E1" s="21"/>
      <c r="F1" s="21"/>
      <c r="G1" s="22"/>
      <c r="H1" s="23"/>
      <c r="I1" s="21"/>
      <c r="J1" s="24"/>
    </row>
    <row r="2" spans="1:14" s="34" customFormat="1">
      <c r="A2" s="26" t="s">
        <v>72</v>
      </c>
      <c r="B2" s="27"/>
      <c r="C2" s="28" t="s">
        <v>90</v>
      </c>
      <c r="D2" s="29"/>
      <c r="E2" s="30"/>
      <c r="F2" s="30"/>
      <c r="G2" s="31"/>
      <c r="H2" s="32"/>
      <c r="I2" s="30"/>
      <c r="J2" s="33"/>
      <c r="L2" s="262" t="s">
        <v>9</v>
      </c>
      <c r="M2" s="263" t="s">
        <v>10</v>
      </c>
      <c r="N2" s="190" t="s">
        <v>13</v>
      </c>
    </row>
    <row r="3" spans="1:14" s="41" customFormat="1">
      <c r="A3" s="26"/>
      <c r="B3" s="35"/>
      <c r="C3" s="42"/>
      <c r="D3" s="36"/>
      <c r="E3" s="37"/>
      <c r="F3" s="37"/>
      <c r="G3" s="38"/>
      <c r="H3" s="39"/>
      <c r="I3" s="37"/>
      <c r="J3" s="40"/>
      <c r="L3" s="264">
        <v>1</v>
      </c>
      <c r="M3" s="203" t="s">
        <v>21</v>
      </c>
      <c r="N3" s="206"/>
    </row>
    <row r="4" spans="1:14" s="41" customFormat="1">
      <c r="A4" s="26"/>
      <c r="B4" s="102"/>
      <c r="C4" s="103"/>
      <c r="D4" s="172" t="s">
        <v>13</v>
      </c>
      <c r="E4" s="173" t="s">
        <v>73</v>
      </c>
      <c r="F4" s="174" t="s">
        <v>74</v>
      </c>
      <c r="G4" s="175" t="s">
        <v>16</v>
      </c>
      <c r="H4" s="185" t="s">
        <v>17</v>
      </c>
      <c r="I4" s="37"/>
      <c r="J4" s="40"/>
      <c r="L4" s="262" t="s">
        <v>22</v>
      </c>
      <c r="M4" s="216" t="s">
        <v>23</v>
      </c>
      <c r="N4" s="190" t="s">
        <v>24</v>
      </c>
    </row>
    <row r="5" spans="1:14">
      <c r="A5" s="151"/>
      <c r="B5" s="102"/>
      <c r="C5" s="104"/>
      <c r="D5" s="138" t="s">
        <v>24</v>
      </c>
      <c r="E5" s="126">
        <f>SUMIF(Arbeitspakete!E:E,D5,Arbeitspakete!L:L)</f>
        <v>2</v>
      </c>
      <c r="F5" s="140">
        <f>SUMIF(H16:H198,D5,E16:E198)</f>
        <v>0</v>
      </c>
      <c r="G5" s="122">
        <f>E5 - F5</f>
        <v>2</v>
      </c>
      <c r="H5" s="178">
        <f>F5/E5</f>
        <v>0</v>
      </c>
      <c r="I5" s="123"/>
      <c r="J5" s="44"/>
      <c r="L5" s="262" t="s">
        <v>25</v>
      </c>
      <c r="M5" s="216" t="s">
        <v>26</v>
      </c>
      <c r="N5" s="190" t="s">
        <v>24</v>
      </c>
    </row>
    <row r="6" spans="1:14">
      <c r="A6" s="151"/>
      <c r="B6" s="102"/>
      <c r="C6" s="106"/>
      <c r="D6" s="138" t="s">
        <v>30</v>
      </c>
      <c r="E6" s="126">
        <f>SUMIF(Arbeitspakete!E:E,D6,Arbeitspakete!L:L)</f>
        <v>0</v>
      </c>
      <c r="F6" s="140">
        <f>SUMIF(H16:H198,D6,E16:E198)</f>
        <v>0</v>
      </c>
      <c r="G6" s="122">
        <f t="shared" ref="G6:G11" si="0">E6-F6</f>
        <v>0</v>
      </c>
      <c r="H6" s="178">
        <v>0</v>
      </c>
      <c r="I6" s="123"/>
      <c r="J6" s="44"/>
      <c r="L6" s="262"/>
      <c r="M6" s="263"/>
      <c r="N6" s="190"/>
    </row>
    <row r="7" spans="1:14">
      <c r="A7" s="151"/>
      <c r="B7" s="102"/>
      <c r="C7" s="101"/>
      <c r="D7" s="138" t="s">
        <v>96</v>
      </c>
      <c r="E7" s="126">
        <f>SUMIF(Arbeitspakete!E:E,D7,Arbeitspakete!L:L)</f>
        <v>4</v>
      </c>
      <c r="F7" s="140">
        <f>SUMIF(H16:H198,D7,E16:E198)</f>
        <v>0</v>
      </c>
      <c r="G7" s="122">
        <f t="shared" si="0"/>
        <v>4</v>
      </c>
      <c r="H7" s="178">
        <f t="shared" ref="H7:H10" si="1">F7/E7</f>
        <v>0</v>
      </c>
      <c r="I7" s="123"/>
      <c r="J7" s="44"/>
      <c r="L7" s="264" t="s">
        <v>27</v>
      </c>
      <c r="M7" s="203" t="s">
        <v>28</v>
      </c>
      <c r="N7" s="206"/>
    </row>
    <row r="8" spans="1:14">
      <c r="A8" s="151"/>
      <c r="B8" s="102"/>
      <c r="C8" s="101"/>
      <c r="D8" s="138" t="s">
        <v>53</v>
      </c>
      <c r="E8" s="126">
        <f>SUMIF(Arbeitspakete!E:E,D8,Arbeitspakete!L:L)</f>
        <v>0</v>
      </c>
      <c r="F8" s="140">
        <f>SUMIF(H16:H198,D8,E16:E198)</f>
        <v>0</v>
      </c>
      <c r="G8" s="122">
        <f t="shared" si="0"/>
        <v>0</v>
      </c>
      <c r="H8" s="178">
        <v>0</v>
      </c>
      <c r="I8" s="123"/>
      <c r="J8" s="44"/>
      <c r="L8" s="262" t="s">
        <v>29</v>
      </c>
      <c r="M8" s="216" t="s">
        <v>91</v>
      </c>
      <c r="N8" s="190" t="s">
        <v>30</v>
      </c>
    </row>
    <row r="9" spans="1:14">
      <c r="A9" s="151"/>
      <c r="B9" s="102"/>
      <c r="C9" s="104"/>
      <c r="D9" s="138" t="s">
        <v>56</v>
      </c>
      <c r="E9" s="126">
        <f>SUMIF(Arbeitspakete!E:E,D9,Arbeitspakete!L:L)</f>
        <v>4</v>
      </c>
      <c r="F9" s="140">
        <f>SUMIF(H16:H198,D9,E16:E198)</f>
        <v>0</v>
      </c>
      <c r="G9" s="122">
        <f t="shared" si="0"/>
        <v>4</v>
      </c>
      <c r="H9" s="178">
        <f t="shared" si="1"/>
        <v>0</v>
      </c>
      <c r="I9" s="123"/>
      <c r="J9" s="44"/>
      <c r="L9" s="262" t="s">
        <v>31</v>
      </c>
      <c r="M9" s="216" t="s">
        <v>92</v>
      </c>
      <c r="N9" s="190" t="s">
        <v>30</v>
      </c>
    </row>
    <row r="10" spans="1:14">
      <c r="A10" s="151"/>
      <c r="B10" s="102"/>
      <c r="C10" s="104"/>
      <c r="D10" s="139" t="s">
        <v>75</v>
      </c>
      <c r="E10" s="143">
        <f>SUM(E5:E9)</f>
        <v>10</v>
      </c>
      <c r="F10" s="142">
        <f>SUM(F5:F9)</f>
        <v>0</v>
      </c>
      <c r="G10" s="143">
        <f t="shared" si="0"/>
        <v>10</v>
      </c>
      <c r="H10" s="183">
        <f t="shared" si="1"/>
        <v>0</v>
      </c>
      <c r="I10" s="123"/>
      <c r="J10" s="44"/>
      <c r="L10" s="262" t="s">
        <v>32</v>
      </c>
      <c r="M10" s="216" t="s">
        <v>93</v>
      </c>
      <c r="N10" s="190" t="s">
        <v>30</v>
      </c>
    </row>
    <row r="11" spans="1:14">
      <c r="A11" s="26"/>
      <c r="B11" s="102"/>
      <c r="C11" s="107"/>
      <c r="D11" s="125" t="s">
        <v>76</v>
      </c>
      <c r="E11" s="127">
        <v>14</v>
      </c>
      <c r="F11" s="141">
        <f>(MAX(B:B)-B16)/7</f>
        <v>0</v>
      </c>
      <c r="G11" s="128">
        <f t="shared" si="0"/>
        <v>14</v>
      </c>
      <c r="H11" s="179"/>
      <c r="I11" s="123"/>
      <c r="J11" s="44"/>
      <c r="L11" s="264" t="s">
        <v>33</v>
      </c>
      <c r="M11" s="203" t="s">
        <v>97</v>
      </c>
      <c r="N11" s="206"/>
    </row>
    <row r="12" spans="1:14">
      <c r="A12" s="26"/>
      <c r="B12" s="102"/>
      <c r="C12" s="184"/>
      <c r="D12" s="139" t="s">
        <v>77</v>
      </c>
      <c r="E12" s="143">
        <f>E10/E11</f>
        <v>0.7142857142857143</v>
      </c>
      <c r="F12" s="142" t="e">
        <f>F10/F11</f>
        <v>#DIV/0!</v>
      </c>
      <c r="G12" s="143" t="e">
        <f>E12-F12</f>
        <v>#DIV/0!</v>
      </c>
      <c r="H12" s="183" t="e">
        <f>F12/E12</f>
        <v>#DIV/0!</v>
      </c>
      <c r="I12" s="123"/>
      <c r="J12" s="44"/>
      <c r="L12" s="265" t="s">
        <v>34</v>
      </c>
      <c r="M12" s="235" t="s">
        <v>94</v>
      </c>
      <c r="N12" s="238"/>
    </row>
    <row r="13" spans="1:14">
      <c r="A13" s="26"/>
      <c r="B13" s="35"/>
      <c r="C13" s="42"/>
      <c r="D13" s="29"/>
      <c r="E13" s="45"/>
      <c r="F13" s="45"/>
      <c r="G13" s="43"/>
      <c r="H13" s="39"/>
      <c r="I13" s="123"/>
      <c r="J13" s="44"/>
      <c r="L13" s="285" t="s">
        <v>35</v>
      </c>
      <c r="M13" s="216" t="s">
        <v>102</v>
      </c>
      <c r="N13" s="190" t="s">
        <v>96</v>
      </c>
    </row>
    <row r="14" spans="1:14">
      <c r="A14" s="26"/>
      <c r="B14" s="35"/>
      <c r="C14" s="42"/>
      <c r="D14" s="29"/>
      <c r="E14" s="45"/>
      <c r="F14" s="45"/>
      <c r="G14" s="43"/>
      <c r="H14" s="39"/>
      <c r="I14" s="123"/>
      <c r="J14" s="44"/>
      <c r="L14" s="285" t="s">
        <v>95</v>
      </c>
      <c r="M14" s="216" t="s">
        <v>100</v>
      </c>
      <c r="N14" s="190" t="s">
        <v>96</v>
      </c>
    </row>
    <row r="15" spans="1:14">
      <c r="A15" s="152" t="s">
        <v>78</v>
      </c>
      <c r="B15" s="158" t="s">
        <v>79</v>
      </c>
      <c r="C15" s="159" t="s">
        <v>80</v>
      </c>
      <c r="D15" s="160" t="s">
        <v>81</v>
      </c>
      <c r="E15" s="162" t="s">
        <v>82</v>
      </c>
      <c r="F15" s="169" t="s">
        <v>74</v>
      </c>
      <c r="G15" s="156" t="s">
        <v>83</v>
      </c>
      <c r="H15" s="161" t="s">
        <v>13</v>
      </c>
      <c r="I15" s="157" t="s">
        <v>84</v>
      </c>
      <c r="J15" s="171" t="s">
        <v>85</v>
      </c>
      <c r="L15" s="285"/>
      <c r="M15" s="259"/>
      <c r="N15" s="190"/>
    </row>
    <row r="16" spans="1:14">
      <c r="A16" s="60">
        <f>B16</f>
        <v>0</v>
      </c>
      <c r="B16" s="109"/>
      <c r="C16" s="61"/>
      <c r="D16" s="61"/>
      <c r="E16" s="170"/>
      <c r="F16" s="168"/>
      <c r="G16" s="63"/>
      <c r="H16" s="149"/>
      <c r="I16" s="124"/>
      <c r="J16" s="285"/>
      <c r="L16" s="286" t="s">
        <v>36</v>
      </c>
      <c r="M16" s="235" t="s">
        <v>101</v>
      </c>
      <c r="N16" s="238"/>
    </row>
    <row r="17" spans="1:14">
      <c r="A17" s="60">
        <f>B17</f>
        <v>0</v>
      </c>
      <c r="B17" s="109"/>
      <c r="C17" s="61"/>
      <c r="D17" s="61"/>
      <c r="E17" s="170"/>
      <c r="F17" s="168"/>
      <c r="G17" s="63"/>
      <c r="H17" s="149"/>
      <c r="I17" s="124"/>
      <c r="J17" s="285"/>
      <c r="L17" s="285" t="s">
        <v>37</v>
      </c>
      <c r="M17" s="216" t="s">
        <v>108</v>
      </c>
      <c r="N17" s="190" t="s">
        <v>96</v>
      </c>
    </row>
    <row r="18" spans="1:14">
      <c r="A18" s="60">
        <f t="shared" ref="A18:A54" si="2">B18</f>
        <v>0</v>
      </c>
      <c r="B18" s="109"/>
      <c r="C18" s="61"/>
      <c r="D18" s="61"/>
      <c r="E18" s="170"/>
      <c r="F18" s="168"/>
      <c r="G18" s="63"/>
      <c r="H18" s="149"/>
      <c r="I18" s="124"/>
      <c r="J18" s="285"/>
      <c r="L18" s="285" t="s">
        <v>38</v>
      </c>
      <c r="M18" s="216" t="s">
        <v>109</v>
      </c>
      <c r="N18" s="190" t="s">
        <v>96</v>
      </c>
    </row>
    <row r="19" spans="1:14">
      <c r="A19" s="60">
        <f t="shared" si="2"/>
        <v>0</v>
      </c>
      <c r="B19" s="109"/>
      <c r="C19" s="61"/>
      <c r="D19" s="61"/>
      <c r="E19" s="170"/>
      <c r="F19" s="168"/>
      <c r="G19" s="63"/>
      <c r="H19" s="149"/>
      <c r="I19" s="124"/>
      <c r="J19" s="285"/>
      <c r="L19" s="285" t="s">
        <v>39</v>
      </c>
      <c r="M19" s="216" t="s">
        <v>110</v>
      </c>
      <c r="N19" s="190" t="s">
        <v>96</v>
      </c>
    </row>
    <row r="20" spans="1:14">
      <c r="A20" s="60">
        <f t="shared" si="2"/>
        <v>0</v>
      </c>
      <c r="B20" s="109"/>
      <c r="C20" s="61"/>
      <c r="D20" s="61"/>
      <c r="E20" s="170"/>
      <c r="F20" s="168"/>
      <c r="G20" s="63"/>
      <c r="H20" s="149"/>
      <c r="I20" s="124"/>
      <c r="J20" s="285"/>
      <c r="L20" s="285" t="s">
        <v>40</v>
      </c>
      <c r="M20" s="216" t="s">
        <v>103</v>
      </c>
      <c r="N20" s="190" t="s">
        <v>96</v>
      </c>
    </row>
    <row r="21" spans="1:14">
      <c r="A21" s="60">
        <f t="shared" si="2"/>
        <v>0</v>
      </c>
      <c r="B21" s="109"/>
      <c r="C21" s="61"/>
      <c r="D21" s="61"/>
      <c r="E21" s="170"/>
      <c r="F21" s="168"/>
      <c r="G21" s="63"/>
      <c r="H21" s="149"/>
      <c r="I21" s="124"/>
      <c r="J21" s="285"/>
      <c r="L21" s="285"/>
      <c r="M21" s="216"/>
      <c r="N21" s="190"/>
    </row>
    <row r="22" spans="1:14">
      <c r="A22" s="60">
        <f t="shared" si="2"/>
        <v>0</v>
      </c>
      <c r="B22" s="109"/>
      <c r="C22" s="61"/>
      <c r="D22" s="61"/>
      <c r="E22" s="170"/>
      <c r="F22" s="168"/>
      <c r="G22" s="63"/>
      <c r="H22" s="149"/>
      <c r="I22" s="124"/>
      <c r="J22" s="285"/>
      <c r="L22" s="286" t="s">
        <v>41</v>
      </c>
      <c r="M22" s="235" t="s">
        <v>105</v>
      </c>
      <c r="N22" s="238"/>
    </row>
    <row r="23" spans="1:14">
      <c r="A23" s="60">
        <f t="shared" si="2"/>
        <v>0</v>
      </c>
      <c r="B23" s="109"/>
      <c r="C23" s="61"/>
      <c r="D23" s="61"/>
      <c r="E23" s="170"/>
      <c r="F23" s="168"/>
      <c r="G23" s="63"/>
      <c r="H23" s="149"/>
      <c r="I23" s="124"/>
      <c r="J23" s="285"/>
      <c r="L23" s="285" t="s">
        <v>42</v>
      </c>
      <c r="M23" s="216" t="s">
        <v>104</v>
      </c>
      <c r="N23" s="190" t="s">
        <v>96</v>
      </c>
    </row>
    <row r="24" spans="1:14">
      <c r="A24" s="60">
        <f t="shared" si="2"/>
        <v>0</v>
      </c>
      <c r="B24" s="109"/>
      <c r="C24" s="61"/>
      <c r="D24" s="61"/>
      <c r="E24" s="170"/>
      <c r="F24" s="168"/>
      <c r="G24" s="63"/>
      <c r="H24" s="149"/>
      <c r="I24" s="124"/>
      <c r="J24" s="285"/>
      <c r="L24" s="285" t="s">
        <v>43</v>
      </c>
      <c r="M24" s="216" t="s">
        <v>106</v>
      </c>
      <c r="N24" s="190" t="s">
        <v>96</v>
      </c>
    </row>
    <row r="25" spans="1:14">
      <c r="A25" s="60">
        <f t="shared" si="2"/>
        <v>0</v>
      </c>
      <c r="B25" s="109"/>
      <c r="C25" s="61"/>
      <c r="D25" s="61"/>
      <c r="E25" s="170"/>
      <c r="F25" s="168"/>
      <c r="G25" s="63"/>
      <c r="H25" s="149"/>
      <c r="I25" s="124"/>
      <c r="J25" s="285"/>
      <c r="L25" s="285" t="s">
        <v>44</v>
      </c>
      <c r="M25" s="216" t="s">
        <v>107</v>
      </c>
      <c r="N25" s="190" t="s">
        <v>96</v>
      </c>
    </row>
    <row r="26" spans="1:14">
      <c r="A26" s="60">
        <f t="shared" si="2"/>
        <v>0</v>
      </c>
      <c r="B26" s="109"/>
      <c r="C26" s="61"/>
      <c r="D26" s="61"/>
      <c r="E26" s="170"/>
      <c r="F26" s="168"/>
      <c r="G26" s="63"/>
      <c r="H26" s="149"/>
      <c r="I26" s="124"/>
      <c r="J26" s="285"/>
      <c r="L26" s="285"/>
      <c r="M26" s="216"/>
      <c r="N26" s="190"/>
    </row>
    <row r="27" spans="1:14">
      <c r="A27" s="60">
        <f t="shared" si="2"/>
        <v>0</v>
      </c>
      <c r="B27" s="109"/>
      <c r="C27" s="61"/>
      <c r="D27" s="61"/>
      <c r="E27" s="170"/>
      <c r="F27" s="168"/>
      <c r="G27" s="63"/>
      <c r="H27" s="149"/>
      <c r="I27" s="124"/>
      <c r="J27" s="285"/>
      <c r="L27" s="286" t="s">
        <v>45</v>
      </c>
      <c r="M27" s="235" t="s">
        <v>111</v>
      </c>
      <c r="N27" s="238"/>
    </row>
    <row r="28" spans="1:14">
      <c r="A28" s="60">
        <f t="shared" si="2"/>
        <v>0</v>
      </c>
      <c r="B28" s="109"/>
      <c r="C28" s="61"/>
      <c r="D28" s="61"/>
      <c r="E28" s="170"/>
      <c r="F28" s="168"/>
      <c r="G28" s="63"/>
      <c r="H28" s="149"/>
      <c r="I28" s="124"/>
      <c r="J28" s="285"/>
      <c r="L28" s="285" t="s">
        <v>46</v>
      </c>
      <c r="M28" s="216" t="s">
        <v>119</v>
      </c>
      <c r="N28" s="190" t="s">
        <v>96</v>
      </c>
    </row>
    <row r="29" spans="1:14">
      <c r="A29" s="60">
        <f t="shared" si="2"/>
        <v>0</v>
      </c>
      <c r="B29" s="109"/>
      <c r="C29" s="61"/>
      <c r="D29" s="61"/>
      <c r="E29" s="170"/>
      <c r="F29" s="168"/>
      <c r="G29" s="63"/>
      <c r="H29" s="149"/>
      <c r="I29" s="124"/>
      <c r="J29" s="285"/>
      <c r="L29" s="285" t="s">
        <v>47</v>
      </c>
      <c r="M29" s="216" t="s">
        <v>121</v>
      </c>
      <c r="N29" s="190" t="s">
        <v>96</v>
      </c>
    </row>
    <row r="30" spans="1:14">
      <c r="A30" s="60">
        <f t="shared" si="2"/>
        <v>0</v>
      </c>
      <c r="B30" s="109"/>
      <c r="C30" s="61"/>
      <c r="D30" s="61"/>
      <c r="E30" s="170"/>
      <c r="F30" s="168"/>
      <c r="G30" s="63"/>
      <c r="H30" s="149"/>
      <c r="I30" s="124"/>
      <c r="J30" s="285"/>
      <c r="L30" s="285" t="s">
        <v>48</v>
      </c>
      <c r="M30" s="216" t="s">
        <v>120</v>
      </c>
      <c r="N30" s="190" t="s">
        <v>96</v>
      </c>
    </row>
    <row r="31" spans="1:14">
      <c r="A31" s="60">
        <f t="shared" si="2"/>
        <v>0</v>
      </c>
      <c r="B31" s="109"/>
      <c r="C31" s="61"/>
      <c r="D31" s="61"/>
      <c r="E31" s="170"/>
      <c r="F31" s="168"/>
      <c r="G31" s="63"/>
      <c r="H31" s="149"/>
      <c r="I31" s="124"/>
      <c r="J31" s="285"/>
      <c r="L31" s="285"/>
      <c r="M31" s="216"/>
      <c r="N31" s="190"/>
    </row>
    <row r="32" spans="1:14">
      <c r="A32" s="60">
        <f t="shared" si="2"/>
        <v>0</v>
      </c>
      <c r="B32" s="109"/>
      <c r="C32" s="61"/>
      <c r="D32" s="61"/>
      <c r="E32" s="170"/>
      <c r="F32" s="168"/>
      <c r="G32" s="63"/>
      <c r="H32" s="149"/>
      <c r="I32" s="124"/>
      <c r="J32" s="285"/>
      <c r="L32" s="286" t="s">
        <v>114</v>
      </c>
      <c r="M32" s="235" t="s">
        <v>112</v>
      </c>
      <c r="N32" s="238"/>
    </row>
    <row r="33" spans="1:250">
      <c r="A33" s="60">
        <f t="shared" si="2"/>
        <v>0</v>
      </c>
      <c r="B33" s="109"/>
      <c r="C33" s="61"/>
      <c r="D33" s="61"/>
      <c r="E33" s="170"/>
      <c r="F33" s="168"/>
      <c r="G33" s="63"/>
      <c r="H33" s="149"/>
      <c r="I33" s="124"/>
      <c r="J33" s="285"/>
      <c r="L33" s="285" t="s">
        <v>115</v>
      </c>
      <c r="M33" s="216" t="s">
        <v>117</v>
      </c>
      <c r="N33" s="190" t="s">
        <v>96</v>
      </c>
    </row>
    <row r="34" spans="1:250">
      <c r="A34" s="60">
        <f t="shared" si="2"/>
        <v>0</v>
      </c>
      <c r="B34" s="109"/>
      <c r="C34" s="61"/>
      <c r="D34" s="61"/>
      <c r="E34" s="170"/>
      <c r="F34" s="168"/>
      <c r="G34" s="63"/>
      <c r="H34" s="149"/>
      <c r="I34" s="124"/>
      <c r="J34" s="285"/>
      <c r="L34" s="285" t="s">
        <v>116</v>
      </c>
      <c r="M34" s="216" t="s">
        <v>113</v>
      </c>
      <c r="N34" s="190" t="s">
        <v>96</v>
      </c>
    </row>
    <row r="35" spans="1:250">
      <c r="A35" s="60">
        <f t="shared" si="2"/>
        <v>0</v>
      </c>
      <c r="B35" s="109"/>
      <c r="C35" s="61"/>
      <c r="D35" s="61"/>
      <c r="E35" s="170"/>
      <c r="F35" s="168"/>
      <c r="G35" s="63"/>
      <c r="H35" s="149"/>
      <c r="I35" s="124"/>
      <c r="J35" s="285"/>
      <c r="L35" s="285"/>
      <c r="M35" s="216"/>
      <c r="N35" s="190"/>
    </row>
    <row r="36" spans="1:250">
      <c r="A36" s="60">
        <f t="shared" si="2"/>
        <v>0</v>
      </c>
      <c r="B36" s="109"/>
      <c r="C36" s="61"/>
      <c r="D36" s="61"/>
      <c r="E36" s="170"/>
      <c r="F36" s="168"/>
      <c r="G36" s="63"/>
      <c r="H36" s="149"/>
      <c r="I36" s="124"/>
      <c r="J36" s="285"/>
      <c r="L36" s="264" t="s">
        <v>49</v>
      </c>
      <c r="M36" s="203" t="s">
        <v>50</v>
      </c>
      <c r="N36" s="206"/>
    </row>
    <row r="37" spans="1:250">
      <c r="A37" s="60">
        <f t="shared" si="2"/>
        <v>0</v>
      </c>
      <c r="B37" s="109"/>
      <c r="C37" s="61"/>
      <c r="D37" s="61"/>
      <c r="E37" s="170"/>
      <c r="F37" s="168"/>
      <c r="G37" s="63"/>
      <c r="H37" s="149"/>
      <c r="I37" s="124"/>
      <c r="J37" s="285"/>
      <c r="L37" s="285" t="s">
        <v>51</v>
      </c>
      <c r="M37" s="216" t="s">
        <v>52</v>
      </c>
      <c r="N37" s="190" t="s">
        <v>53</v>
      </c>
    </row>
    <row r="38" spans="1:250">
      <c r="A38" s="60">
        <f t="shared" si="2"/>
        <v>0</v>
      </c>
      <c r="B38" s="109"/>
      <c r="C38" s="61"/>
      <c r="D38" s="61"/>
      <c r="E38" s="170"/>
      <c r="F38" s="168"/>
      <c r="G38" s="63"/>
      <c r="H38" s="149"/>
      <c r="I38" s="124"/>
      <c r="J38" s="285"/>
      <c r="L38" s="262"/>
      <c r="M38" s="216"/>
      <c r="N38" s="287"/>
    </row>
    <row r="39" spans="1:250">
      <c r="A39" s="60">
        <f t="shared" si="2"/>
        <v>0</v>
      </c>
      <c r="B39" s="109"/>
      <c r="C39" s="61"/>
      <c r="D39" s="61"/>
      <c r="E39" s="170"/>
      <c r="F39" s="168"/>
      <c r="G39" s="63"/>
      <c r="H39" s="149"/>
      <c r="I39" s="124"/>
      <c r="J39" s="285"/>
      <c r="K39"/>
      <c r="L39" s="264" t="s">
        <v>54</v>
      </c>
      <c r="M39" s="203" t="s">
        <v>55</v>
      </c>
      <c r="N39" s="206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</row>
    <row r="40" spans="1:250">
      <c r="A40" s="60">
        <f t="shared" si="2"/>
        <v>0</v>
      </c>
      <c r="B40" s="109"/>
      <c r="C40" s="61"/>
      <c r="D40" s="61"/>
      <c r="E40" s="170"/>
      <c r="F40" s="168"/>
      <c r="G40" s="63"/>
      <c r="H40" s="149"/>
      <c r="I40" s="124"/>
      <c r="J40" s="285"/>
      <c r="L40" s="262" t="s">
        <v>57</v>
      </c>
      <c r="M40" s="216" t="s">
        <v>58</v>
      </c>
      <c r="N40" s="190" t="s">
        <v>56</v>
      </c>
    </row>
    <row r="41" spans="1:250">
      <c r="A41" s="60">
        <f t="shared" si="2"/>
        <v>0</v>
      </c>
      <c r="B41" s="109"/>
      <c r="C41" s="61"/>
      <c r="D41" s="61"/>
      <c r="E41" s="170"/>
      <c r="F41" s="168"/>
      <c r="G41" s="63"/>
      <c r="H41" s="149"/>
      <c r="I41" s="124"/>
      <c r="J41" s="285"/>
      <c r="L41" s="262" t="s">
        <v>59</v>
      </c>
      <c r="M41" s="216" t="s">
        <v>118</v>
      </c>
      <c r="N41" s="190" t="s">
        <v>56</v>
      </c>
    </row>
    <row r="42" spans="1:250">
      <c r="A42" s="60">
        <f t="shared" si="2"/>
        <v>0</v>
      </c>
      <c r="B42" s="109"/>
      <c r="C42" s="61"/>
      <c r="D42" s="61"/>
      <c r="E42" s="170"/>
      <c r="F42" s="168"/>
      <c r="G42" s="63"/>
      <c r="H42" s="149"/>
      <c r="I42" s="124"/>
      <c r="J42" s="285"/>
    </row>
    <row r="43" spans="1:250">
      <c r="A43" s="60">
        <f t="shared" si="2"/>
        <v>0</v>
      </c>
      <c r="B43" s="109"/>
      <c r="C43" s="61"/>
      <c r="D43" s="61"/>
      <c r="E43" s="170"/>
      <c r="F43" s="168"/>
      <c r="G43" s="63"/>
      <c r="H43" s="149"/>
      <c r="I43" s="124"/>
      <c r="J43" s="285"/>
    </row>
    <row r="44" spans="1:250">
      <c r="A44" s="60">
        <f t="shared" si="2"/>
        <v>0</v>
      </c>
      <c r="B44" s="109"/>
      <c r="C44" s="61"/>
      <c r="D44" s="61"/>
      <c r="E44" s="170"/>
      <c r="F44" s="168"/>
      <c r="G44" s="63"/>
      <c r="H44" s="149"/>
      <c r="I44" s="124"/>
      <c r="J44" s="285"/>
    </row>
    <row r="45" spans="1:250">
      <c r="A45" s="60">
        <f t="shared" si="2"/>
        <v>0</v>
      </c>
      <c r="B45" s="109"/>
      <c r="C45" s="61"/>
      <c r="D45" s="61"/>
      <c r="E45" s="170"/>
      <c r="F45" s="168"/>
      <c r="G45" s="63"/>
      <c r="H45" s="149"/>
      <c r="I45" s="124"/>
      <c r="J45" s="285"/>
    </row>
    <row r="46" spans="1:250">
      <c r="A46" s="60">
        <f t="shared" si="2"/>
        <v>0</v>
      </c>
      <c r="B46" s="109"/>
      <c r="C46" s="61"/>
      <c r="D46" s="61"/>
      <c r="E46" s="170"/>
      <c r="F46" s="168"/>
      <c r="G46" s="63"/>
      <c r="H46" s="149"/>
      <c r="I46" s="124"/>
      <c r="J46" s="285"/>
    </row>
    <row r="47" spans="1:250">
      <c r="A47" s="60">
        <f t="shared" si="2"/>
        <v>0</v>
      </c>
      <c r="B47" s="109"/>
      <c r="C47" s="61"/>
      <c r="D47" s="61"/>
      <c r="E47" s="170"/>
      <c r="F47" s="168"/>
      <c r="G47" s="63"/>
      <c r="H47" s="149"/>
      <c r="I47" s="124"/>
      <c r="J47" s="285"/>
    </row>
    <row r="48" spans="1:250">
      <c r="A48" s="60">
        <f t="shared" si="2"/>
        <v>0</v>
      </c>
      <c r="B48" s="109"/>
      <c r="C48" s="61"/>
      <c r="D48" s="61"/>
      <c r="E48" s="170"/>
      <c r="F48" s="168"/>
      <c r="G48" s="63"/>
      <c r="H48" s="149"/>
      <c r="I48" s="124"/>
      <c r="J48" s="285"/>
    </row>
    <row r="49" spans="1:10">
      <c r="A49" s="60">
        <f t="shared" si="2"/>
        <v>0</v>
      </c>
      <c r="B49" s="109"/>
      <c r="C49" s="61"/>
      <c r="D49" s="61"/>
      <c r="E49" s="170"/>
      <c r="F49" s="168"/>
      <c r="G49" s="63"/>
      <c r="H49" s="149"/>
      <c r="I49" s="124"/>
      <c r="J49" s="285"/>
    </row>
    <row r="50" spans="1:10">
      <c r="A50" s="60">
        <f t="shared" si="2"/>
        <v>0</v>
      </c>
      <c r="B50" s="109"/>
      <c r="C50" s="61"/>
      <c r="D50" s="61"/>
      <c r="E50" s="170"/>
      <c r="F50" s="168"/>
      <c r="G50" s="63"/>
      <c r="H50" s="149"/>
      <c r="I50" s="124"/>
      <c r="J50" s="285"/>
    </row>
    <row r="51" spans="1:10">
      <c r="A51" s="60">
        <f t="shared" si="2"/>
        <v>0</v>
      </c>
      <c r="B51" s="109"/>
      <c r="C51" s="61"/>
      <c r="D51" s="61"/>
      <c r="E51" s="170"/>
      <c r="F51" s="168"/>
      <c r="G51" s="63"/>
      <c r="H51" s="149"/>
      <c r="I51" s="124"/>
      <c r="J51" s="285"/>
    </row>
    <row r="52" spans="1:10">
      <c r="A52" s="60">
        <f t="shared" si="2"/>
        <v>0</v>
      </c>
      <c r="B52" s="109"/>
      <c r="C52" s="61"/>
      <c r="D52" s="61"/>
      <c r="E52" s="170"/>
      <c r="F52" s="168"/>
      <c r="G52" s="63"/>
      <c r="H52" s="149"/>
      <c r="I52" s="124"/>
      <c r="J52" s="285"/>
    </row>
    <row r="53" spans="1:10">
      <c r="A53" s="60">
        <f t="shared" si="2"/>
        <v>0</v>
      </c>
      <c r="B53" s="109"/>
      <c r="C53" s="61"/>
      <c r="D53" s="61"/>
      <c r="E53" s="170"/>
      <c r="F53" s="168"/>
      <c r="G53" s="63"/>
      <c r="H53" s="149"/>
      <c r="I53" s="124"/>
      <c r="J53" s="285"/>
    </row>
    <row r="54" spans="1:10">
      <c r="A54" s="60">
        <f t="shared" si="2"/>
        <v>0</v>
      </c>
      <c r="B54" s="109"/>
      <c r="C54" s="61"/>
      <c r="D54" s="61"/>
      <c r="E54" s="170"/>
      <c r="F54" s="168"/>
      <c r="G54" s="63"/>
      <c r="H54" s="149"/>
      <c r="I54" s="124"/>
      <c r="J54" s="285"/>
    </row>
    <row r="55" spans="1:10">
      <c r="A55" s="60"/>
      <c r="B55" s="111"/>
      <c r="C55" s="61"/>
      <c r="D55" s="61"/>
      <c r="E55" s="170"/>
      <c r="F55" s="167"/>
      <c r="G55" s="63"/>
      <c r="H55" s="149"/>
      <c r="I55" s="124"/>
      <c r="J55" s="285"/>
    </row>
    <row r="56" spans="1:10">
      <c r="A56" s="60"/>
      <c r="B56" s="109"/>
      <c r="C56" s="61"/>
      <c r="D56" s="62"/>
      <c r="E56" s="168"/>
      <c r="F56" s="168"/>
      <c r="G56" s="63"/>
      <c r="H56" s="149"/>
      <c r="I56" s="124"/>
      <c r="J56" s="285"/>
    </row>
    <row r="57" spans="1:10">
      <c r="A57" s="60"/>
      <c r="B57" s="109"/>
      <c r="C57" s="61"/>
      <c r="D57" s="62"/>
      <c r="E57" s="168"/>
      <c r="F57" s="168"/>
      <c r="G57" s="63"/>
      <c r="H57" s="149"/>
      <c r="I57" s="124"/>
      <c r="J57" s="285"/>
    </row>
    <row r="58" spans="1:10">
      <c r="A58" s="60"/>
      <c r="B58" s="109"/>
      <c r="C58" s="61"/>
      <c r="D58" s="62"/>
      <c r="E58" s="168"/>
      <c r="F58" s="168"/>
      <c r="G58" s="63"/>
      <c r="H58" s="149"/>
      <c r="I58" s="124"/>
      <c r="J58" s="285"/>
    </row>
    <row r="59" spans="1:10">
      <c r="A59" s="60"/>
      <c r="B59" s="111"/>
      <c r="C59" s="61"/>
      <c r="D59" s="61"/>
      <c r="E59" s="170"/>
      <c r="F59" s="167"/>
      <c r="G59" s="63"/>
      <c r="H59" s="149"/>
      <c r="I59" s="124"/>
      <c r="J59" s="285"/>
    </row>
    <row r="60" spans="1:10">
      <c r="A60" s="60"/>
      <c r="B60" s="111"/>
      <c r="C60" s="61"/>
      <c r="D60" s="61"/>
      <c r="E60" s="170"/>
      <c r="F60" s="167"/>
      <c r="G60" s="63"/>
      <c r="H60" s="149"/>
      <c r="I60" s="124"/>
      <c r="J60" s="285"/>
    </row>
    <row r="61" spans="1:10">
      <c r="A61" s="60"/>
      <c r="B61" s="109"/>
      <c r="C61" s="61"/>
      <c r="D61" s="62"/>
      <c r="E61" s="168"/>
      <c r="F61" s="168"/>
      <c r="G61" s="63"/>
      <c r="H61" s="149"/>
      <c r="I61" s="124"/>
      <c r="J61" s="285"/>
    </row>
    <row r="62" spans="1:10">
      <c r="A62" s="60"/>
      <c r="B62" s="109"/>
      <c r="C62" s="61"/>
      <c r="D62" s="62"/>
      <c r="E62" s="168"/>
      <c r="F62" s="168"/>
      <c r="G62" s="63"/>
      <c r="H62" s="149"/>
      <c r="I62" s="124"/>
      <c r="J62" s="285"/>
    </row>
    <row r="63" spans="1:10">
      <c r="A63" s="60"/>
      <c r="B63" s="109"/>
      <c r="C63" s="61"/>
      <c r="D63" s="62"/>
      <c r="E63" s="168"/>
      <c r="F63" s="168"/>
      <c r="G63" s="63"/>
      <c r="H63" s="149"/>
      <c r="I63" s="124"/>
      <c r="J63" s="285"/>
    </row>
    <row r="64" spans="1:10">
      <c r="A64" s="60"/>
      <c r="B64" s="294"/>
      <c r="C64" s="61"/>
      <c r="D64" s="61"/>
      <c r="E64" s="170"/>
      <c r="F64" s="168"/>
      <c r="G64" s="63"/>
      <c r="H64" s="149"/>
      <c r="I64" s="124"/>
      <c r="J64" s="285"/>
    </row>
    <row r="65" spans="1:10">
      <c r="A65" s="60"/>
      <c r="B65" s="294"/>
      <c r="C65" s="61"/>
      <c r="D65" s="61"/>
      <c r="E65" s="170"/>
      <c r="F65" s="168"/>
      <c r="G65" s="63"/>
      <c r="H65" s="149"/>
      <c r="I65" s="124"/>
      <c r="J65" s="285"/>
    </row>
    <row r="66" spans="1:10">
      <c r="A66" s="60"/>
      <c r="B66" s="294"/>
      <c r="C66" s="61"/>
      <c r="D66" s="61"/>
      <c r="E66" s="170"/>
      <c r="F66" s="168"/>
      <c r="G66" s="63"/>
      <c r="H66" s="149"/>
      <c r="I66" s="124"/>
      <c r="J66" s="285"/>
    </row>
    <row r="67" spans="1:10">
      <c r="A67" s="60"/>
      <c r="B67" s="109"/>
      <c r="C67" s="61"/>
      <c r="D67" s="61"/>
      <c r="E67" s="163"/>
      <c r="F67" s="168"/>
      <c r="G67" s="63"/>
      <c r="H67" s="149"/>
      <c r="I67" s="124"/>
      <c r="J67" s="285"/>
    </row>
    <row r="68" spans="1:10">
      <c r="A68" s="60"/>
      <c r="B68" s="109"/>
      <c r="C68" s="61"/>
      <c r="D68" s="61"/>
      <c r="E68" s="163"/>
      <c r="F68" s="168"/>
      <c r="G68" s="63"/>
      <c r="H68" s="149"/>
      <c r="I68" s="124"/>
      <c r="J68" s="285"/>
    </row>
    <row r="69" spans="1:10">
      <c r="A69" s="60"/>
      <c r="B69" s="109"/>
      <c r="C69" s="61"/>
      <c r="D69" s="61"/>
      <c r="E69" s="163"/>
      <c r="F69" s="168"/>
      <c r="G69" s="63"/>
      <c r="H69" s="149"/>
      <c r="I69" s="124"/>
      <c r="J69" s="285"/>
    </row>
    <row r="70" spans="1:10">
      <c r="A70" s="60"/>
      <c r="B70" s="109"/>
      <c r="C70" s="61"/>
      <c r="D70" s="61"/>
      <c r="E70" s="163"/>
      <c r="F70" s="168"/>
      <c r="G70" s="63"/>
      <c r="H70" s="149"/>
      <c r="I70" s="124"/>
      <c r="J70" s="285"/>
    </row>
    <row r="71" spans="1:10">
      <c r="A71" s="60"/>
      <c r="B71" s="109"/>
      <c r="C71" s="57"/>
      <c r="D71" s="58"/>
      <c r="E71" s="163"/>
      <c r="F71" s="168"/>
      <c r="G71" s="63"/>
      <c r="H71" s="149"/>
      <c r="I71" s="124"/>
      <c r="J71" s="285"/>
    </row>
    <row r="72" spans="1:10">
      <c r="A72" s="60"/>
      <c r="B72" s="109"/>
      <c r="C72" s="57"/>
      <c r="D72" s="58"/>
      <c r="E72" s="163"/>
      <c r="F72" s="168"/>
      <c r="G72" s="63"/>
      <c r="H72" s="149"/>
      <c r="I72" s="124"/>
      <c r="J72" s="285"/>
    </row>
    <row r="73" spans="1:10">
      <c r="A73" s="60"/>
      <c r="B73" s="109"/>
      <c r="C73" s="57"/>
      <c r="D73" s="58"/>
      <c r="E73" s="163"/>
      <c r="F73" s="168"/>
      <c r="G73" s="63"/>
      <c r="H73" s="149"/>
      <c r="I73" s="124"/>
      <c r="J73" s="285"/>
    </row>
    <row r="74" spans="1:10">
      <c r="A74" s="60"/>
      <c r="B74" s="109"/>
      <c r="C74" s="57"/>
      <c r="D74" s="58"/>
      <c r="E74" s="163"/>
      <c r="F74" s="168"/>
      <c r="G74" s="63"/>
      <c r="H74" s="149"/>
      <c r="I74" s="124"/>
      <c r="J74" s="285"/>
    </row>
    <row r="75" spans="1:10">
      <c r="A75" s="60"/>
      <c r="B75" s="109"/>
      <c r="C75" s="57"/>
      <c r="D75" s="58"/>
      <c r="E75" s="163"/>
      <c r="F75" s="168"/>
      <c r="G75" s="63"/>
      <c r="H75" s="149"/>
      <c r="I75" s="124"/>
      <c r="J75" s="285"/>
    </row>
    <row r="76" spans="1:10">
      <c r="A76" s="60"/>
      <c r="B76" s="109"/>
      <c r="C76" s="57"/>
      <c r="D76" s="58"/>
      <c r="E76" s="163"/>
      <c r="F76" s="168"/>
      <c r="G76" s="63"/>
      <c r="H76" s="149"/>
      <c r="I76" s="124"/>
      <c r="J76" s="285"/>
    </row>
    <row r="77" spans="1:10">
      <c r="A77" s="60"/>
      <c r="B77" s="109"/>
      <c r="C77" s="57"/>
      <c r="D77" s="58"/>
      <c r="E77" s="163"/>
      <c r="F77" s="168"/>
      <c r="G77" s="63"/>
      <c r="H77" s="149"/>
      <c r="I77" s="124"/>
      <c r="J77" s="285"/>
    </row>
    <row r="78" spans="1:10">
      <c r="A78" s="60"/>
      <c r="B78" s="109"/>
      <c r="C78" s="57"/>
      <c r="D78" s="58"/>
      <c r="E78" s="163"/>
      <c r="F78" s="168"/>
      <c r="G78" s="63"/>
      <c r="H78" s="149"/>
      <c r="I78" s="124"/>
      <c r="J78" s="285"/>
    </row>
    <row r="79" spans="1:10">
      <c r="A79" s="60"/>
      <c r="B79" s="109"/>
      <c r="C79" s="57"/>
      <c r="D79" s="58"/>
      <c r="E79" s="163"/>
      <c r="F79" s="168"/>
      <c r="G79" s="63"/>
      <c r="H79" s="149"/>
      <c r="I79" s="124"/>
      <c r="J79" s="285"/>
    </row>
    <row r="80" spans="1:10">
      <c r="A80" s="60"/>
      <c r="B80" s="109"/>
      <c r="C80" s="57"/>
      <c r="D80" s="58"/>
      <c r="E80" s="163"/>
      <c r="F80" s="168"/>
      <c r="G80" s="63"/>
      <c r="H80" s="149"/>
      <c r="I80" s="124"/>
      <c r="J80" s="285"/>
    </row>
    <row r="81" spans="1:10">
      <c r="A81" s="60"/>
      <c r="B81" s="49"/>
      <c r="C81" s="57"/>
      <c r="D81" s="58"/>
      <c r="E81" s="163"/>
      <c r="F81" s="168"/>
      <c r="G81" s="63"/>
      <c r="H81" s="149"/>
      <c r="I81" s="124"/>
      <c r="J81" s="285"/>
    </row>
    <row r="82" spans="1:10">
      <c r="A82" s="60"/>
      <c r="B82" s="49"/>
      <c r="C82" s="57"/>
      <c r="D82" s="58"/>
      <c r="E82" s="163"/>
      <c r="F82" s="168"/>
      <c r="G82" s="63"/>
      <c r="H82" s="149"/>
      <c r="I82" s="124"/>
      <c r="J82" s="285"/>
    </row>
    <row r="83" spans="1:10">
      <c r="A83" s="60"/>
      <c r="B83" s="49"/>
      <c r="C83" s="57"/>
      <c r="D83" s="58"/>
      <c r="E83" s="163"/>
      <c r="F83" s="168"/>
      <c r="G83" s="63"/>
      <c r="H83" s="149"/>
      <c r="I83" s="124"/>
      <c r="J83" s="285"/>
    </row>
    <row r="84" spans="1:10">
      <c r="A84" s="60"/>
      <c r="B84" s="49"/>
      <c r="C84" s="57"/>
      <c r="D84" s="58"/>
      <c r="E84" s="163"/>
      <c r="F84" s="168"/>
      <c r="G84" s="63"/>
      <c r="H84" s="149"/>
      <c r="I84" s="124"/>
      <c r="J84" s="285"/>
    </row>
    <row r="85" spans="1:10">
      <c r="A85" s="60"/>
      <c r="B85" s="49"/>
      <c r="C85" s="57"/>
      <c r="D85" s="58"/>
      <c r="E85" s="163"/>
      <c r="F85" s="168"/>
      <c r="G85" s="63"/>
      <c r="H85" s="149"/>
      <c r="I85" s="124"/>
      <c r="J85" s="285"/>
    </row>
    <row r="86" spans="1:10">
      <c r="A86" s="60"/>
      <c r="B86" s="49"/>
      <c r="C86" s="57"/>
      <c r="D86" s="58"/>
      <c r="E86" s="163"/>
      <c r="F86" s="168"/>
      <c r="G86" s="63"/>
      <c r="H86" s="149"/>
      <c r="I86" s="124"/>
      <c r="J86" s="285"/>
    </row>
    <row r="87" spans="1:10">
      <c r="A87" s="60"/>
      <c r="B87" s="49"/>
      <c r="C87" s="57"/>
      <c r="D87" s="58"/>
      <c r="E87" s="163"/>
      <c r="F87" s="168"/>
      <c r="G87" s="63"/>
      <c r="H87" s="149"/>
      <c r="I87" s="124"/>
      <c r="J87" s="285"/>
    </row>
    <row r="88" spans="1:10">
      <c r="A88" s="60"/>
      <c r="B88" s="49"/>
      <c r="C88" s="46"/>
      <c r="D88" s="52"/>
      <c r="E88" s="163"/>
      <c r="F88" s="168"/>
      <c r="G88" s="63"/>
      <c r="H88" s="149"/>
      <c r="I88" s="124"/>
      <c r="J88" s="285"/>
    </row>
    <row r="89" spans="1:10">
      <c r="A89" s="60"/>
      <c r="B89" s="49"/>
      <c r="C89" s="46"/>
      <c r="D89" s="52"/>
      <c r="E89" s="163"/>
      <c r="F89" s="168"/>
      <c r="G89" s="63"/>
      <c r="H89" s="149"/>
      <c r="I89" s="124"/>
      <c r="J89" s="285"/>
    </row>
    <row r="90" spans="1:10">
      <c r="A90" s="60"/>
      <c r="B90" s="49"/>
      <c r="C90" s="46"/>
      <c r="D90" s="52"/>
      <c r="E90" s="163"/>
      <c r="F90" s="168"/>
      <c r="G90" s="63"/>
      <c r="H90" s="149"/>
      <c r="I90" s="124"/>
      <c r="J90" s="285"/>
    </row>
    <row r="91" spans="1:10">
      <c r="A91" s="60"/>
      <c r="B91" s="49"/>
      <c r="C91" s="46"/>
      <c r="D91" s="52"/>
      <c r="E91" s="163"/>
      <c r="F91" s="168"/>
      <c r="G91" s="63"/>
      <c r="H91" s="149"/>
      <c r="I91" s="124"/>
      <c r="J91" s="285"/>
    </row>
    <row r="92" spans="1:10">
      <c r="A92" s="60"/>
      <c r="B92" s="49"/>
      <c r="C92" s="46"/>
      <c r="D92" s="52"/>
      <c r="E92" s="163"/>
      <c r="F92" s="168"/>
      <c r="G92" s="63"/>
      <c r="H92" s="149"/>
      <c r="I92" s="124"/>
      <c r="J92" s="285"/>
    </row>
    <row r="93" spans="1:10">
      <c r="A93" s="60"/>
      <c r="B93" s="49"/>
      <c r="C93" s="46"/>
      <c r="D93" s="52"/>
      <c r="E93" s="163"/>
      <c r="F93" s="168"/>
      <c r="G93" s="63"/>
      <c r="H93" s="149"/>
      <c r="I93" s="124"/>
      <c r="J93" s="285"/>
    </row>
    <row r="94" spans="1:10">
      <c r="A94" s="60"/>
      <c r="B94" s="49"/>
      <c r="C94" s="46"/>
      <c r="D94" s="52"/>
      <c r="E94" s="163"/>
      <c r="F94" s="168"/>
      <c r="G94" s="63"/>
      <c r="H94" s="149"/>
      <c r="I94" s="124"/>
      <c r="J94" s="285"/>
    </row>
    <row r="95" spans="1:10">
      <c r="A95" s="60"/>
      <c r="B95" s="49"/>
      <c r="C95" s="46"/>
      <c r="D95" s="52"/>
      <c r="E95" s="163"/>
      <c r="F95" s="168"/>
      <c r="G95" s="63"/>
      <c r="H95" s="149"/>
      <c r="I95" s="124"/>
      <c r="J95" s="285"/>
    </row>
    <row r="96" spans="1:10">
      <c r="A96" s="60"/>
      <c r="B96" s="49"/>
      <c r="C96" s="46"/>
      <c r="D96" s="52"/>
      <c r="E96" s="163"/>
      <c r="F96" s="168"/>
      <c r="G96" s="63"/>
      <c r="H96" s="149"/>
      <c r="I96" s="124"/>
      <c r="J96" s="285"/>
    </row>
    <row r="97" spans="1:10">
      <c r="A97" s="60"/>
      <c r="B97" s="49"/>
      <c r="C97" s="46"/>
      <c r="D97" s="52"/>
      <c r="E97" s="163"/>
      <c r="F97" s="168"/>
      <c r="G97" s="63"/>
      <c r="H97" s="149"/>
      <c r="I97" s="124"/>
      <c r="J97" s="285"/>
    </row>
    <row r="98" spans="1:10">
      <c r="A98" s="60"/>
      <c r="B98" s="49"/>
      <c r="C98" s="46"/>
      <c r="D98" s="52"/>
      <c r="E98" s="163"/>
      <c r="F98" s="168"/>
      <c r="G98" s="63"/>
      <c r="H98" s="149"/>
      <c r="I98" s="124"/>
      <c r="J98" s="285"/>
    </row>
    <row r="99" spans="1:10">
      <c r="A99" s="60"/>
      <c r="B99" s="49"/>
      <c r="C99" s="46"/>
      <c r="D99" s="52"/>
      <c r="E99" s="163"/>
      <c r="F99" s="168"/>
      <c r="G99" s="63"/>
      <c r="H99" s="149"/>
      <c r="I99" s="124"/>
      <c r="J99" s="285"/>
    </row>
    <row r="100" spans="1:10">
      <c r="A100" s="60"/>
      <c r="B100" s="49"/>
      <c r="C100" s="46"/>
      <c r="D100" s="52"/>
      <c r="E100" s="168"/>
      <c r="F100" s="168"/>
      <c r="G100" s="63"/>
      <c r="H100" s="149"/>
      <c r="I100" s="124"/>
      <c r="J100" s="285"/>
    </row>
    <row r="101" spans="1:10">
      <c r="A101" s="60"/>
      <c r="B101" s="49"/>
      <c r="C101" s="46"/>
      <c r="D101" s="52"/>
      <c r="E101" s="168"/>
      <c r="F101" s="168"/>
      <c r="G101" s="63"/>
      <c r="H101" s="149"/>
      <c r="I101" s="124"/>
      <c r="J101" s="285"/>
    </row>
    <row r="102" spans="1:10">
      <c r="A102" s="60"/>
      <c r="B102" s="49"/>
      <c r="C102" s="46"/>
      <c r="D102" s="52"/>
      <c r="E102" s="168"/>
      <c r="F102" s="168"/>
      <c r="G102" s="63"/>
      <c r="H102" s="149"/>
      <c r="I102" s="124"/>
      <c r="J102" s="285"/>
    </row>
    <row r="103" spans="1:10">
      <c r="A103" s="60"/>
      <c r="B103" s="49"/>
      <c r="C103" s="46"/>
      <c r="D103" s="52"/>
      <c r="E103" s="168"/>
      <c r="F103" s="168"/>
      <c r="G103" s="63"/>
      <c r="H103" s="149"/>
      <c r="I103" s="124"/>
      <c r="J103" s="285"/>
    </row>
    <row r="104" spans="1:10">
      <c r="A104" s="60"/>
      <c r="B104" s="49"/>
      <c r="C104" s="46"/>
      <c r="D104" s="52"/>
      <c r="E104" s="168"/>
      <c r="F104" s="168"/>
      <c r="G104" s="63"/>
      <c r="H104" s="149"/>
      <c r="I104" s="124"/>
      <c r="J104" s="285"/>
    </row>
    <row r="105" spans="1:10">
      <c r="A105" s="60"/>
      <c r="B105" s="49"/>
      <c r="C105" s="46"/>
      <c r="D105" s="52"/>
      <c r="E105" s="168"/>
      <c r="F105" s="168"/>
      <c r="G105" s="63"/>
      <c r="H105" s="149"/>
      <c r="I105" s="124"/>
      <c r="J105" s="285"/>
    </row>
    <row r="106" spans="1:10">
      <c r="A106" s="60"/>
      <c r="B106" s="49"/>
      <c r="C106" s="46"/>
      <c r="D106" s="52"/>
      <c r="E106" s="168"/>
      <c r="F106" s="168"/>
      <c r="G106" s="63"/>
      <c r="H106" s="149"/>
      <c r="I106" s="124"/>
      <c r="J106" s="285"/>
    </row>
    <row r="107" spans="1:10">
      <c r="A107" s="60"/>
      <c r="B107" s="49"/>
      <c r="C107" s="46"/>
      <c r="D107" s="52"/>
      <c r="E107" s="168"/>
      <c r="F107" s="168"/>
      <c r="G107" s="63"/>
      <c r="H107" s="149"/>
      <c r="I107" s="124"/>
      <c r="J107" s="285"/>
    </row>
    <row r="108" spans="1:10">
      <c r="A108" s="60"/>
      <c r="B108" s="49"/>
      <c r="C108" s="46"/>
      <c r="D108" s="52"/>
      <c r="E108" s="168"/>
      <c r="F108" s="168"/>
      <c r="G108" s="63"/>
      <c r="H108" s="149"/>
      <c r="I108" s="124"/>
      <c r="J108" s="285"/>
    </row>
    <row r="109" spans="1:10">
      <c r="A109" s="60"/>
      <c r="B109" s="49"/>
      <c r="C109" s="46"/>
      <c r="D109" s="52"/>
      <c r="E109" s="168"/>
      <c r="F109" s="168"/>
      <c r="G109" s="63"/>
      <c r="H109" s="149"/>
      <c r="I109" s="124"/>
      <c r="J109" s="285"/>
    </row>
    <row r="110" spans="1:10">
      <c r="A110" s="60"/>
      <c r="B110" s="49"/>
      <c r="C110" s="46"/>
      <c r="D110" s="52"/>
      <c r="E110" s="168"/>
      <c r="F110" s="168"/>
      <c r="G110" s="63"/>
      <c r="H110" s="149"/>
      <c r="I110" s="124"/>
      <c r="J110" s="285"/>
    </row>
    <row r="111" spans="1:10">
      <c r="A111" s="60"/>
      <c r="B111" s="49"/>
      <c r="C111" s="46"/>
      <c r="D111" s="52"/>
      <c r="E111" s="168"/>
      <c r="F111" s="168"/>
      <c r="G111" s="63"/>
      <c r="H111" s="149"/>
      <c r="I111" s="124"/>
      <c r="J111" s="285"/>
    </row>
    <row r="112" spans="1:10">
      <c r="A112" s="60"/>
      <c r="B112" s="49"/>
      <c r="C112" s="46"/>
      <c r="D112" s="52"/>
      <c r="E112" s="168"/>
      <c r="F112" s="168"/>
      <c r="G112" s="63"/>
      <c r="H112" s="149"/>
      <c r="I112" s="124"/>
      <c r="J112" s="285"/>
    </row>
    <row r="113" spans="1:10">
      <c r="A113" s="60"/>
      <c r="B113" s="49"/>
      <c r="C113" s="46"/>
      <c r="D113" s="52"/>
      <c r="E113" s="168"/>
      <c r="F113" s="168"/>
      <c r="G113" s="63"/>
      <c r="H113" s="149"/>
      <c r="I113" s="124"/>
      <c r="J113" s="285"/>
    </row>
    <row r="114" spans="1:10">
      <c r="A114" s="60"/>
      <c r="B114" s="49"/>
      <c r="C114" s="46"/>
      <c r="D114" s="52"/>
      <c r="E114" s="168"/>
      <c r="F114" s="168"/>
      <c r="G114" s="63"/>
      <c r="H114" s="149"/>
      <c r="I114" s="124"/>
      <c r="J114" s="285"/>
    </row>
    <row r="115" spans="1:10">
      <c r="A115" s="60"/>
      <c r="B115" s="49"/>
      <c r="C115" s="46"/>
      <c r="D115" s="52"/>
      <c r="E115" s="168"/>
      <c r="F115" s="168"/>
      <c r="G115" s="63"/>
      <c r="H115" s="149"/>
      <c r="I115" s="124"/>
      <c r="J115" s="285"/>
    </row>
    <row r="116" spans="1:10">
      <c r="A116" s="60"/>
      <c r="B116" s="49"/>
      <c r="C116" s="46"/>
      <c r="D116" s="52"/>
      <c r="E116" s="168"/>
      <c r="F116" s="168"/>
      <c r="G116" s="63"/>
      <c r="H116" s="149"/>
      <c r="I116" s="124"/>
      <c r="J116" s="285"/>
    </row>
    <row r="117" spans="1:10">
      <c r="A117" s="60"/>
      <c r="B117" s="49"/>
      <c r="C117" s="46"/>
      <c r="D117" s="52"/>
      <c r="E117" s="168"/>
      <c r="F117" s="168"/>
      <c r="G117" s="63"/>
      <c r="H117" s="149"/>
      <c r="I117" s="124"/>
      <c r="J117" s="285"/>
    </row>
    <row r="118" spans="1:10">
      <c r="A118" s="60"/>
      <c r="B118" s="49"/>
      <c r="C118" s="46"/>
      <c r="D118" s="52"/>
      <c r="E118" s="168"/>
      <c r="F118" s="168"/>
      <c r="G118" s="63"/>
      <c r="H118" s="149"/>
      <c r="I118" s="124"/>
      <c r="J118" s="285"/>
    </row>
    <row r="119" spans="1:10">
      <c r="A119" s="60"/>
      <c r="B119" s="49"/>
      <c r="C119" s="46"/>
      <c r="D119" s="52"/>
      <c r="E119" s="168"/>
      <c r="F119" s="168"/>
      <c r="G119" s="63"/>
      <c r="H119" s="149"/>
      <c r="I119" s="124"/>
      <c r="J119" s="285"/>
    </row>
    <row r="120" spans="1:10">
      <c r="A120" s="60"/>
      <c r="B120" s="49"/>
      <c r="C120" s="46"/>
      <c r="D120" s="52"/>
      <c r="E120" s="168"/>
      <c r="F120" s="168"/>
      <c r="G120" s="63"/>
      <c r="H120" s="149"/>
      <c r="I120" s="124"/>
      <c r="J120" s="285"/>
    </row>
    <row r="121" spans="1:10">
      <c r="A121" s="60"/>
      <c r="B121" s="49"/>
      <c r="C121" s="46"/>
      <c r="D121" s="52"/>
      <c r="E121" s="168"/>
      <c r="F121" s="168"/>
      <c r="G121" s="63"/>
      <c r="H121" s="149"/>
      <c r="I121" s="124"/>
      <c r="J121" s="285"/>
    </row>
    <row r="122" spans="1:10">
      <c r="A122" s="60"/>
      <c r="B122" s="49"/>
      <c r="C122" s="46"/>
      <c r="D122" s="52"/>
      <c r="E122" s="168"/>
      <c r="F122" s="168"/>
      <c r="G122" s="63"/>
      <c r="H122" s="149"/>
      <c r="I122" s="124"/>
      <c r="J122" s="285"/>
    </row>
    <row r="123" spans="1:10">
      <c r="A123" s="60"/>
      <c r="B123" s="49"/>
      <c r="C123" s="46"/>
      <c r="D123" s="52"/>
      <c r="E123" s="168"/>
      <c r="F123" s="168"/>
      <c r="G123" s="63"/>
      <c r="H123" s="149"/>
      <c r="I123" s="124"/>
      <c r="J123" s="285"/>
    </row>
    <row r="124" spans="1:10">
      <c r="A124" s="60"/>
      <c r="B124" s="49"/>
      <c r="C124" s="46"/>
      <c r="D124" s="52"/>
      <c r="E124" s="168"/>
      <c r="F124" s="168"/>
      <c r="G124" s="63"/>
      <c r="H124" s="149"/>
      <c r="I124" s="124"/>
      <c r="J124" s="285"/>
    </row>
    <row r="125" spans="1:10">
      <c r="A125" s="60"/>
      <c r="B125" s="49"/>
      <c r="C125" s="46"/>
      <c r="D125" s="52"/>
      <c r="E125" s="168"/>
      <c r="F125" s="168"/>
      <c r="G125" s="63"/>
      <c r="H125" s="149"/>
      <c r="I125" s="124"/>
      <c r="J125" s="285"/>
    </row>
    <row r="126" spans="1:10">
      <c r="A126" s="60"/>
      <c r="B126" s="49"/>
      <c r="C126" s="46"/>
      <c r="D126" s="52"/>
      <c r="E126" s="168"/>
      <c r="F126" s="168"/>
      <c r="G126" s="63"/>
      <c r="H126" s="149"/>
      <c r="I126" s="124"/>
      <c r="J126" s="285"/>
    </row>
    <row r="127" spans="1:10">
      <c r="A127" s="60"/>
      <c r="B127" s="50"/>
      <c r="C127" s="47"/>
      <c r="D127" s="53"/>
      <c r="E127" s="168"/>
      <c r="F127" s="168"/>
      <c r="G127" s="63"/>
      <c r="H127" s="149"/>
      <c r="I127" s="124"/>
      <c r="J127" s="285"/>
    </row>
    <row r="128" spans="1:10">
      <c r="A128" s="60"/>
      <c r="B128" s="50"/>
      <c r="C128" s="47"/>
      <c r="D128" s="53"/>
      <c r="E128" s="168"/>
      <c r="F128" s="168"/>
      <c r="G128" s="63"/>
      <c r="H128" s="149"/>
      <c r="I128" s="124"/>
      <c r="J128" s="285"/>
    </row>
    <row r="129" spans="1:10">
      <c r="A129" s="60"/>
      <c r="B129" s="50"/>
      <c r="C129" s="47"/>
      <c r="D129" s="53"/>
      <c r="E129" s="168"/>
      <c r="F129" s="168"/>
      <c r="G129" s="63"/>
      <c r="H129" s="149"/>
      <c r="I129" s="124"/>
      <c r="J129" s="285"/>
    </row>
    <row r="130" spans="1:10">
      <c r="A130" s="60"/>
      <c r="B130" s="50"/>
      <c r="C130" s="47"/>
      <c r="D130" s="53"/>
      <c r="E130" s="168"/>
      <c r="F130" s="168"/>
      <c r="G130" s="63"/>
      <c r="H130" s="149"/>
      <c r="I130" s="124"/>
      <c r="J130" s="285"/>
    </row>
    <row r="131" spans="1:10">
      <c r="A131" s="60"/>
      <c r="B131" s="50"/>
      <c r="C131" s="47"/>
      <c r="D131" s="53"/>
      <c r="E131" s="168"/>
      <c r="F131" s="168"/>
      <c r="G131" s="63"/>
      <c r="H131" s="149"/>
      <c r="I131" s="124"/>
      <c r="J131" s="285"/>
    </row>
    <row r="132" spans="1:10">
      <c r="A132" s="60"/>
      <c r="B132" s="50"/>
      <c r="C132" s="47"/>
      <c r="D132" s="53"/>
      <c r="E132" s="168"/>
      <c r="F132" s="168"/>
      <c r="G132" s="63"/>
      <c r="H132" s="149"/>
      <c r="I132" s="124"/>
      <c r="J132" s="285"/>
    </row>
    <row r="133" spans="1:10">
      <c r="A133" s="60"/>
      <c r="B133" s="50"/>
      <c r="C133" s="47"/>
      <c r="D133" s="53"/>
      <c r="E133" s="168"/>
      <c r="F133" s="168"/>
      <c r="G133" s="63"/>
      <c r="H133" s="149"/>
      <c r="I133" s="124"/>
      <c r="J133" s="285"/>
    </row>
    <row r="134" spans="1:10">
      <c r="A134" s="60"/>
      <c r="B134" s="50"/>
      <c r="C134" s="47"/>
      <c r="D134" s="53"/>
      <c r="E134" s="168"/>
      <c r="F134" s="168"/>
      <c r="G134" s="63"/>
      <c r="H134" s="149"/>
      <c r="I134" s="124"/>
      <c r="J134" s="285"/>
    </row>
    <row r="135" spans="1:10">
      <c r="A135" s="60"/>
      <c r="B135" s="50"/>
      <c r="C135" s="47"/>
      <c r="D135" s="53"/>
      <c r="E135" s="168"/>
      <c r="F135" s="168"/>
      <c r="G135" s="63"/>
      <c r="H135" s="149"/>
      <c r="I135" s="124"/>
      <c r="J135" s="285"/>
    </row>
    <row r="136" spans="1:10">
      <c r="A136" s="60"/>
      <c r="B136" s="50"/>
      <c r="C136" s="47"/>
      <c r="D136" s="53"/>
      <c r="E136" s="168"/>
      <c r="F136" s="168"/>
      <c r="G136" s="63"/>
      <c r="H136" s="149"/>
      <c r="I136" s="124"/>
      <c r="J136" s="285"/>
    </row>
    <row r="137" spans="1:10">
      <c r="A137" s="60"/>
      <c r="B137" s="50"/>
      <c r="C137" s="47"/>
      <c r="D137" s="53"/>
      <c r="E137" s="168"/>
      <c r="F137" s="168"/>
      <c r="G137" s="63"/>
      <c r="H137" s="149"/>
      <c r="I137" s="124"/>
      <c r="J137" s="285"/>
    </row>
    <row r="138" spans="1:10">
      <c r="A138" s="60"/>
      <c r="B138" s="50"/>
      <c r="C138" s="47"/>
      <c r="D138" s="53"/>
      <c r="E138" s="168"/>
      <c r="F138" s="168"/>
      <c r="G138" s="63"/>
      <c r="H138" s="149"/>
      <c r="I138" s="124"/>
      <c r="J138" s="285"/>
    </row>
    <row r="139" spans="1:10">
      <c r="A139" s="60"/>
      <c r="B139" s="50"/>
      <c r="C139" s="47"/>
      <c r="D139" s="53"/>
      <c r="E139" s="168"/>
      <c r="F139" s="168"/>
      <c r="G139" s="63"/>
      <c r="H139" s="149"/>
      <c r="I139" s="124"/>
      <c r="J139" s="285"/>
    </row>
    <row r="140" spans="1:10">
      <c r="A140" s="60"/>
      <c r="B140" s="50"/>
      <c r="C140" s="47"/>
      <c r="D140" s="53"/>
      <c r="E140" s="168"/>
      <c r="F140" s="168"/>
      <c r="G140" s="63"/>
      <c r="H140" s="149"/>
      <c r="I140" s="124"/>
      <c r="J140" s="285"/>
    </row>
    <row r="141" spans="1:10">
      <c r="A141" s="60"/>
      <c r="B141" s="50"/>
      <c r="C141" s="47"/>
      <c r="D141" s="53"/>
      <c r="E141" s="168"/>
      <c r="F141" s="168"/>
      <c r="G141" s="63"/>
      <c r="H141" s="149"/>
      <c r="I141" s="124"/>
      <c r="J141" s="285"/>
    </row>
    <row r="142" spans="1:10">
      <c r="A142" s="60"/>
      <c r="B142" s="50"/>
      <c r="C142" s="47"/>
      <c r="D142" s="53"/>
      <c r="E142" s="168"/>
      <c r="F142" s="168"/>
      <c r="G142" s="63"/>
      <c r="H142" s="149"/>
      <c r="I142" s="124"/>
      <c r="J142" s="285"/>
    </row>
    <row r="143" spans="1:10">
      <c r="A143" s="60"/>
      <c r="B143" s="50"/>
      <c r="C143" s="47"/>
      <c r="D143" s="53"/>
      <c r="E143" s="168"/>
      <c r="F143" s="168"/>
      <c r="G143" s="63"/>
      <c r="H143" s="149"/>
      <c r="I143" s="124"/>
      <c r="J143" s="285"/>
    </row>
    <row r="144" spans="1:10">
      <c r="A144" s="60"/>
      <c r="B144" s="50"/>
      <c r="C144" s="47"/>
      <c r="D144" s="53"/>
      <c r="E144" s="168"/>
      <c r="F144" s="168"/>
      <c r="G144" s="63"/>
      <c r="H144" s="149"/>
      <c r="I144" s="124"/>
      <c r="J144" s="285"/>
    </row>
    <row r="145" spans="1:10">
      <c r="A145" s="60"/>
      <c r="B145" s="50"/>
      <c r="C145" s="47"/>
      <c r="D145" s="53"/>
      <c r="E145" s="168"/>
      <c r="F145" s="168"/>
      <c r="G145" s="63"/>
      <c r="H145" s="149"/>
      <c r="I145" s="124"/>
      <c r="J145" s="285"/>
    </row>
    <row r="146" spans="1:10">
      <c r="A146" s="60"/>
      <c r="B146" s="50"/>
      <c r="C146" s="47"/>
      <c r="D146" s="53"/>
      <c r="E146" s="168"/>
      <c r="F146" s="168"/>
      <c r="G146" s="63"/>
      <c r="H146" s="149"/>
      <c r="I146" s="124"/>
      <c r="J146" s="285"/>
    </row>
    <row r="147" spans="1:10">
      <c r="A147" s="60"/>
      <c r="B147" s="50"/>
      <c r="C147" s="47"/>
      <c r="D147" s="53"/>
      <c r="E147" s="168"/>
      <c r="F147" s="168"/>
      <c r="G147" s="63"/>
      <c r="H147" s="149"/>
      <c r="I147" s="124"/>
      <c r="J147" s="285"/>
    </row>
    <row r="148" spans="1:10">
      <c r="A148" s="60"/>
      <c r="B148" s="50"/>
      <c r="C148" s="47"/>
      <c r="D148" s="53"/>
      <c r="E148" s="168"/>
      <c r="F148" s="168"/>
      <c r="G148" s="63"/>
      <c r="H148" s="149"/>
      <c r="I148" s="124"/>
      <c r="J148" s="285"/>
    </row>
    <row r="149" spans="1:10">
      <c r="A149" s="60"/>
      <c r="B149" s="50"/>
      <c r="C149" s="47"/>
      <c r="D149" s="53"/>
      <c r="E149" s="168"/>
      <c r="F149" s="168"/>
      <c r="G149" s="63"/>
      <c r="H149" s="149"/>
      <c r="I149" s="124"/>
      <c r="J149" s="285"/>
    </row>
    <row r="150" spans="1:10">
      <c r="A150" s="60"/>
      <c r="B150" s="50"/>
      <c r="C150" s="47"/>
      <c r="D150" s="53"/>
      <c r="E150" s="168"/>
      <c r="F150" s="168"/>
      <c r="G150" s="63"/>
      <c r="H150" s="149"/>
      <c r="I150" s="124"/>
      <c r="J150" s="285"/>
    </row>
    <row r="151" spans="1:10">
      <c r="A151" s="60"/>
      <c r="B151" s="50"/>
      <c r="C151" s="47"/>
      <c r="D151" s="53"/>
      <c r="E151" s="168"/>
      <c r="F151" s="168"/>
      <c r="G151" s="63"/>
      <c r="H151" s="149"/>
      <c r="I151" s="124"/>
      <c r="J151" s="285"/>
    </row>
    <row r="152" spans="1:10">
      <c r="A152" s="60"/>
      <c r="B152" s="50"/>
      <c r="C152" s="47"/>
      <c r="D152" s="53"/>
      <c r="E152" s="168"/>
      <c r="F152" s="168"/>
      <c r="G152" s="63"/>
      <c r="H152" s="149"/>
      <c r="I152" s="124"/>
      <c r="J152" s="285"/>
    </row>
    <row r="153" spans="1:10">
      <c r="A153" s="60"/>
      <c r="B153" s="50"/>
      <c r="C153" s="47"/>
      <c r="D153" s="53"/>
      <c r="E153" s="168"/>
      <c r="F153" s="168"/>
      <c r="G153" s="63"/>
      <c r="H153" s="149"/>
      <c r="I153" s="124"/>
      <c r="J153" s="285"/>
    </row>
    <row r="154" spans="1:10">
      <c r="A154" s="60"/>
      <c r="B154" s="50"/>
      <c r="C154" s="47"/>
      <c r="D154" s="53"/>
      <c r="E154" s="168"/>
      <c r="F154" s="168"/>
      <c r="G154" s="63"/>
      <c r="H154" s="149"/>
      <c r="I154" s="124"/>
      <c r="J154" s="285"/>
    </row>
    <row r="155" spans="1:10">
      <c r="A155" s="60"/>
      <c r="B155" s="50"/>
      <c r="C155" s="47"/>
      <c r="D155" s="53"/>
      <c r="E155" s="168"/>
      <c r="F155" s="168"/>
      <c r="G155" s="63"/>
      <c r="H155" s="149"/>
      <c r="I155" s="124"/>
      <c r="J155" s="285"/>
    </row>
    <row r="156" spans="1:10">
      <c r="A156" s="60"/>
      <c r="B156" s="50"/>
      <c r="C156" s="47"/>
      <c r="D156" s="53"/>
      <c r="E156" s="168"/>
      <c r="F156" s="168"/>
      <c r="G156" s="63"/>
      <c r="H156" s="149"/>
      <c r="I156" s="124"/>
      <c r="J156" s="285"/>
    </row>
    <row r="157" spans="1:10">
      <c r="A157" s="60"/>
      <c r="B157" s="50"/>
      <c r="C157" s="47"/>
      <c r="D157" s="53"/>
      <c r="E157" s="168"/>
      <c r="F157" s="168"/>
      <c r="G157" s="63"/>
      <c r="H157" s="149"/>
      <c r="I157" s="124"/>
      <c r="J157" s="285"/>
    </row>
    <row r="158" spans="1:10">
      <c r="A158" s="60"/>
      <c r="B158" s="50"/>
      <c r="C158" s="47"/>
      <c r="D158" s="53"/>
      <c r="E158" s="168"/>
      <c r="F158" s="168"/>
      <c r="G158" s="63"/>
      <c r="H158" s="149"/>
      <c r="I158" s="124"/>
      <c r="J158" s="285"/>
    </row>
    <row r="159" spans="1:10">
      <c r="A159" s="60"/>
      <c r="B159" s="50"/>
      <c r="C159" s="47"/>
      <c r="D159" s="53"/>
      <c r="E159" s="168"/>
      <c r="F159" s="168"/>
      <c r="G159" s="63"/>
      <c r="H159" s="149"/>
      <c r="I159" s="124"/>
      <c r="J159" s="285"/>
    </row>
    <row r="160" spans="1:10">
      <c r="A160" s="60"/>
      <c r="B160" s="50"/>
      <c r="C160" s="47"/>
      <c r="D160" s="53"/>
      <c r="E160" s="168"/>
      <c r="F160" s="168"/>
      <c r="G160" s="63"/>
      <c r="H160" s="149"/>
      <c r="I160" s="124"/>
      <c r="J160" s="285"/>
    </row>
    <row r="161" spans="1:10">
      <c r="A161" s="60"/>
      <c r="B161" s="50"/>
      <c r="C161" s="47"/>
      <c r="D161" s="53"/>
      <c r="E161" s="168"/>
      <c r="F161" s="168"/>
      <c r="G161" s="63"/>
      <c r="H161" s="149"/>
      <c r="I161" s="124"/>
      <c r="J161" s="285"/>
    </row>
    <row r="162" spans="1:10">
      <c r="A162" s="60"/>
      <c r="B162" s="50"/>
      <c r="C162" s="47"/>
      <c r="D162" s="53"/>
      <c r="E162" s="168"/>
      <c r="F162" s="168"/>
      <c r="G162" s="63"/>
      <c r="H162" s="149"/>
      <c r="I162" s="124"/>
      <c r="J162" s="285"/>
    </row>
    <row r="163" spans="1:10">
      <c r="A163" s="60"/>
      <c r="B163" s="50"/>
      <c r="C163" s="47"/>
      <c r="D163" s="53"/>
      <c r="E163" s="168"/>
      <c r="F163" s="168"/>
      <c r="G163" s="63"/>
      <c r="H163" s="149"/>
      <c r="I163" s="124"/>
      <c r="J163" s="285"/>
    </row>
    <row r="164" spans="1:10">
      <c r="A164" s="60"/>
      <c r="B164" s="50"/>
      <c r="C164" s="47"/>
      <c r="D164" s="53"/>
      <c r="E164" s="168"/>
      <c r="F164" s="168"/>
      <c r="G164" s="63"/>
      <c r="H164" s="149"/>
      <c r="I164" s="124"/>
      <c r="J164" s="285"/>
    </row>
    <row r="165" spans="1:10">
      <c r="A165" s="60"/>
      <c r="B165" s="50"/>
      <c r="C165" s="47"/>
      <c r="D165" s="53"/>
      <c r="E165" s="168"/>
      <c r="F165" s="168"/>
      <c r="G165" s="63"/>
      <c r="H165" s="149"/>
      <c r="I165" s="124"/>
      <c r="J165" s="285"/>
    </row>
    <row r="166" spans="1:10">
      <c r="A166" s="60"/>
      <c r="B166" s="50"/>
      <c r="C166" s="47"/>
      <c r="D166" s="53"/>
      <c r="E166" s="168"/>
      <c r="F166" s="168"/>
      <c r="G166" s="63"/>
      <c r="H166" s="149"/>
      <c r="I166" s="124"/>
      <c r="J166" s="285"/>
    </row>
    <row r="167" spans="1:10">
      <c r="A167" s="60"/>
      <c r="B167" s="50"/>
      <c r="C167" s="47"/>
      <c r="D167" s="53"/>
      <c r="E167" s="168"/>
      <c r="F167" s="168"/>
      <c r="G167" s="63"/>
      <c r="H167" s="149"/>
      <c r="I167" s="124"/>
      <c r="J167" s="285"/>
    </row>
    <row r="168" spans="1:10">
      <c r="A168" s="60"/>
      <c r="B168" s="50"/>
      <c r="C168" s="47"/>
      <c r="D168" s="53"/>
      <c r="E168" s="168"/>
      <c r="F168" s="168"/>
      <c r="G168" s="63"/>
      <c r="H168" s="149"/>
      <c r="I168" s="124"/>
      <c r="J168" s="285"/>
    </row>
    <row r="169" spans="1:10">
      <c r="A169" s="60"/>
      <c r="B169" s="50"/>
      <c r="C169" s="47"/>
      <c r="D169" s="53"/>
      <c r="E169" s="168"/>
      <c r="F169" s="168"/>
      <c r="G169" s="63"/>
      <c r="H169" s="149"/>
      <c r="I169" s="124"/>
      <c r="J169" s="285"/>
    </row>
    <row r="170" spans="1:10">
      <c r="A170" s="60"/>
      <c r="B170" s="50"/>
      <c r="C170" s="47"/>
      <c r="D170" s="53"/>
      <c r="E170" s="168"/>
      <c r="F170" s="168"/>
      <c r="G170" s="63"/>
      <c r="H170" s="149"/>
      <c r="I170" s="124"/>
      <c r="J170" s="285"/>
    </row>
    <row r="171" spans="1:10">
      <c r="A171" s="60"/>
      <c r="B171" s="50"/>
      <c r="C171" s="47"/>
      <c r="D171" s="53"/>
      <c r="E171" s="168"/>
      <c r="F171" s="168"/>
      <c r="G171" s="63"/>
      <c r="H171" s="149"/>
      <c r="I171" s="124"/>
      <c r="J171" s="285"/>
    </row>
    <row r="172" spans="1:10">
      <c r="A172" s="60"/>
      <c r="B172" s="50"/>
      <c r="C172" s="47"/>
      <c r="D172" s="53"/>
      <c r="E172" s="168"/>
      <c r="F172" s="168"/>
      <c r="G172" s="63"/>
      <c r="H172" s="149"/>
      <c r="I172" s="124"/>
      <c r="J172" s="285"/>
    </row>
    <row r="173" spans="1:10">
      <c r="A173" s="60"/>
      <c r="B173" s="50"/>
      <c r="C173" s="47"/>
      <c r="D173" s="53"/>
      <c r="E173" s="168"/>
      <c r="F173" s="168"/>
      <c r="G173" s="63"/>
      <c r="H173" s="149"/>
      <c r="I173" s="124"/>
      <c r="J173" s="285"/>
    </row>
    <row r="174" spans="1:10">
      <c r="A174" s="60"/>
      <c r="B174" s="50"/>
      <c r="C174" s="47"/>
      <c r="D174" s="53"/>
      <c r="E174" s="168"/>
      <c r="F174" s="168"/>
      <c r="G174" s="63"/>
      <c r="H174" s="149"/>
      <c r="I174" s="124"/>
      <c r="J174" s="285"/>
    </row>
    <row r="175" spans="1:10">
      <c r="A175" s="60"/>
      <c r="B175" s="50"/>
      <c r="C175" s="47"/>
      <c r="D175" s="53"/>
      <c r="E175" s="168"/>
      <c r="F175" s="168"/>
      <c r="G175" s="63"/>
      <c r="H175" s="149"/>
      <c r="I175" s="124"/>
      <c r="J175" s="285"/>
    </row>
    <row r="176" spans="1:10">
      <c r="A176" s="60"/>
      <c r="B176" s="50"/>
      <c r="C176" s="47"/>
      <c r="D176" s="53"/>
      <c r="E176" s="168"/>
      <c r="F176" s="168"/>
      <c r="G176" s="63"/>
      <c r="H176" s="149"/>
      <c r="I176" s="124"/>
      <c r="J176" s="285"/>
    </row>
    <row r="177" spans="1:10">
      <c r="A177" s="60"/>
      <c r="B177" s="50"/>
      <c r="C177" s="47"/>
      <c r="D177" s="53"/>
      <c r="E177" s="168"/>
      <c r="F177" s="168"/>
      <c r="G177" s="63"/>
      <c r="H177" s="149"/>
      <c r="I177" s="124"/>
      <c r="J177" s="285"/>
    </row>
    <row r="178" spans="1:10">
      <c r="A178" s="60"/>
      <c r="B178" s="50"/>
      <c r="C178" s="47"/>
      <c r="D178" s="53"/>
      <c r="E178" s="168"/>
      <c r="F178" s="168"/>
      <c r="G178" s="63"/>
      <c r="H178" s="149"/>
      <c r="I178" s="124"/>
      <c r="J178" s="285"/>
    </row>
    <row r="179" spans="1:10">
      <c r="A179" s="60"/>
      <c r="B179" s="50"/>
      <c r="C179" s="47"/>
      <c r="D179" s="53"/>
      <c r="E179" s="168"/>
      <c r="F179" s="168"/>
      <c r="G179" s="63"/>
      <c r="H179" s="149"/>
      <c r="I179" s="124"/>
      <c r="J179" s="285"/>
    </row>
    <row r="180" spans="1:10">
      <c r="A180" s="60"/>
      <c r="B180" s="50"/>
      <c r="C180" s="47"/>
      <c r="D180" s="53"/>
      <c r="E180" s="168"/>
      <c r="F180" s="168"/>
      <c r="G180" s="63"/>
      <c r="H180" s="149"/>
      <c r="I180" s="124"/>
      <c r="J180" s="285"/>
    </row>
    <row r="181" spans="1:10">
      <c r="A181" s="60"/>
      <c r="B181" s="50"/>
      <c r="C181" s="47"/>
      <c r="D181" s="53"/>
      <c r="E181" s="168"/>
      <c r="F181" s="168"/>
      <c r="G181" s="63"/>
      <c r="H181" s="149"/>
      <c r="I181" s="124"/>
      <c r="J181" s="285"/>
    </row>
    <row r="182" spans="1:10">
      <c r="A182" s="60"/>
      <c r="B182" s="50"/>
      <c r="C182" s="47"/>
      <c r="D182" s="53"/>
      <c r="E182" s="168"/>
      <c r="F182" s="168"/>
      <c r="G182" s="63"/>
      <c r="H182" s="149"/>
      <c r="I182" s="124"/>
      <c r="J182" s="285"/>
    </row>
    <row r="183" spans="1:10">
      <c r="A183" s="60"/>
      <c r="B183" s="50"/>
      <c r="C183" s="47"/>
      <c r="D183" s="53"/>
      <c r="E183" s="168"/>
      <c r="F183" s="168"/>
      <c r="G183" s="63"/>
      <c r="H183" s="149"/>
      <c r="I183" s="124"/>
      <c r="J183" s="285"/>
    </row>
    <row r="184" spans="1:10">
      <c r="A184" s="60"/>
      <c r="B184" s="50"/>
      <c r="C184" s="47"/>
      <c r="D184" s="53"/>
      <c r="E184" s="168"/>
      <c r="F184" s="168"/>
      <c r="G184" s="63"/>
      <c r="H184" s="149"/>
      <c r="I184" s="124"/>
      <c r="J184" s="285"/>
    </row>
    <row r="185" spans="1:10">
      <c r="A185" s="60"/>
      <c r="B185" s="50"/>
      <c r="C185" s="47"/>
      <c r="D185" s="53"/>
      <c r="E185" s="168"/>
      <c r="F185" s="168"/>
      <c r="G185" s="63"/>
      <c r="H185" s="149"/>
      <c r="I185" s="124"/>
      <c r="J185" s="285"/>
    </row>
    <row r="186" spans="1:10">
      <c r="A186" s="60"/>
      <c r="B186" s="50"/>
      <c r="C186" s="47"/>
      <c r="D186" s="53"/>
      <c r="E186" s="168"/>
      <c r="F186" s="168"/>
      <c r="G186" s="63"/>
      <c r="H186" s="149"/>
      <c r="I186" s="124"/>
      <c r="J186" s="285"/>
    </row>
    <row r="187" spans="1:10">
      <c r="A187" s="60"/>
      <c r="B187" s="50"/>
      <c r="C187" s="47"/>
      <c r="D187" s="53"/>
      <c r="E187" s="168"/>
      <c r="F187" s="168"/>
      <c r="G187" s="63"/>
      <c r="H187" s="149"/>
      <c r="I187" s="124"/>
      <c r="J187" s="285"/>
    </row>
    <row r="188" spans="1:10">
      <c r="A188" s="60"/>
      <c r="B188" s="50"/>
      <c r="C188" s="47"/>
      <c r="D188" s="53"/>
      <c r="E188" s="168"/>
      <c r="F188" s="168"/>
      <c r="G188" s="63"/>
      <c r="H188" s="149"/>
      <c r="I188" s="124"/>
      <c r="J188" s="285"/>
    </row>
    <row r="189" spans="1:10">
      <c r="A189" s="60"/>
      <c r="B189" s="50"/>
      <c r="C189" s="47"/>
      <c r="D189" s="53"/>
      <c r="E189" s="168"/>
      <c r="F189" s="168"/>
      <c r="G189" s="63"/>
      <c r="H189" s="149"/>
      <c r="I189" s="124"/>
      <c r="J189" s="285"/>
    </row>
    <row r="190" spans="1:10">
      <c r="A190" s="60"/>
      <c r="B190" s="50"/>
      <c r="C190" s="47"/>
      <c r="D190" s="53"/>
      <c r="E190" s="168"/>
      <c r="F190" s="168"/>
      <c r="G190" s="63"/>
      <c r="H190" s="149"/>
      <c r="I190" s="124"/>
      <c r="J190" s="285"/>
    </row>
    <row r="191" spans="1:10">
      <c r="A191" s="60"/>
      <c r="B191" s="50"/>
      <c r="C191" s="47"/>
      <c r="D191" s="53"/>
      <c r="E191" s="168"/>
      <c r="F191" s="168"/>
      <c r="G191" s="63"/>
      <c r="H191" s="149"/>
      <c r="I191" s="124"/>
      <c r="J191" s="285"/>
    </row>
    <row r="192" spans="1:10">
      <c r="A192" s="60"/>
      <c r="B192" s="50"/>
      <c r="C192" s="47"/>
      <c r="D192" s="53"/>
      <c r="E192" s="168"/>
      <c r="F192" s="168"/>
      <c r="G192" s="63"/>
      <c r="H192" s="149"/>
      <c r="I192" s="124"/>
      <c r="J192" s="285"/>
    </row>
    <row r="193" spans="1:10">
      <c r="A193" s="60"/>
      <c r="B193" s="50"/>
      <c r="C193" s="47"/>
      <c r="D193" s="53"/>
      <c r="E193" s="168"/>
      <c r="F193" s="168"/>
      <c r="G193" s="63"/>
      <c r="H193" s="149"/>
      <c r="I193" s="124"/>
      <c r="J193" s="285"/>
    </row>
    <row r="194" spans="1:10">
      <c r="A194" s="60"/>
      <c r="B194" s="50"/>
      <c r="C194" s="47"/>
      <c r="D194" s="53"/>
      <c r="E194" s="168"/>
      <c r="F194" s="168"/>
      <c r="G194" s="63"/>
      <c r="H194" s="149"/>
      <c r="I194" s="124"/>
      <c r="J194" s="285"/>
    </row>
    <row r="195" spans="1:10">
      <c r="A195" s="60"/>
      <c r="B195" s="50"/>
      <c r="C195" s="47"/>
      <c r="D195" s="53"/>
      <c r="E195" s="168"/>
      <c r="F195" s="168"/>
      <c r="G195" s="63"/>
      <c r="H195" s="149"/>
      <c r="I195" s="124"/>
      <c r="J195" s="285"/>
    </row>
    <row r="196" spans="1:10">
      <c r="A196" s="60"/>
      <c r="B196" s="50"/>
      <c r="C196" s="47"/>
      <c r="D196" s="53"/>
      <c r="E196" s="168"/>
      <c r="F196" s="168"/>
      <c r="G196" s="63"/>
      <c r="H196" s="149"/>
      <c r="I196" s="124"/>
      <c r="J196" s="285"/>
    </row>
    <row r="197" spans="1:10">
      <c r="A197" s="60"/>
      <c r="B197" s="50"/>
      <c r="C197" s="47"/>
      <c r="D197" s="53"/>
      <c r="E197" s="168"/>
      <c r="F197" s="168"/>
      <c r="G197" s="63"/>
      <c r="H197" s="149"/>
      <c r="I197" s="124"/>
      <c r="J197" s="285"/>
    </row>
    <row r="198" spans="1:10">
      <c r="A198" s="60"/>
      <c r="B198" s="114" t="s">
        <v>88</v>
      </c>
      <c r="C198" s="115"/>
      <c r="D198" s="116"/>
      <c r="E198" s="163"/>
      <c r="F198" s="168"/>
      <c r="G198" s="63" t="s">
        <v>89</v>
      </c>
      <c r="H198" s="150"/>
      <c r="I198" s="124"/>
      <c r="J198" s="285"/>
    </row>
    <row r="199" spans="1:10">
      <c r="A199" s="60"/>
      <c r="B199" s="50"/>
      <c r="C199" s="47"/>
      <c r="D199" s="53"/>
      <c r="E199" s="59"/>
      <c r="F199" s="59"/>
      <c r="G199" s="63"/>
      <c r="H199" s="149"/>
      <c r="I199" s="124"/>
      <c r="J199" s="285"/>
    </row>
    <row r="200" spans="1:10">
      <c r="A200" s="60"/>
      <c r="B200" s="50"/>
      <c r="C200" s="47"/>
      <c r="D200" s="53"/>
      <c r="E200" s="59"/>
      <c r="F200" s="59"/>
      <c r="G200" s="63"/>
      <c r="H200" s="149"/>
      <c r="I200" s="124"/>
      <c r="J200" s="285"/>
    </row>
    <row r="201" spans="1:10">
      <c r="A201" s="60"/>
      <c r="B201" s="50"/>
      <c r="C201" s="47"/>
      <c r="D201" s="53"/>
      <c r="E201" s="59"/>
      <c r="F201" s="59"/>
      <c r="G201" s="63"/>
      <c r="H201" s="149"/>
      <c r="I201" s="124"/>
      <c r="J201" s="285"/>
    </row>
    <row r="202" spans="1:10">
      <c r="A202" s="60"/>
      <c r="B202" s="50"/>
      <c r="C202" s="47"/>
      <c r="D202" s="53"/>
      <c r="E202" s="59"/>
      <c r="F202" s="59"/>
      <c r="G202" s="63"/>
      <c r="H202" s="149"/>
      <c r="I202" s="124"/>
      <c r="J202" s="285"/>
    </row>
    <row r="203" spans="1:10">
      <c r="A203" s="60"/>
      <c r="B203" s="50"/>
      <c r="C203" s="47"/>
      <c r="D203" s="53"/>
      <c r="E203" s="59"/>
      <c r="F203" s="59"/>
      <c r="G203" s="63"/>
      <c r="H203" s="149"/>
      <c r="I203" s="124"/>
      <c r="J203" s="285"/>
    </row>
    <row r="204" spans="1:10">
      <c r="A204" s="60"/>
      <c r="B204" s="50"/>
      <c r="C204" s="47"/>
      <c r="D204" s="53"/>
      <c r="E204" s="59"/>
      <c r="F204" s="59"/>
      <c r="G204" s="63"/>
      <c r="H204" s="149"/>
      <c r="I204" s="124"/>
      <c r="J204" s="285"/>
    </row>
    <row r="205" spans="1:10">
      <c r="A205" s="60" t="str">
        <f t="shared" ref="A205:A238" si="3">IF(B205&lt;&gt;"",TEXT(B205,"TTT"),"")</f>
        <v/>
      </c>
      <c r="B205" s="50"/>
      <c r="C205" s="47"/>
      <c r="D205" s="53"/>
      <c r="E205" s="59" t="str">
        <f t="shared" ref="E205:E213" si="4">IF(B205&lt;&gt;"",IF(D205&lt;C205,1-C205+D205,D205-C205)*24,"")</f>
        <v/>
      </c>
      <c r="F205" s="59" t="str">
        <f>IF(B205&lt;&gt;"",SUM($E$16:E205),"")</f>
        <v/>
      </c>
      <c r="G205" s="63"/>
      <c r="H205" s="149"/>
      <c r="I205" s="124"/>
      <c r="J205" s="285"/>
    </row>
    <row r="206" spans="1:10">
      <c r="A206" s="60" t="str">
        <f t="shared" si="3"/>
        <v/>
      </c>
      <c r="B206" s="50"/>
      <c r="C206" s="47"/>
      <c r="D206" s="53"/>
      <c r="E206" s="59" t="str">
        <f t="shared" si="4"/>
        <v/>
      </c>
      <c r="F206" s="59" t="str">
        <f>IF(B206&lt;&gt;"",SUM($E$16:E206),"")</f>
        <v/>
      </c>
      <c r="G206" s="63"/>
      <c r="H206" s="149"/>
      <c r="I206" s="124"/>
      <c r="J206" s="285"/>
    </row>
    <row r="207" spans="1:10">
      <c r="A207" s="60" t="str">
        <f t="shared" si="3"/>
        <v/>
      </c>
      <c r="B207" s="50"/>
      <c r="C207" s="47"/>
      <c r="D207" s="53"/>
      <c r="E207" s="59" t="str">
        <f t="shared" si="4"/>
        <v/>
      </c>
      <c r="F207" s="59" t="str">
        <f>IF(B207&lt;&gt;"",SUM($E$16:E207),"")</f>
        <v/>
      </c>
      <c r="G207" s="63"/>
      <c r="H207" s="149"/>
      <c r="I207" s="124"/>
      <c r="J207" s="285"/>
    </row>
    <row r="208" spans="1:10">
      <c r="A208" s="60" t="str">
        <f t="shared" si="3"/>
        <v/>
      </c>
      <c r="B208" s="50"/>
      <c r="C208" s="47"/>
      <c r="D208" s="53"/>
      <c r="E208" s="59" t="str">
        <f t="shared" si="4"/>
        <v/>
      </c>
      <c r="F208" s="59" t="str">
        <f>IF(B208&lt;&gt;"",SUM($E$16:E208),"")</f>
        <v/>
      </c>
      <c r="G208" s="63"/>
      <c r="H208" s="149"/>
      <c r="I208" s="124"/>
      <c r="J208" s="285"/>
    </row>
    <row r="209" spans="1:10">
      <c r="A209" s="60" t="str">
        <f t="shared" si="3"/>
        <v/>
      </c>
      <c r="B209" s="50"/>
      <c r="C209" s="47"/>
      <c r="D209" s="53"/>
      <c r="E209" s="59" t="str">
        <f t="shared" si="4"/>
        <v/>
      </c>
      <c r="F209" s="59" t="str">
        <f>IF(B209&lt;&gt;"",SUM($E$16:E209),"")</f>
        <v/>
      </c>
      <c r="G209" s="63"/>
      <c r="H209" s="149"/>
      <c r="I209" s="124"/>
      <c r="J209" s="285"/>
    </row>
    <row r="210" spans="1:10">
      <c r="A210" s="60" t="str">
        <f t="shared" si="3"/>
        <v/>
      </c>
      <c r="B210" s="50"/>
      <c r="C210" s="47"/>
      <c r="D210" s="53"/>
      <c r="E210" s="59" t="str">
        <f t="shared" si="4"/>
        <v/>
      </c>
      <c r="F210" s="59" t="str">
        <f>IF(B210&lt;&gt;"",SUM($E$16:E210),"")</f>
        <v/>
      </c>
      <c r="G210" s="63"/>
      <c r="H210" s="149"/>
      <c r="I210" s="124"/>
      <c r="J210" s="285"/>
    </row>
    <row r="211" spans="1:10">
      <c r="A211" s="60" t="str">
        <f t="shared" si="3"/>
        <v/>
      </c>
      <c r="B211" s="50"/>
      <c r="C211" s="47"/>
      <c r="D211" s="53"/>
      <c r="E211" s="59" t="str">
        <f t="shared" si="4"/>
        <v/>
      </c>
      <c r="F211" s="59" t="str">
        <f>IF(B211&lt;&gt;"",SUM($E$16:E211),"")</f>
        <v/>
      </c>
      <c r="G211" s="63"/>
      <c r="H211" s="149"/>
      <c r="I211" s="124"/>
      <c r="J211" s="285"/>
    </row>
    <row r="212" spans="1:10">
      <c r="A212" s="60" t="str">
        <f t="shared" si="3"/>
        <v/>
      </c>
      <c r="B212" s="50"/>
      <c r="C212" s="47"/>
      <c r="D212" s="53"/>
      <c r="E212" s="59" t="str">
        <f t="shared" si="4"/>
        <v/>
      </c>
      <c r="F212" s="59" t="str">
        <f>IF(B212&lt;&gt;"",SUM($E$16:E212),"")</f>
        <v/>
      </c>
      <c r="G212" s="63"/>
      <c r="H212" s="149"/>
      <c r="I212" s="124"/>
      <c r="J212" s="285"/>
    </row>
    <row r="213" spans="1:10">
      <c r="A213" s="60" t="str">
        <f t="shared" si="3"/>
        <v/>
      </c>
      <c r="B213" s="50"/>
      <c r="C213" s="47"/>
      <c r="D213" s="53"/>
      <c r="E213" s="59" t="str">
        <f t="shared" si="4"/>
        <v/>
      </c>
      <c r="F213" s="59" t="str">
        <f>IF(B213&lt;&gt;"",SUM($E$16:E213),"")</f>
        <v/>
      </c>
      <c r="G213" s="63"/>
      <c r="H213" s="149"/>
      <c r="I213" s="124"/>
      <c r="J213" s="285"/>
    </row>
    <row r="214" spans="1:10">
      <c r="A214" s="60" t="str">
        <f t="shared" si="3"/>
        <v/>
      </c>
      <c r="B214" s="50"/>
      <c r="C214" s="47"/>
      <c r="D214" s="53"/>
      <c r="E214" s="59" t="str">
        <f t="shared" ref="E214:E219" si="5">IF(B214&lt;&gt;"",IF(D214&lt;C214,1-C214+D214,D214-C214)*24,"")</f>
        <v/>
      </c>
      <c r="F214" s="59" t="str">
        <f>IF(B214&lt;&gt;"",SUM($E$16:E214),"")</f>
        <v/>
      </c>
      <c r="G214" s="63"/>
      <c r="H214" s="149"/>
      <c r="I214" s="124"/>
      <c r="J214" s="285"/>
    </row>
    <row r="215" spans="1:10">
      <c r="A215" s="60" t="str">
        <f t="shared" si="3"/>
        <v/>
      </c>
      <c r="B215" s="50"/>
      <c r="C215" s="47"/>
      <c r="D215" s="53"/>
      <c r="E215" s="59" t="str">
        <f t="shared" si="5"/>
        <v/>
      </c>
      <c r="F215" s="59" t="str">
        <f>IF(B215&lt;&gt;"",SUM($E$16:E215),"")</f>
        <v/>
      </c>
      <c r="G215" s="63"/>
      <c r="H215" s="149"/>
      <c r="I215" s="124"/>
      <c r="J215" s="285"/>
    </row>
    <row r="216" spans="1:10">
      <c r="A216" s="60" t="str">
        <f t="shared" si="3"/>
        <v/>
      </c>
      <c r="B216" s="50"/>
      <c r="C216" s="47"/>
      <c r="D216" s="53"/>
      <c r="E216" s="59" t="str">
        <f t="shared" si="5"/>
        <v/>
      </c>
      <c r="F216" s="59" t="str">
        <f>IF(B216&lt;&gt;"",SUM($E$16:E216),"")</f>
        <v/>
      </c>
      <c r="G216" s="63"/>
      <c r="H216" s="149"/>
      <c r="I216" s="124"/>
      <c r="J216" s="285"/>
    </row>
    <row r="217" spans="1:10">
      <c r="A217" s="60" t="str">
        <f t="shared" si="3"/>
        <v/>
      </c>
      <c r="B217" s="50"/>
      <c r="C217" s="47"/>
      <c r="D217" s="53"/>
      <c r="E217" s="59" t="str">
        <f t="shared" si="5"/>
        <v/>
      </c>
      <c r="F217" s="59" t="str">
        <f>IF(B217&lt;&gt;"",SUM($E$16:E217),"")</f>
        <v/>
      </c>
      <c r="G217" s="63"/>
      <c r="H217" s="149"/>
      <c r="I217" s="124"/>
      <c r="J217" s="285"/>
    </row>
    <row r="218" spans="1:10">
      <c r="A218" s="60" t="str">
        <f t="shared" si="3"/>
        <v/>
      </c>
      <c r="B218" s="50"/>
      <c r="C218" s="47"/>
      <c r="D218" s="53"/>
      <c r="E218" s="59" t="str">
        <f t="shared" si="5"/>
        <v/>
      </c>
      <c r="F218" s="59" t="str">
        <f>IF(B218&lt;&gt;"",SUM($E$16:E218),"")</f>
        <v/>
      </c>
      <c r="G218" s="63"/>
      <c r="H218" s="149"/>
      <c r="I218" s="124"/>
      <c r="J218" s="285"/>
    </row>
    <row r="219" spans="1:10">
      <c r="A219" s="60" t="str">
        <f t="shared" si="3"/>
        <v/>
      </c>
      <c r="B219" s="50"/>
      <c r="C219" s="47"/>
      <c r="D219" s="53"/>
      <c r="E219" s="59" t="str">
        <f t="shared" si="5"/>
        <v/>
      </c>
      <c r="F219" s="59" t="str">
        <f>IF(B219&lt;&gt;"",SUM($E$16:E219),"")</f>
        <v/>
      </c>
      <c r="G219" s="63"/>
      <c r="H219" s="149"/>
      <c r="I219" s="124"/>
      <c r="J219" s="285"/>
    </row>
    <row r="220" spans="1:10">
      <c r="A220" s="60" t="str">
        <f t="shared" si="3"/>
        <v/>
      </c>
      <c r="B220" s="50"/>
      <c r="C220" s="47"/>
      <c r="D220" s="53"/>
      <c r="E220" s="59" t="str">
        <f t="shared" ref="E220:E238" si="6">IF(B220&lt;&gt;"",IF(D220&lt;C220,1-C220+D220,D220-C220)*24,"")</f>
        <v/>
      </c>
      <c r="F220" s="59" t="str">
        <f>IF(B220&lt;&gt;"",SUM($E$16:E220),"")</f>
        <v/>
      </c>
      <c r="G220" s="63"/>
      <c r="H220" s="149"/>
      <c r="I220" s="124"/>
      <c r="J220" s="285"/>
    </row>
    <row r="221" spans="1:10">
      <c r="A221" s="60" t="str">
        <f t="shared" si="3"/>
        <v/>
      </c>
      <c r="B221" s="50"/>
      <c r="C221" s="47"/>
      <c r="D221" s="53"/>
      <c r="E221" s="59" t="str">
        <f t="shared" si="6"/>
        <v/>
      </c>
      <c r="F221" s="59" t="str">
        <f>IF(B221&lt;&gt;"",SUM($E$16:E221),"")</f>
        <v/>
      </c>
      <c r="G221" s="63"/>
      <c r="H221" s="149"/>
      <c r="I221" s="124"/>
      <c r="J221" s="285"/>
    </row>
    <row r="222" spans="1:10">
      <c r="A222" s="60" t="str">
        <f t="shared" si="3"/>
        <v/>
      </c>
      <c r="B222" s="50"/>
      <c r="C222" s="47"/>
      <c r="D222" s="53"/>
      <c r="E222" s="59" t="str">
        <f t="shared" si="6"/>
        <v/>
      </c>
      <c r="F222" s="59" t="str">
        <f>IF(B222&lt;&gt;"",SUM($E$16:E222),"")</f>
        <v/>
      </c>
      <c r="G222" s="63"/>
      <c r="H222" s="149"/>
      <c r="I222" s="124"/>
      <c r="J222" s="285"/>
    </row>
    <row r="223" spans="1:10">
      <c r="A223" s="60" t="str">
        <f t="shared" si="3"/>
        <v/>
      </c>
      <c r="B223" s="50"/>
      <c r="C223" s="47"/>
      <c r="D223" s="53"/>
      <c r="E223" s="59" t="str">
        <f t="shared" si="6"/>
        <v/>
      </c>
      <c r="F223" s="59" t="str">
        <f>IF(B223&lt;&gt;"",SUM($E$16:E223),"")</f>
        <v/>
      </c>
      <c r="G223" s="63"/>
      <c r="H223" s="149"/>
      <c r="I223" s="124"/>
      <c r="J223" s="285"/>
    </row>
    <row r="224" spans="1:10">
      <c r="A224" s="60" t="str">
        <f t="shared" si="3"/>
        <v/>
      </c>
      <c r="B224" s="50"/>
      <c r="C224" s="47"/>
      <c r="D224" s="53"/>
      <c r="E224" s="59" t="str">
        <f t="shared" si="6"/>
        <v/>
      </c>
      <c r="F224" s="59" t="str">
        <f>IF(B224&lt;&gt;"",SUM($E$16:E224),"")</f>
        <v/>
      </c>
      <c r="G224" s="63"/>
      <c r="H224" s="149"/>
      <c r="I224" s="124"/>
      <c r="J224" s="285"/>
    </row>
    <row r="225" spans="1:10">
      <c r="A225" s="60" t="str">
        <f t="shared" si="3"/>
        <v/>
      </c>
      <c r="B225" s="50"/>
      <c r="C225" s="47"/>
      <c r="D225" s="53"/>
      <c r="E225" s="59" t="str">
        <f t="shared" si="6"/>
        <v/>
      </c>
      <c r="F225" s="59" t="str">
        <f>IF(B225&lt;&gt;"",SUM($E$16:E225),"")</f>
        <v/>
      </c>
      <c r="G225" s="63"/>
      <c r="H225" s="149"/>
      <c r="I225" s="124"/>
      <c r="J225" s="285"/>
    </row>
    <row r="226" spans="1:10">
      <c r="A226" s="60" t="str">
        <f t="shared" si="3"/>
        <v/>
      </c>
      <c r="B226" s="50"/>
      <c r="C226" s="47"/>
      <c r="D226" s="53"/>
      <c r="E226" s="59" t="str">
        <f t="shared" si="6"/>
        <v/>
      </c>
      <c r="F226" s="59" t="str">
        <f>IF(B226&lt;&gt;"",SUM($E$16:E226),"")</f>
        <v/>
      </c>
      <c r="G226" s="63"/>
      <c r="H226" s="149"/>
      <c r="I226" s="124"/>
      <c r="J226" s="285"/>
    </row>
    <row r="227" spans="1:10">
      <c r="A227" s="60" t="str">
        <f t="shared" si="3"/>
        <v/>
      </c>
      <c r="B227" s="50"/>
      <c r="C227" s="47"/>
      <c r="D227" s="53"/>
      <c r="E227" s="59" t="str">
        <f t="shared" si="6"/>
        <v/>
      </c>
      <c r="F227" s="59" t="str">
        <f>IF(B227&lt;&gt;"",SUM($E$16:E227),"")</f>
        <v/>
      </c>
      <c r="G227" s="63"/>
      <c r="H227" s="149"/>
      <c r="I227" s="124"/>
      <c r="J227" s="285"/>
    </row>
    <row r="228" spans="1:10">
      <c r="A228" s="60" t="str">
        <f t="shared" si="3"/>
        <v/>
      </c>
      <c r="B228" s="50"/>
      <c r="C228" s="47"/>
      <c r="D228" s="53"/>
      <c r="E228" s="59" t="str">
        <f t="shared" si="6"/>
        <v/>
      </c>
      <c r="F228" s="59" t="str">
        <f>IF(B228&lt;&gt;"",SUM($E$16:E228),"")</f>
        <v/>
      </c>
      <c r="G228" s="63"/>
      <c r="H228" s="149"/>
      <c r="I228" s="124"/>
      <c r="J228" s="285"/>
    </row>
    <row r="229" spans="1:10">
      <c r="A229" s="60" t="str">
        <f t="shared" si="3"/>
        <v/>
      </c>
      <c r="B229" s="50"/>
      <c r="C229" s="47"/>
      <c r="D229" s="53"/>
      <c r="E229" s="59" t="str">
        <f t="shared" si="6"/>
        <v/>
      </c>
      <c r="F229" s="59" t="str">
        <f>IF(B229&lt;&gt;"",SUM($E$16:E229),"")</f>
        <v/>
      </c>
      <c r="G229" s="63"/>
      <c r="H229" s="149"/>
      <c r="I229" s="124"/>
      <c r="J229" s="285"/>
    </row>
    <row r="230" spans="1:10">
      <c r="A230" s="60" t="str">
        <f t="shared" si="3"/>
        <v/>
      </c>
      <c r="B230" s="50"/>
      <c r="C230" s="47"/>
      <c r="D230" s="53"/>
      <c r="E230" s="59" t="str">
        <f t="shared" si="6"/>
        <v/>
      </c>
      <c r="F230" s="59" t="str">
        <f>IF(B230&lt;&gt;"",SUM($E$16:E230),"")</f>
        <v/>
      </c>
      <c r="G230" s="63"/>
      <c r="H230" s="149"/>
      <c r="I230" s="124"/>
      <c r="J230" s="285"/>
    </row>
    <row r="231" spans="1:10">
      <c r="A231" s="60" t="str">
        <f t="shared" si="3"/>
        <v/>
      </c>
      <c r="B231" s="50"/>
      <c r="C231" s="47"/>
      <c r="D231" s="53"/>
      <c r="E231" s="59" t="str">
        <f t="shared" si="6"/>
        <v/>
      </c>
      <c r="F231" s="59" t="str">
        <f>IF(B231&lt;&gt;"",SUM($E$16:E231),"")</f>
        <v/>
      </c>
      <c r="G231" s="63"/>
      <c r="H231" s="149"/>
      <c r="I231" s="124"/>
      <c r="J231" s="285"/>
    </row>
    <row r="232" spans="1:10">
      <c r="A232" s="60" t="str">
        <f t="shared" si="3"/>
        <v/>
      </c>
      <c r="B232" s="50"/>
      <c r="C232" s="47"/>
      <c r="D232" s="53"/>
      <c r="E232" s="59" t="str">
        <f t="shared" si="6"/>
        <v/>
      </c>
      <c r="F232" s="59" t="str">
        <f>IF(B232&lt;&gt;"",SUM($E$16:E232),"")</f>
        <v/>
      </c>
      <c r="G232" s="63"/>
      <c r="H232" s="149"/>
      <c r="I232" s="124"/>
      <c r="J232" s="285"/>
    </row>
    <row r="233" spans="1:10">
      <c r="A233" s="60" t="str">
        <f t="shared" si="3"/>
        <v/>
      </c>
      <c r="B233" s="50"/>
      <c r="C233" s="47"/>
      <c r="D233" s="53"/>
      <c r="E233" s="59" t="str">
        <f t="shared" si="6"/>
        <v/>
      </c>
      <c r="F233" s="59" t="str">
        <f>IF(B233&lt;&gt;"",SUM($E$16:E233),"")</f>
        <v/>
      </c>
      <c r="G233" s="63"/>
      <c r="H233" s="149"/>
      <c r="I233" s="124"/>
      <c r="J233" s="285"/>
    </row>
    <row r="234" spans="1:10">
      <c r="A234" s="60" t="str">
        <f t="shared" si="3"/>
        <v/>
      </c>
      <c r="B234" s="50"/>
      <c r="C234" s="47"/>
      <c r="D234" s="53"/>
      <c r="E234" s="59" t="str">
        <f t="shared" si="6"/>
        <v/>
      </c>
      <c r="F234" s="59" t="str">
        <f>IF(B234&lt;&gt;"",SUM($E$16:E234),"")</f>
        <v/>
      </c>
      <c r="G234" s="63"/>
      <c r="H234" s="149"/>
      <c r="I234" s="124"/>
      <c r="J234" s="285"/>
    </row>
    <row r="235" spans="1:10">
      <c r="A235" s="60" t="str">
        <f t="shared" si="3"/>
        <v/>
      </c>
      <c r="B235" s="50"/>
      <c r="C235" s="47"/>
      <c r="D235" s="53"/>
      <c r="E235" s="59" t="str">
        <f t="shared" si="6"/>
        <v/>
      </c>
      <c r="F235" s="59" t="str">
        <f>IF(B235&lt;&gt;"",SUM($E$16:E235),"")</f>
        <v/>
      </c>
      <c r="G235" s="63"/>
      <c r="H235" s="149"/>
      <c r="I235" s="124"/>
      <c r="J235" s="285"/>
    </row>
    <row r="236" spans="1:10">
      <c r="A236" s="60" t="str">
        <f t="shared" si="3"/>
        <v/>
      </c>
      <c r="B236" s="50"/>
      <c r="C236" s="47"/>
      <c r="D236" s="53"/>
      <c r="E236" s="59" t="str">
        <f t="shared" si="6"/>
        <v/>
      </c>
      <c r="F236" s="59" t="str">
        <f>IF(B236&lt;&gt;"",SUM($E$16:E236),"")</f>
        <v/>
      </c>
      <c r="G236" s="63"/>
      <c r="H236" s="149"/>
      <c r="I236" s="124"/>
      <c r="J236" s="285"/>
    </row>
    <row r="237" spans="1:10">
      <c r="A237" s="60" t="str">
        <f t="shared" si="3"/>
        <v/>
      </c>
      <c r="B237" s="50"/>
      <c r="C237" s="47"/>
      <c r="D237" s="53"/>
      <c r="E237" s="59" t="str">
        <f t="shared" si="6"/>
        <v/>
      </c>
      <c r="F237" s="59" t="str">
        <f>IF(B237&lt;&gt;"",SUM($E$16:E237),"")</f>
        <v/>
      </c>
      <c r="G237" s="63"/>
      <c r="H237" s="149"/>
      <c r="I237" s="124"/>
      <c r="J237" s="285"/>
    </row>
    <row r="238" spans="1:10">
      <c r="A238" s="60" t="str">
        <f t="shared" si="3"/>
        <v/>
      </c>
      <c r="B238" s="50"/>
      <c r="C238" s="47"/>
      <c r="D238" s="53"/>
      <c r="E238" s="59" t="str">
        <f t="shared" si="6"/>
        <v/>
      </c>
      <c r="F238" s="59" t="str">
        <f>IF(B238&lt;&gt;"",SUM($E$16:E238),"")</f>
        <v/>
      </c>
      <c r="G238" s="63"/>
      <c r="H238" s="149"/>
      <c r="I238" s="124"/>
      <c r="J238" s="285"/>
    </row>
    <row r="239" spans="1:10">
      <c r="A239" s="60" t="str">
        <f t="shared" ref="A239:A302" si="7">IF(B239&lt;&gt;"",TEXT(B239,"TTT"),"")</f>
        <v/>
      </c>
      <c r="B239" s="50"/>
      <c r="C239" s="47"/>
      <c r="D239" s="53"/>
      <c r="E239" s="59" t="str">
        <f t="shared" ref="E239:E302" si="8">IF(B239&lt;&gt;"",IF(D239&lt;C239,1-C239+D239,D239-C239)*24,"")</f>
        <v/>
      </c>
      <c r="F239" s="59" t="str">
        <f>IF(B239&lt;&gt;"",SUM($E$16:E239),"")</f>
        <v/>
      </c>
      <c r="G239" s="63"/>
      <c r="H239" s="149"/>
      <c r="I239" s="124"/>
      <c r="J239" s="285"/>
    </row>
    <row r="240" spans="1:10">
      <c r="A240" s="60" t="str">
        <f t="shared" si="7"/>
        <v/>
      </c>
      <c r="B240" s="50"/>
      <c r="C240" s="47"/>
      <c r="D240" s="53"/>
      <c r="E240" s="59" t="str">
        <f t="shared" si="8"/>
        <v/>
      </c>
      <c r="F240" s="59" t="str">
        <f>IF(B240&lt;&gt;"",SUM($E$16:E240),"")</f>
        <v/>
      </c>
      <c r="G240" s="63"/>
      <c r="H240" s="149"/>
      <c r="I240" s="124"/>
      <c r="J240" s="285"/>
    </row>
    <row r="241" spans="1:10">
      <c r="A241" s="60" t="str">
        <f t="shared" si="7"/>
        <v/>
      </c>
      <c r="B241" s="50"/>
      <c r="C241" s="47"/>
      <c r="D241" s="53"/>
      <c r="E241" s="59" t="str">
        <f t="shared" si="8"/>
        <v/>
      </c>
      <c r="F241" s="59" t="str">
        <f>IF(B241&lt;&gt;"",SUM($E$16:E241),"")</f>
        <v/>
      </c>
      <c r="G241" s="63"/>
      <c r="H241" s="149"/>
      <c r="I241" s="124"/>
      <c r="J241" s="285"/>
    </row>
    <row r="242" spans="1:10">
      <c r="A242" s="60" t="str">
        <f t="shared" si="7"/>
        <v/>
      </c>
      <c r="B242" s="50"/>
      <c r="C242" s="47"/>
      <c r="D242" s="53"/>
      <c r="E242" s="59" t="str">
        <f t="shared" si="8"/>
        <v/>
      </c>
      <c r="F242" s="59" t="str">
        <f>IF(B242&lt;&gt;"",SUM($E$16:E242),"")</f>
        <v/>
      </c>
      <c r="G242" s="63"/>
      <c r="H242" s="149"/>
      <c r="I242" s="124"/>
      <c r="J242" s="285"/>
    </row>
    <row r="243" spans="1:10">
      <c r="A243" s="60" t="str">
        <f t="shared" si="7"/>
        <v/>
      </c>
      <c r="B243" s="50"/>
      <c r="C243" s="47"/>
      <c r="D243" s="53"/>
      <c r="E243" s="59" t="str">
        <f t="shared" si="8"/>
        <v/>
      </c>
      <c r="F243" s="59" t="str">
        <f>IF(B243&lt;&gt;"",SUM($E$16:E243),"")</f>
        <v/>
      </c>
      <c r="G243" s="63"/>
      <c r="H243" s="149"/>
      <c r="I243" s="124"/>
      <c r="J243" s="285"/>
    </row>
    <row r="244" spans="1:10">
      <c r="A244" s="60" t="str">
        <f t="shared" si="7"/>
        <v/>
      </c>
      <c r="B244" s="50"/>
      <c r="C244" s="47"/>
      <c r="D244" s="53"/>
      <c r="E244" s="59" t="str">
        <f t="shared" si="8"/>
        <v/>
      </c>
      <c r="F244" s="59" t="str">
        <f>IF(B244&lt;&gt;"",SUM($E$16:E244),"")</f>
        <v/>
      </c>
      <c r="G244" s="63"/>
      <c r="H244" s="149"/>
      <c r="I244" s="124"/>
      <c r="J244" s="285"/>
    </row>
    <row r="245" spans="1:10">
      <c r="A245" s="60" t="str">
        <f t="shared" si="7"/>
        <v/>
      </c>
      <c r="B245" s="50"/>
      <c r="C245" s="47"/>
      <c r="D245" s="53"/>
      <c r="E245" s="59" t="str">
        <f t="shared" si="8"/>
        <v/>
      </c>
      <c r="F245" s="59" t="str">
        <f>IF(B245&lt;&gt;"",SUM($E$16:E245),"")</f>
        <v/>
      </c>
      <c r="G245" s="63"/>
      <c r="H245" s="149"/>
      <c r="I245" s="124"/>
      <c r="J245" s="285"/>
    </row>
    <row r="246" spans="1:10">
      <c r="A246" s="60" t="str">
        <f t="shared" si="7"/>
        <v/>
      </c>
      <c r="B246" s="50"/>
      <c r="C246" s="47"/>
      <c r="D246" s="53"/>
      <c r="E246" s="59" t="str">
        <f t="shared" si="8"/>
        <v/>
      </c>
      <c r="F246" s="59" t="str">
        <f>IF(B246&lt;&gt;"",SUM($E$16:E246),"")</f>
        <v/>
      </c>
      <c r="G246" s="63"/>
      <c r="H246" s="149"/>
      <c r="I246" s="124"/>
      <c r="J246" s="285"/>
    </row>
    <row r="247" spans="1:10">
      <c r="A247" s="60" t="str">
        <f t="shared" si="7"/>
        <v/>
      </c>
      <c r="B247" s="50"/>
      <c r="C247" s="47"/>
      <c r="D247" s="53"/>
      <c r="E247" s="59" t="str">
        <f t="shared" si="8"/>
        <v/>
      </c>
      <c r="F247" s="59" t="str">
        <f>IF(B247&lt;&gt;"",SUM($E$16:E247),"")</f>
        <v/>
      </c>
      <c r="G247" s="63"/>
      <c r="H247" s="149"/>
      <c r="I247" s="124"/>
      <c r="J247" s="285"/>
    </row>
    <row r="248" spans="1:10">
      <c r="A248" s="60" t="str">
        <f t="shared" si="7"/>
        <v/>
      </c>
      <c r="B248" s="50"/>
      <c r="C248" s="47"/>
      <c r="D248" s="53"/>
      <c r="E248" s="59" t="str">
        <f t="shared" si="8"/>
        <v/>
      </c>
      <c r="F248" s="59" t="str">
        <f>IF(B248&lt;&gt;"",SUM($E$16:E248),"")</f>
        <v/>
      </c>
      <c r="G248" s="63"/>
      <c r="H248" s="149"/>
      <c r="I248" s="124"/>
      <c r="J248" s="285"/>
    </row>
    <row r="249" spans="1:10">
      <c r="A249" s="60" t="str">
        <f t="shared" si="7"/>
        <v/>
      </c>
      <c r="B249" s="50"/>
      <c r="C249" s="47"/>
      <c r="D249" s="53"/>
      <c r="E249" s="59" t="str">
        <f t="shared" si="8"/>
        <v/>
      </c>
      <c r="F249" s="59" t="str">
        <f>IF(B249&lt;&gt;"",SUM($E$16:E249),"")</f>
        <v/>
      </c>
      <c r="G249" s="63"/>
      <c r="H249" s="149"/>
      <c r="I249" s="124"/>
      <c r="J249" s="285"/>
    </row>
    <row r="250" spans="1:10">
      <c r="A250" s="60" t="str">
        <f t="shared" si="7"/>
        <v/>
      </c>
      <c r="B250" s="50"/>
      <c r="C250" s="47"/>
      <c r="D250" s="53"/>
      <c r="E250" s="59" t="str">
        <f t="shared" si="8"/>
        <v/>
      </c>
      <c r="F250" s="59" t="str">
        <f>IF(B250&lt;&gt;"",SUM($E$16:E250),"")</f>
        <v/>
      </c>
      <c r="G250" s="63"/>
      <c r="H250" s="149"/>
      <c r="I250" s="124"/>
      <c r="J250" s="285"/>
    </row>
    <row r="251" spans="1:10">
      <c r="A251" s="60" t="str">
        <f t="shared" si="7"/>
        <v/>
      </c>
      <c r="B251" s="50"/>
      <c r="C251" s="47"/>
      <c r="D251" s="53"/>
      <c r="E251" s="59" t="str">
        <f t="shared" si="8"/>
        <v/>
      </c>
      <c r="F251" s="59" t="str">
        <f>IF(B251&lt;&gt;"",SUM($E$16:E251),"")</f>
        <v/>
      </c>
      <c r="G251" s="63"/>
      <c r="H251" s="149"/>
      <c r="I251" s="124"/>
      <c r="J251" s="285"/>
    </row>
    <row r="252" spans="1:10">
      <c r="A252" s="60" t="str">
        <f t="shared" si="7"/>
        <v/>
      </c>
      <c r="B252" s="50"/>
      <c r="C252" s="47"/>
      <c r="D252" s="53"/>
      <c r="E252" s="59" t="str">
        <f t="shared" si="8"/>
        <v/>
      </c>
      <c r="F252" s="59" t="str">
        <f>IF(B252&lt;&gt;"",SUM($E$16:E252),"")</f>
        <v/>
      </c>
      <c r="G252" s="63"/>
      <c r="H252" s="149"/>
      <c r="I252" s="124"/>
      <c r="J252" s="285"/>
    </row>
    <row r="253" spans="1:10">
      <c r="A253" s="60" t="str">
        <f t="shared" si="7"/>
        <v/>
      </c>
      <c r="B253" s="50"/>
      <c r="C253" s="47"/>
      <c r="D253" s="53"/>
      <c r="E253" s="59" t="str">
        <f t="shared" si="8"/>
        <v/>
      </c>
      <c r="F253" s="59" t="str">
        <f>IF(B253&lt;&gt;"",SUM($E$16:E253),"")</f>
        <v/>
      </c>
      <c r="G253" s="63"/>
      <c r="H253" s="149"/>
      <c r="I253" s="124"/>
      <c r="J253" s="285"/>
    </row>
    <row r="254" spans="1:10">
      <c r="A254" s="60" t="str">
        <f t="shared" si="7"/>
        <v/>
      </c>
      <c r="B254" s="50"/>
      <c r="C254" s="47"/>
      <c r="D254" s="53"/>
      <c r="E254" s="59" t="str">
        <f t="shared" si="8"/>
        <v/>
      </c>
      <c r="F254" s="59" t="str">
        <f>IF(B254&lt;&gt;"",SUM($E$16:E254),"")</f>
        <v/>
      </c>
      <c r="G254" s="63"/>
      <c r="H254" s="149"/>
      <c r="I254" s="124"/>
      <c r="J254" s="285"/>
    </row>
    <row r="255" spans="1:10">
      <c r="A255" s="60" t="str">
        <f t="shared" si="7"/>
        <v/>
      </c>
      <c r="B255" s="50"/>
      <c r="C255" s="47"/>
      <c r="D255" s="53"/>
      <c r="E255" s="59" t="str">
        <f t="shared" si="8"/>
        <v/>
      </c>
      <c r="F255" s="59" t="str">
        <f>IF(B255&lt;&gt;"",SUM($E$16:E255),"")</f>
        <v/>
      </c>
      <c r="G255" s="63"/>
      <c r="H255" s="149"/>
      <c r="I255" s="124"/>
      <c r="J255" s="285"/>
    </row>
    <row r="256" spans="1:10">
      <c r="A256" s="60" t="str">
        <f t="shared" si="7"/>
        <v/>
      </c>
      <c r="B256" s="50"/>
      <c r="C256" s="47"/>
      <c r="D256" s="53"/>
      <c r="E256" s="59" t="str">
        <f t="shared" si="8"/>
        <v/>
      </c>
      <c r="F256" s="59" t="str">
        <f>IF(B256&lt;&gt;"",SUM($E$16:E256),"")</f>
        <v/>
      </c>
      <c r="G256" s="63"/>
      <c r="H256" s="149"/>
      <c r="I256" s="124"/>
      <c r="J256" s="285"/>
    </row>
    <row r="257" spans="1:10">
      <c r="A257" s="60" t="str">
        <f t="shared" si="7"/>
        <v/>
      </c>
      <c r="B257" s="50"/>
      <c r="C257" s="47"/>
      <c r="D257" s="53"/>
      <c r="E257" s="59" t="str">
        <f t="shared" si="8"/>
        <v/>
      </c>
      <c r="F257" s="59" t="str">
        <f>IF(B257&lt;&gt;"",SUM($E$16:E257),"")</f>
        <v/>
      </c>
      <c r="G257" s="63"/>
      <c r="H257" s="149"/>
      <c r="I257" s="124"/>
      <c r="J257" s="285"/>
    </row>
    <row r="258" spans="1:10">
      <c r="A258" s="60" t="str">
        <f t="shared" si="7"/>
        <v/>
      </c>
      <c r="B258" s="50"/>
      <c r="C258" s="47"/>
      <c r="D258" s="53"/>
      <c r="E258" s="59" t="str">
        <f t="shared" si="8"/>
        <v/>
      </c>
      <c r="F258" s="59" t="str">
        <f>IF(B258&lt;&gt;"",SUM($E$16:E258),"")</f>
        <v/>
      </c>
      <c r="G258" s="63"/>
      <c r="H258" s="149"/>
      <c r="I258" s="124"/>
      <c r="J258" s="285"/>
    </row>
    <row r="259" spans="1:10">
      <c r="A259" s="60" t="str">
        <f t="shared" si="7"/>
        <v/>
      </c>
      <c r="B259" s="50"/>
      <c r="C259" s="47"/>
      <c r="D259" s="53"/>
      <c r="E259" s="59" t="str">
        <f t="shared" si="8"/>
        <v/>
      </c>
      <c r="F259" s="59" t="str">
        <f>IF(B259&lt;&gt;"",SUM($E$16:E259),"")</f>
        <v/>
      </c>
      <c r="G259" s="63"/>
      <c r="H259" s="149"/>
      <c r="I259" s="124"/>
      <c r="J259" s="285"/>
    </row>
    <row r="260" spans="1:10">
      <c r="A260" s="60" t="str">
        <f t="shared" si="7"/>
        <v/>
      </c>
      <c r="B260" s="50"/>
      <c r="C260" s="47"/>
      <c r="D260" s="53"/>
      <c r="E260" s="59" t="str">
        <f t="shared" si="8"/>
        <v/>
      </c>
      <c r="F260" s="59" t="str">
        <f>IF(B260&lt;&gt;"",SUM($E$16:E260),"")</f>
        <v/>
      </c>
      <c r="G260" s="63"/>
      <c r="H260" s="149"/>
      <c r="I260" s="124"/>
      <c r="J260" s="285"/>
    </row>
    <row r="261" spans="1:10">
      <c r="A261" s="60" t="str">
        <f t="shared" si="7"/>
        <v/>
      </c>
      <c r="B261" s="50"/>
      <c r="C261" s="47"/>
      <c r="D261" s="53"/>
      <c r="E261" s="59" t="str">
        <f t="shared" si="8"/>
        <v/>
      </c>
      <c r="F261" s="59" t="str">
        <f>IF(B261&lt;&gt;"",SUM($E$16:E261),"")</f>
        <v/>
      </c>
      <c r="G261" s="63"/>
      <c r="H261" s="149"/>
      <c r="I261" s="124"/>
      <c r="J261" s="285"/>
    </row>
    <row r="262" spans="1:10">
      <c r="A262" s="60" t="str">
        <f t="shared" si="7"/>
        <v/>
      </c>
      <c r="B262" s="50"/>
      <c r="C262" s="47"/>
      <c r="D262" s="53"/>
      <c r="E262" s="59" t="str">
        <f t="shared" si="8"/>
        <v/>
      </c>
      <c r="F262" s="59" t="str">
        <f>IF(B262&lt;&gt;"",SUM($E$16:E262),"")</f>
        <v/>
      </c>
      <c r="G262" s="63"/>
      <c r="H262" s="149"/>
      <c r="I262" s="124"/>
      <c r="J262" s="285"/>
    </row>
    <row r="263" spans="1:10">
      <c r="A263" s="60" t="str">
        <f t="shared" si="7"/>
        <v/>
      </c>
      <c r="B263" s="50"/>
      <c r="C263" s="47"/>
      <c r="D263" s="53"/>
      <c r="E263" s="59" t="str">
        <f t="shared" si="8"/>
        <v/>
      </c>
      <c r="F263" s="59" t="str">
        <f>IF(B263&lt;&gt;"",SUM($E$16:E263),"")</f>
        <v/>
      </c>
      <c r="G263" s="63"/>
      <c r="H263" s="149"/>
      <c r="I263" s="124"/>
      <c r="J263" s="285"/>
    </row>
    <row r="264" spans="1:10">
      <c r="A264" s="60" t="str">
        <f t="shared" si="7"/>
        <v/>
      </c>
      <c r="B264" s="50"/>
      <c r="C264" s="47"/>
      <c r="D264" s="53"/>
      <c r="E264" s="59" t="str">
        <f t="shared" si="8"/>
        <v/>
      </c>
      <c r="F264" s="59" t="str">
        <f>IF(B264&lt;&gt;"",SUM($E$16:E264),"")</f>
        <v/>
      </c>
      <c r="G264" s="63"/>
      <c r="H264" s="149"/>
      <c r="I264" s="124"/>
      <c r="J264" s="285"/>
    </row>
    <row r="265" spans="1:10">
      <c r="A265" s="60" t="str">
        <f t="shared" si="7"/>
        <v/>
      </c>
      <c r="B265" s="50"/>
      <c r="C265" s="47"/>
      <c r="D265" s="53"/>
      <c r="E265" s="59" t="str">
        <f t="shared" si="8"/>
        <v/>
      </c>
      <c r="F265" s="59" t="str">
        <f>IF(B265&lt;&gt;"",SUM($E$16:E265),"")</f>
        <v/>
      </c>
      <c r="G265" s="63"/>
      <c r="H265" s="149"/>
      <c r="I265" s="124"/>
      <c r="J265" s="285"/>
    </row>
    <row r="266" spans="1:10">
      <c r="A266" s="60" t="str">
        <f t="shared" si="7"/>
        <v/>
      </c>
      <c r="B266" s="50"/>
      <c r="C266" s="47"/>
      <c r="D266" s="53"/>
      <c r="E266" s="59" t="str">
        <f t="shared" si="8"/>
        <v/>
      </c>
      <c r="F266" s="59" t="str">
        <f>IF(B266&lt;&gt;"",SUM($E$16:E266),"")</f>
        <v/>
      </c>
      <c r="G266" s="63"/>
      <c r="H266" s="149"/>
      <c r="I266" s="124"/>
      <c r="J266" s="285"/>
    </row>
    <row r="267" spans="1:10">
      <c r="A267" s="60" t="str">
        <f t="shared" si="7"/>
        <v/>
      </c>
      <c r="B267" s="50"/>
      <c r="C267" s="47"/>
      <c r="D267" s="53"/>
      <c r="E267" s="59" t="str">
        <f t="shared" si="8"/>
        <v/>
      </c>
      <c r="F267" s="59" t="str">
        <f>IF(B267&lt;&gt;"",SUM($E$16:E267),"")</f>
        <v/>
      </c>
      <c r="G267" s="63"/>
      <c r="H267" s="149"/>
      <c r="I267" s="124"/>
      <c r="J267" s="285"/>
    </row>
    <row r="268" spans="1:10">
      <c r="A268" s="60" t="str">
        <f t="shared" si="7"/>
        <v/>
      </c>
      <c r="B268" s="50"/>
      <c r="C268" s="47"/>
      <c r="D268" s="53"/>
      <c r="E268" s="59" t="str">
        <f t="shared" si="8"/>
        <v/>
      </c>
      <c r="F268" s="59" t="str">
        <f>IF(B268&lt;&gt;"",SUM($E$16:E268),"")</f>
        <v/>
      </c>
      <c r="G268" s="63"/>
      <c r="H268" s="149"/>
      <c r="I268" s="124"/>
      <c r="J268" s="285"/>
    </row>
    <row r="269" spans="1:10">
      <c r="A269" s="60" t="str">
        <f t="shared" si="7"/>
        <v/>
      </c>
      <c r="B269" s="50"/>
      <c r="C269" s="47"/>
      <c r="D269" s="53"/>
      <c r="E269" s="59" t="str">
        <f t="shared" si="8"/>
        <v/>
      </c>
      <c r="F269" s="59" t="str">
        <f>IF(B269&lt;&gt;"",SUM($E$16:E269),"")</f>
        <v/>
      </c>
      <c r="G269" s="63"/>
      <c r="H269" s="149"/>
      <c r="I269" s="124"/>
      <c r="J269" s="285"/>
    </row>
    <row r="270" spans="1:10">
      <c r="A270" s="60" t="str">
        <f t="shared" si="7"/>
        <v/>
      </c>
      <c r="B270" s="50"/>
      <c r="C270" s="47"/>
      <c r="D270" s="53"/>
      <c r="E270" s="59" t="str">
        <f t="shared" si="8"/>
        <v/>
      </c>
      <c r="F270" s="59" t="str">
        <f>IF(B270&lt;&gt;"",SUM($E$16:E270),"")</f>
        <v/>
      </c>
      <c r="G270" s="63"/>
      <c r="H270" s="149"/>
      <c r="I270" s="124"/>
      <c r="J270" s="285"/>
    </row>
    <row r="271" spans="1:10">
      <c r="A271" s="60" t="str">
        <f t="shared" si="7"/>
        <v/>
      </c>
      <c r="B271" s="50"/>
      <c r="C271" s="47"/>
      <c r="D271" s="53"/>
      <c r="E271" s="59" t="str">
        <f t="shared" si="8"/>
        <v/>
      </c>
      <c r="F271" s="59" t="str">
        <f>IF(B271&lt;&gt;"",SUM($E$16:E271),"")</f>
        <v/>
      </c>
      <c r="G271" s="63"/>
      <c r="H271" s="149"/>
      <c r="I271" s="124"/>
      <c r="J271" s="285"/>
    </row>
    <row r="272" spans="1:10">
      <c r="A272" s="60" t="str">
        <f t="shared" si="7"/>
        <v/>
      </c>
      <c r="B272" s="50"/>
      <c r="C272" s="47"/>
      <c r="D272" s="53"/>
      <c r="E272" s="59" t="str">
        <f t="shared" si="8"/>
        <v/>
      </c>
      <c r="F272" s="59" t="str">
        <f>IF(B272&lt;&gt;"",SUM($E$16:E272),"")</f>
        <v/>
      </c>
      <c r="G272" s="63"/>
      <c r="H272" s="149"/>
      <c r="I272" s="124"/>
      <c r="J272" s="285"/>
    </row>
    <row r="273" spans="1:10">
      <c r="A273" s="60" t="str">
        <f t="shared" si="7"/>
        <v/>
      </c>
      <c r="B273" s="50"/>
      <c r="C273" s="47"/>
      <c r="D273" s="53"/>
      <c r="E273" s="59" t="str">
        <f t="shared" si="8"/>
        <v/>
      </c>
      <c r="F273" s="59" t="str">
        <f>IF(B273&lt;&gt;"",SUM($E$16:E273),"")</f>
        <v/>
      </c>
      <c r="G273" s="63"/>
      <c r="H273" s="149"/>
      <c r="I273" s="124"/>
      <c r="J273" s="285"/>
    </row>
    <row r="274" spans="1:10">
      <c r="A274" s="60" t="str">
        <f t="shared" si="7"/>
        <v/>
      </c>
      <c r="B274" s="50"/>
      <c r="C274" s="47"/>
      <c r="D274" s="53"/>
      <c r="E274" s="59" t="str">
        <f t="shared" si="8"/>
        <v/>
      </c>
      <c r="F274" s="59" t="str">
        <f>IF(B274&lt;&gt;"",SUM($E$16:E274),"")</f>
        <v/>
      </c>
      <c r="G274" s="63"/>
      <c r="H274" s="149"/>
      <c r="I274" s="124"/>
      <c r="J274" s="285"/>
    </row>
    <row r="275" spans="1:10">
      <c r="A275" s="60" t="str">
        <f t="shared" si="7"/>
        <v/>
      </c>
      <c r="B275" s="50"/>
      <c r="C275" s="47"/>
      <c r="D275" s="53"/>
      <c r="E275" s="59" t="str">
        <f t="shared" si="8"/>
        <v/>
      </c>
      <c r="F275" s="59" t="str">
        <f>IF(B275&lt;&gt;"",SUM($E$16:E275),"")</f>
        <v/>
      </c>
      <c r="G275" s="63"/>
      <c r="H275" s="149"/>
      <c r="I275" s="124"/>
      <c r="J275" s="285"/>
    </row>
    <row r="276" spans="1:10">
      <c r="A276" s="60" t="str">
        <f t="shared" si="7"/>
        <v/>
      </c>
      <c r="B276" s="50"/>
      <c r="C276" s="47"/>
      <c r="D276" s="53"/>
      <c r="E276" s="59" t="str">
        <f t="shared" si="8"/>
        <v/>
      </c>
      <c r="F276" s="59" t="str">
        <f>IF(B276&lt;&gt;"",SUM($E$16:E276),"")</f>
        <v/>
      </c>
      <c r="G276" s="63"/>
      <c r="H276" s="149"/>
      <c r="I276" s="124"/>
      <c r="J276" s="285"/>
    </row>
    <row r="277" spans="1:10">
      <c r="A277" s="60" t="str">
        <f t="shared" si="7"/>
        <v/>
      </c>
      <c r="B277" s="50"/>
      <c r="C277" s="47"/>
      <c r="D277" s="53"/>
      <c r="E277" s="59" t="str">
        <f t="shared" si="8"/>
        <v/>
      </c>
      <c r="F277" s="59" t="str">
        <f>IF(B277&lt;&gt;"",SUM($E$16:E277),"")</f>
        <v/>
      </c>
      <c r="G277" s="63"/>
      <c r="H277" s="149"/>
      <c r="I277" s="124"/>
      <c r="J277" s="285"/>
    </row>
    <row r="278" spans="1:10">
      <c r="A278" s="60" t="str">
        <f t="shared" si="7"/>
        <v/>
      </c>
      <c r="B278" s="50"/>
      <c r="C278" s="47"/>
      <c r="D278" s="53"/>
      <c r="E278" s="59" t="str">
        <f t="shared" si="8"/>
        <v/>
      </c>
      <c r="F278" s="59" t="str">
        <f>IF(B278&lt;&gt;"",SUM($E$16:E278),"")</f>
        <v/>
      </c>
      <c r="G278" s="63"/>
      <c r="H278" s="149"/>
      <c r="I278" s="124"/>
      <c r="J278" s="285"/>
    </row>
    <row r="279" spans="1:10">
      <c r="A279" s="60" t="str">
        <f t="shared" si="7"/>
        <v/>
      </c>
      <c r="B279" s="50"/>
      <c r="C279" s="47"/>
      <c r="D279" s="53"/>
      <c r="E279" s="59" t="str">
        <f t="shared" si="8"/>
        <v/>
      </c>
      <c r="F279" s="59" t="str">
        <f>IF(B279&lt;&gt;"",SUM($E$16:E279),"")</f>
        <v/>
      </c>
      <c r="G279" s="63"/>
      <c r="H279" s="149"/>
      <c r="I279" s="124"/>
      <c r="J279" s="285"/>
    </row>
    <row r="280" spans="1:10">
      <c r="A280" s="60" t="str">
        <f t="shared" si="7"/>
        <v/>
      </c>
      <c r="B280" s="50"/>
      <c r="C280" s="47"/>
      <c r="D280" s="53"/>
      <c r="E280" s="59" t="str">
        <f t="shared" si="8"/>
        <v/>
      </c>
      <c r="F280" s="59" t="str">
        <f>IF(B280&lt;&gt;"",SUM($E$16:E280),"")</f>
        <v/>
      </c>
      <c r="G280" s="63"/>
      <c r="H280" s="149"/>
      <c r="I280" s="124"/>
      <c r="J280" s="285"/>
    </row>
    <row r="281" spans="1:10">
      <c r="A281" s="60" t="str">
        <f t="shared" si="7"/>
        <v/>
      </c>
      <c r="B281" s="50"/>
      <c r="C281" s="47"/>
      <c r="D281" s="53"/>
      <c r="E281" s="59" t="str">
        <f t="shared" si="8"/>
        <v/>
      </c>
      <c r="F281" s="59" t="str">
        <f>IF(B281&lt;&gt;"",SUM($E$16:E281),"")</f>
        <v/>
      </c>
      <c r="G281" s="63"/>
      <c r="H281" s="149"/>
      <c r="I281" s="124"/>
      <c r="J281" s="285"/>
    </row>
    <row r="282" spans="1:10">
      <c r="A282" s="60" t="str">
        <f t="shared" si="7"/>
        <v/>
      </c>
      <c r="B282" s="50"/>
      <c r="C282" s="47"/>
      <c r="D282" s="53"/>
      <c r="E282" s="59" t="str">
        <f t="shared" si="8"/>
        <v/>
      </c>
      <c r="F282" s="59" t="str">
        <f>IF(B282&lt;&gt;"",SUM($E$16:E282),"")</f>
        <v/>
      </c>
      <c r="G282" s="63"/>
      <c r="H282" s="149"/>
      <c r="I282" s="124"/>
      <c r="J282" s="285"/>
    </row>
    <row r="283" spans="1:10">
      <c r="A283" s="60" t="str">
        <f t="shared" si="7"/>
        <v/>
      </c>
      <c r="B283" s="50"/>
      <c r="C283" s="47"/>
      <c r="D283" s="53"/>
      <c r="E283" s="59" t="str">
        <f t="shared" si="8"/>
        <v/>
      </c>
      <c r="F283" s="59" t="str">
        <f>IF(B283&lt;&gt;"",SUM($E$16:E283),"")</f>
        <v/>
      </c>
      <c r="G283" s="63"/>
      <c r="H283" s="149"/>
      <c r="I283" s="124"/>
      <c r="J283" s="285"/>
    </row>
    <row r="284" spans="1:10">
      <c r="A284" s="60" t="str">
        <f t="shared" si="7"/>
        <v/>
      </c>
      <c r="B284" s="50"/>
      <c r="C284" s="47"/>
      <c r="D284" s="53"/>
      <c r="E284" s="59" t="str">
        <f t="shared" si="8"/>
        <v/>
      </c>
      <c r="F284" s="59" t="str">
        <f>IF(B284&lt;&gt;"",SUM($E$16:E284),"")</f>
        <v/>
      </c>
      <c r="G284" s="63"/>
      <c r="H284" s="149"/>
      <c r="I284" s="124"/>
      <c r="J284" s="285"/>
    </row>
    <row r="285" spans="1:10">
      <c r="A285" s="60" t="str">
        <f t="shared" si="7"/>
        <v/>
      </c>
      <c r="B285" s="50"/>
      <c r="C285" s="47"/>
      <c r="D285" s="53"/>
      <c r="E285" s="59" t="str">
        <f t="shared" si="8"/>
        <v/>
      </c>
      <c r="F285" s="59" t="str">
        <f>IF(B285&lt;&gt;"",SUM($E$16:E285),"")</f>
        <v/>
      </c>
      <c r="G285" s="63"/>
      <c r="H285" s="149"/>
      <c r="I285" s="124"/>
      <c r="J285" s="285"/>
    </row>
    <row r="286" spans="1:10">
      <c r="A286" s="60" t="str">
        <f t="shared" si="7"/>
        <v/>
      </c>
      <c r="B286" s="50"/>
      <c r="C286" s="47"/>
      <c r="D286" s="53"/>
      <c r="E286" s="59" t="str">
        <f t="shared" si="8"/>
        <v/>
      </c>
      <c r="F286" s="59" t="str">
        <f>IF(B286&lt;&gt;"",SUM($E$16:E286),"")</f>
        <v/>
      </c>
      <c r="G286" s="63"/>
      <c r="H286" s="149"/>
      <c r="I286" s="124"/>
      <c r="J286" s="285"/>
    </row>
    <row r="287" spans="1:10">
      <c r="A287" s="60" t="str">
        <f t="shared" si="7"/>
        <v/>
      </c>
      <c r="B287" s="50"/>
      <c r="C287" s="47"/>
      <c r="D287" s="53"/>
      <c r="E287" s="59" t="str">
        <f t="shared" si="8"/>
        <v/>
      </c>
      <c r="F287" s="59" t="str">
        <f>IF(B287&lt;&gt;"",SUM($E$16:E287),"")</f>
        <v/>
      </c>
      <c r="G287" s="63"/>
      <c r="H287" s="149"/>
      <c r="I287" s="124"/>
      <c r="J287" s="285"/>
    </row>
    <row r="288" spans="1:10">
      <c r="A288" s="60" t="str">
        <f t="shared" si="7"/>
        <v/>
      </c>
      <c r="B288" s="50"/>
      <c r="C288" s="47"/>
      <c r="D288" s="53"/>
      <c r="E288" s="59" t="str">
        <f t="shared" si="8"/>
        <v/>
      </c>
      <c r="F288" s="59" t="str">
        <f>IF(B288&lt;&gt;"",SUM($E$16:E288),"")</f>
        <v/>
      </c>
      <c r="G288" s="63"/>
      <c r="H288" s="149"/>
      <c r="I288" s="124"/>
      <c r="J288" s="285"/>
    </row>
    <row r="289" spans="1:10">
      <c r="A289" s="60" t="str">
        <f t="shared" si="7"/>
        <v/>
      </c>
      <c r="B289" s="50"/>
      <c r="C289" s="47"/>
      <c r="D289" s="53"/>
      <c r="E289" s="59" t="str">
        <f t="shared" si="8"/>
        <v/>
      </c>
      <c r="F289" s="59" t="str">
        <f>IF(B289&lt;&gt;"",SUM($E$16:E289),"")</f>
        <v/>
      </c>
      <c r="G289" s="63"/>
      <c r="H289" s="149"/>
      <c r="I289" s="124"/>
      <c r="J289" s="285"/>
    </row>
    <row r="290" spans="1:10">
      <c r="A290" s="60" t="str">
        <f t="shared" si="7"/>
        <v/>
      </c>
      <c r="B290" s="50"/>
      <c r="C290" s="47"/>
      <c r="D290" s="53"/>
      <c r="E290" s="59" t="str">
        <f t="shared" si="8"/>
        <v/>
      </c>
      <c r="F290" s="59" t="str">
        <f>IF(B290&lt;&gt;"",SUM($E$16:E290),"")</f>
        <v/>
      </c>
      <c r="G290" s="63"/>
      <c r="H290" s="149"/>
      <c r="I290" s="124"/>
      <c r="J290" s="285"/>
    </row>
    <row r="291" spans="1:10">
      <c r="A291" s="60" t="str">
        <f t="shared" si="7"/>
        <v/>
      </c>
      <c r="B291" s="50"/>
      <c r="C291" s="47"/>
      <c r="D291" s="53"/>
      <c r="E291" s="59" t="str">
        <f t="shared" si="8"/>
        <v/>
      </c>
      <c r="F291" s="59" t="str">
        <f>IF(B291&lt;&gt;"",SUM($E$16:E291),"")</f>
        <v/>
      </c>
      <c r="G291" s="63"/>
      <c r="H291" s="149"/>
      <c r="I291" s="124"/>
      <c r="J291" s="285"/>
    </row>
    <row r="292" spans="1:10">
      <c r="A292" s="60" t="str">
        <f t="shared" si="7"/>
        <v/>
      </c>
      <c r="B292" s="50"/>
      <c r="C292" s="47"/>
      <c r="D292" s="53"/>
      <c r="E292" s="59" t="str">
        <f t="shared" si="8"/>
        <v/>
      </c>
      <c r="F292" s="59" t="str">
        <f>IF(B292&lt;&gt;"",SUM($E$16:E292),"")</f>
        <v/>
      </c>
      <c r="G292" s="63"/>
      <c r="H292" s="149"/>
      <c r="I292" s="124"/>
      <c r="J292" s="285"/>
    </row>
    <row r="293" spans="1:10">
      <c r="A293" s="60" t="str">
        <f t="shared" si="7"/>
        <v/>
      </c>
      <c r="B293" s="50"/>
      <c r="C293" s="47"/>
      <c r="D293" s="53"/>
      <c r="E293" s="59" t="str">
        <f t="shared" si="8"/>
        <v/>
      </c>
      <c r="F293" s="59" t="str">
        <f>IF(B293&lt;&gt;"",SUM($E$16:E293),"")</f>
        <v/>
      </c>
      <c r="G293" s="63"/>
      <c r="H293" s="149"/>
      <c r="I293" s="124"/>
      <c r="J293" s="285"/>
    </row>
    <row r="294" spans="1:10">
      <c r="A294" s="60" t="str">
        <f t="shared" si="7"/>
        <v/>
      </c>
      <c r="B294" s="50"/>
      <c r="C294" s="47"/>
      <c r="D294" s="53"/>
      <c r="E294" s="59" t="str">
        <f t="shared" si="8"/>
        <v/>
      </c>
      <c r="F294" s="59" t="str">
        <f>IF(B294&lt;&gt;"",SUM($E$16:E294),"")</f>
        <v/>
      </c>
      <c r="G294" s="63"/>
      <c r="H294" s="149"/>
      <c r="I294" s="124"/>
      <c r="J294" s="285"/>
    </row>
    <row r="295" spans="1:10">
      <c r="A295" s="60" t="str">
        <f t="shared" si="7"/>
        <v/>
      </c>
      <c r="B295" s="50"/>
      <c r="C295" s="47"/>
      <c r="D295" s="53"/>
      <c r="E295" s="59" t="str">
        <f t="shared" si="8"/>
        <v/>
      </c>
      <c r="F295" s="59" t="str">
        <f>IF(B295&lt;&gt;"",SUM($E$16:E295),"")</f>
        <v/>
      </c>
      <c r="G295" s="63"/>
      <c r="H295" s="149"/>
      <c r="I295" s="124"/>
      <c r="J295" s="285"/>
    </row>
    <row r="296" spans="1:10">
      <c r="A296" s="60" t="str">
        <f t="shared" si="7"/>
        <v/>
      </c>
      <c r="B296" s="50"/>
      <c r="C296" s="47"/>
      <c r="D296" s="53"/>
      <c r="E296" s="59" t="str">
        <f t="shared" si="8"/>
        <v/>
      </c>
      <c r="F296" s="59" t="str">
        <f>IF(B296&lt;&gt;"",SUM($E$16:E296),"")</f>
        <v/>
      </c>
      <c r="G296" s="63"/>
      <c r="H296" s="149"/>
      <c r="I296" s="124"/>
      <c r="J296" s="285"/>
    </row>
    <row r="297" spans="1:10">
      <c r="A297" s="60" t="str">
        <f t="shared" si="7"/>
        <v/>
      </c>
      <c r="B297" s="50"/>
      <c r="C297" s="47"/>
      <c r="D297" s="53"/>
      <c r="E297" s="59" t="str">
        <f t="shared" si="8"/>
        <v/>
      </c>
      <c r="F297" s="59" t="str">
        <f>IF(B297&lt;&gt;"",SUM($E$16:E297),"")</f>
        <v/>
      </c>
      <c r="G297" s="63"/>
      <c r="H297" s="149"/>
      <c r="I297" s="124"/>
      <c r="J297" s="285"/>
    </row>
    <row r="298" spans="1:10">
      <c r="A298" s="60" t="str">
        <f t="shared" si="7"/>
        <v/>
      </c>
      <c r="B298" s="50"/>
      <c r="C298" s="47"/>
      <c r="D298" s="53"/>
      <c r="E298" s="59" t="str">
        <f t="shared" si="8"/>
        <v/>
      </c>
      <c r="F298" s="59" t="str">
        <f>IF(B298&lt;&gt;"",SUM($E$16:E298),"")</f>
        <v/>
      </c>
      <c r="G298" s="63"/>
      <c r="H298" s="149"/>
      <c r="I298" s="124"/>
      <c r="J298" s="285"/>
    </row>
    <row r="299" spans="1:10">
      <c r="A299" s="60" t="str">
        <f t="shared" si="7"/>
        <v/>
      </c>
      <c r="B299" s="50"/>
      <c r="C299" s="47"/>
      <c r="D299" s="53"/>
      <c r="E299" s="59" t="str">
        <f t="shared" si="8"/>
        <v/>
      </c>
      <c r="F299" s="59" t="str">
        <f>IF(B299&lt;&gt;"",SUM($E$16:E299),"")</f>
        <v/>
      </c>
      <c r="G299" s="63"/>
      <c r="H299" s="149"/>
      <c r="I299" s="124"/>
      <c r="J299" s="285"/>
    </row>
    <row r="300" spans="1:10">
      <c r="A300" s="60" t="str">
        <f t="shared" si="7"/>
        <v/>
      </c>
      <c r="B300" s="50"/>
      <c r="C300" s="47"/>
      <c r="D300" s="53"/>
      <c r="E300" s="59" t="str">
        <f t="shared" si="8"/>
        <v/>
      </c>
      <c r="F300" s="59" t="str">
        <f>IF(B300&lt;&gt;"",SUM($E$16:E300),"")</f>
        <v/>
      </c>
      <c r="G300" s="63"/>
      <c r="H300" s="149"/>
      <c r="I300" s="124"/>
      <c r="J300" s="285"/>
    </row>
    <row r="301" spans="1:10">
      <c r="A301" s="60" t="str">
        <f t="shared" si="7"/>
        <v/>
      </c>
      <c r="B301" s="50"/>
      <c r="C301" s="47"/>
      <c r="D301" s="53"/>
      <c r="E301" s="59" t="str">
        <f t="shared" si="8"/>
        <v/>
      </c>
      <c r="F301" s="59" t="str">
        <f>IF(B301&lt;&gt;"",SUM($E$16:E301),"")</f>
        <v/>
      </c>
      <c r="G301" s="63"/>
      <c r="H301" s="149"/>
      <c r="I301" s="124"/>
      <c r="J301" s="285"/>
    </row>
    <row r="302" spans="1:10">
      <c r="A302" s="60" t="str">
        <f t="shared" si="7"/>
        <v/>
      </c>
      <c r="B302" s="50"/>
      <c r="C302" s="47"/>
      <c r="D302" s="53"/>
      <c r="E302" s="59" t="str">
        <f t="shared" si="8"/>
        <v/>
      </c>
      <c r="F302" s="59" t="str">
        <f>IF(B302&lt;&gt;"",SUM($E$16:E302),"")</f>
        <v/>
      </c>
      <c r="G302" s="63"/>
      <c r="H302" s="149"/>
      <c r="I302" s="124"/>
      <c r="J302" s="285"/>
    </row>
    <row r="303" spans="1:10">
      <c r="A303" s="60" t="str">
        <f t="shared" ref="A303:A366" si="9">IF(B303&lt;&gt;"",TEXT(B303,"TTT"),"")</f>
        <v/>
      </c>
      <c r="B303" s="50"/>
      <c r="C303" s="47"/>
      <c r="D303" s="53"/>
      <c r="E303" s="59" t="str">
        <f t="shared" ref="E303:E366" si="10">IF(B303&lt;&gt;"",IF(D303&lt;C303,1-C303+D303,D303-C303)*24,"")</f>
        <v/>
      </c>
      <c r="F303" s="59" t="str">
        <f>IF(B303&lt;&gt;"",SUM($E$16:E303),"")</f>
        <v/>
      </c>
      <c r="G303" s="63"/>
      <c r="H303" s="149"/>
      <c r="I303" s="124"/>
      <c r="J303" s="285"/>
    </row>
    <row r="304" spans="1:10">
      <c r="A304" s="60" t="str">
        <f t="shared" si="9"/>
        <v/>
      </c>
      <c r="B304" s="50"/>
      <c r="C304" s="47"/>
      <c r="D304" s="53"/>
      <c r="E304" s="59" t="str">
        <f t="shared" si="10"/>
        <v/>
      </c>
      <c r="F304" s="59" t="str">
        <f>IF(B304&lt;&gt;"",SUM($E$16:E304),"")</f>
        <v/>
      </c>
      <c r="G304" s="63"/>
      <c r="H304" s="149"/>
      <c r="I304" s="124"/>
      <c r="J304" s="285"/>
    </row>
    <row r="305" spans="1:10">
      <c r="A305" s="60" t="str">
        <f t="shared" si="9"/>
        <v/>
      </c>
      <c r="B305" s="50"/>
      <c r="C305" s="47"/>
      <c r="D305" s="53"/>
      <c r="E305" s="59" t="str">
        <f t="shared" si="10"/>
        <v/>
      </c>
      <c r="F305" s="59" t="str">
        <f>IF(B305&lt;&gt;"",SUM($E$16:E305),"")</f>
        <v/>
      </c>
      <c r="G305" s="63"/>
      <c r="H305" s="149"/>
      <c r="I305" s="124"/>
      <c r="J305" s="285"/>
    </row>
    <row r="306" spans="1:10">
      <c r="A306" s="60" t="str">
        <f t="shared" si="9"/>
        <v/>
      </c>
      <c r="B306" s="50"/>
      <c r="C306" s="47"/>
      <c r="D306" s="53"/>
      <c r="E306" s="59" t="str">
        <f t="shared" si="10"/>
        <v/>
      </c>
      <c r="F306" s="59" t="str">
        <f>IF(B306&lt;&gt;"",SUM($E$16:E306),"")</f>
        <v/>
      </c>
      <c r="G306" s="63"/>
      <c r="H306" s="149"/>
      <c r="I306" s="124"/>
      <c r="J306" s="285"/>
    </row>
    <row r="307" spans="1:10">
      <c r="A307" s="60" t="str">
        <f t="shared" si="9"/>
        <v/>
      </c>
      <c r="B307" s="50"/>
      <c r="C307" s="47"/>
      <c r="D307" s="53"/>
      <c r="E307" s="59" t="str">
        <f t="shared" si="10"/>
        <v/>
      </c>
      <c r="F307" s="59" t="str">
        <f>IF(B307&lt;&gt;"",SUM($E$16:E307),"")</f>
        <v/>
      </c>
      <c r="G307" s="63"/>
      <c r="H307" s="149"/>
      <c r="I307" s="124"/>
      <c r="J307" s="285"/>
    </row>
    <row r="308" spans="1:10">
      <c r="A308" s="60" t="str">
        <f t="shared" si="9"/>
        <v/>
      </c>
      <c r="B308" s="50"/>
      <c r="C308" s="47"/>
      <c r="D308" s="53"/>
      <c r="E308" s="59" t="str">
        <f t="shared" si="10"/>
        <v/>
      </c>
      <c r="F308" s="59" t="str">
        <f>IF(B308&lt;&gt;"",SUM($E$16:E308),"")</f>
        <v/>
      </c>
      <c r="G308" s="63"/>
      <c r="H308" s="149"/>
      <c r="I308" s="124"/>
      <c r="J308" s="285"/>
    </row>
    <row r="309" spans="1:10">
      <c r="A309" s="60" t="str">
        <f t="shared" si="9"/>
        <v/>
      </c>
      <c r="B309" s="50"/>
      <c r="C309" s="47"/>
      <c r="D309" s="53"/>
      <c r="E309" s="59" t="str">
        <f t="shared" si="10"/>
        <v/>
      </c>
      <c r="F309" s="59" t="str">
        <f>IF(B309&lt;&gt;"",SUM($E$16:E309),"")</f>
        <v/>
      </c>
      <c r="G309" s="63"/>
      <c r="H309" s="149"/>
      <c r="I309" s="124"/>
      <c r="J309" s="285"/>
    </row>
    <row r="310" spans="1:10">
      <c r="A310" s="60" t="str">
        <f t="shared" si="9"/>
        <v/>
      </c>
      <c r="B310" s="50"/>
      <c r="C310" s="47"/>
      <c r="D310" s="53"/>
      <c r="E310" s="59" t="str">
        <f t="shared" si="10"/>
        <v/>
      </c>
      <c r="F310" s="59" t="str">
        <f>IF(B310&lt;&gt;"",SUM($E$16:E310),"")</f>
        <v/>
      </c>
      <c r="G310" s="63"/>
      <c r="H310" s="149"/>
      <c r="I310" s="124"/>
      <c r="J310" s="285"/>
    </row>
    <row r="311" spans="1:10">
      <c r="A311" s="60" t="str">
        <f t="shared" si="9"/>
        <v/>
      </c>
      <c r="B311" s="50"/>
      <c r="C311" s="47"/>
      <c r="D311" s="53"/>
      <c r="E311" s="59" t="str">
        <f t="shared" si="10"/>
        <v/>
      </c>
      <c r="F311" s="59" t="str">
        <f>IF(B311&lt;&gt;"",SUM($E$16:E311),"")</f>
        <v/>
      </c>
      <c r="G311" s="63"/>
      <c r="H311" s="149"/>
      <c r="I311" s="124"/>
      <c r="J311" s="285"/>
    </row>
    <row r="312" spans="1:10">
      <c r="A312" s="60" t="str">
        <f t="shared" si="9"/>
        <v/>
      </c>
      <c r="B312" s="50"/>
      <c r="C312" s="47"/>
      <c r="D312" s="53"/>
      <c r="E312" s="59" t="str">
        <f t="shared" si="10"/>
        <v/>
      </c>
      <c r="F312" s="59" t="str">
        <f>IF(B312&lt;&gt;"",SUM($E$16:E312),"")</f>
        <v/>
      </c>
      <c r="G312" s="63"/>
      <c r="H312" s="149"/>
      <c r="I312" s="124"/>
      <c r="J312" s="285"/>
    </row>
    <row r="313" spans="1:10">
      <c r="A313" s="60" t="str">
        <f t="shared" si="9"/>
        <v/>
      </c>
      <c r="B313" s="50"/>
      <c r="C313" s="47"/>
      <c r="D313" s="53"/>
      <c r="E313" s="59" t="str">
        <f t="shared" si="10"/>
        <v/>
      </c>
      <c r="F313" s="59" t="str">
        <f>IF(B313&lt;&gt;"",SUM($E$16:E313),"")</f>
        <v/>
      </c>
      <c r="G313" s="63"/>
      <c r="H313" s="149"/>
      <c r="I313" s="124"/>
      <c r="J313" s="285"/>
    </row>
    <row r="314" spans="1:10">
      <c r="A314" s="60" t="str">
        <f t="shared" si="9"/>
        <v/>
      </c>
      <c r="B314" s="50"/>
      <c r="C314" s="47"/>
      <c r="D314" s="53"/>
      <c r="E314" s="59" t="str">
        <f t="shared" si="10"/>
        <v/>
      </c>
      <c r="F314" s="59" t="str">
        <f>IF(B314&lt;&gt;"",SUM($E$16:E314),"")</f>
        <v/>
      </c>
      <c r="G314" s="63"/>
      <c r="H314" s="149"/>
      <c r="I314" s="124"/>
      <c r="J314" s="285"/>
    </row>
    <row r="315" spans="1:10">
      <c r="A315" s="60" t="str">
        <f t="shared" si="9"/>
        <v/>
      </c>
      <c r="B315" s="50"/>
      <c r="C315" s="47"/>
      <c r="D315" s="53"/>
      <c r="E315" s="59" t="str">
        <f t="shared" si="10"/>
        <v/>
      </c>
      <c r="F315" s="59" t="str">
        <f>IF(B315&lt;&gt;"",SUM($E$16:E315),"")</f>
        <v/>
      </c>
      <c r="G315" s="63"/>
      <c r="H315" s="149"/>
      <c r="I315" s="124"/>
      <c r="J315" s="285"/>
    </row>
    <row r="316" spans="1:10">
      <c r="A316" s="60" t="str">
        <f t="shared" si="9"/>
        <v/>
      </c>
      <c r="B316" s="50"/>
      <c r="C316" s="47"/>
      <c r="D316" s="53"/>
      <c r="E316" s="59" t="str">
        <f t="shared" si="10"/>
        <v/>
      </c>
      <c r="F316" s="59" t="str">
        <f>IF(B316&lt;&gt;"",SUM($E$16:E316),"")</f>
        <v/>
      </c>
      <c r="G316" s="63"/>
      <c r="H316" s="149"/>
      <c r="I316" s="124"/>
      <c r="J316" s="285"/>
    </row>
    <row r="317" spans="1:10">
      <c r="A317" s="60" t="str">
        <f t="shared" si="9"/>
        <v/>
      </c>
      <c r="B317" s="50"/>
      <c r="C317" s="47"/>
      <c r="D317" s="53"/>
      <c r="E317" s="59" t="str">
        <f t="shared" si="10"/>
        <v/>
      </c>
      <c r="F317" s="59" t="str">
        <f>IF(B317&lt;&gt;"",SUM($E$16:E317),"")</f>
        <v/>
      </c>
      <c r="G317" s="63"/>
      <c r="H317" s="149"/>
      <c r="I317" s="124"/>
      <c r="J317" s="285"/>
    </row>
    <row r="318" spans="1:10">
      <c r="A318" s="60" t="str">
        <f t="shared" si="9"/>
        <v/>
      </c>
      <c r="B318" s="50"/>
      <c r="C318" s="47"/>
      <c r="D318" s="53"/>
      <c r="E318" s="59" t="str">
        <f t="shared" si="10"/>
        <v/>
      </c>
      <c r="F318" s="59" t="str">
        <f>IF(B318&lt;&gt;"",SUM($E$16:E318),"")</f>
        <v/>
      </c>
      <c r="G318" s="63"/>
      <c r="H318" s="149"/>
      <c r="I318" s="124"/>
      <c r="J318" s="285"/>
    </row>
    <row r="319" spans="1:10">
      <c r="A319" s="60" t="str">
        <f t="shared" si="9"/>
        <v/>
      </c>
      <c r="B319" s="50"/>
      <c r="C319" s="47"/>
      <c r="D319" s="53"/>
      <c r="E319" s="59" t="str">
        <f t="shared" si="10"/>
        <v/>
      </c>
      <c r="F319" s="59" t="str">
        <f>IF(B319&lt;&gt;"",SUM($E$16:E319),"")</f>
        <v/>
      </c>
      <c r="G319" s="63"/>
      <c r="H319" s="149"/>
      <c r="I319" s="124"/>
      <c r="J319" s="285"/>
    </row>
    <row r="320" spans="1:10">
      <c r="A320" s="60" t="str">
        <f t="shared" si="9"/>
        <v/>
      </c>
      <c r="B320" s="50"/>
      <c r="C320" s="47"/>
      <c r="D320" s="53"/>
      <c r="E320" s="59" t="str">
        <f t="shared" si="10"/>
        <v/>
      </c>
      <c r="F320" s="59" t="str">
        <f>IF(B320&lt;&gt;"",SUM($E$16:E320),"")</f>
        <v/>
      </c>
      <c r="G320" s="63"/>
      <c r="H320" s="149"/>
      <c r="I320" s="124"/>
      <c r="J320" s="285"/>
    </row>
    <row r="321" spans="1:10">
      <c r="A321" s="60" t="str">
        <f t="shared" si="9"/>
        <v/>
      </c>
      <c r="B321" s="50"/>
      <c r="C321" s="47"/>
      <c r="D321" s="53"/>
      <c r="E321" s="59" t="str">
        <f t="shared" si="10"/>
        <v/>
      </c>
      <c r="F321" s="59" t="str">
        <f>IF(B321&lt;&gt;"",SUM($E$16:E321),"")</f>
        <v/>
      </c>
      <c r="G321" s="63"/>
      <c r="H321" s="149"/>
      <c r="I321" s="124"/>
      <c r="J321" s="285"/>
    </row>
    <row r="322" spans="1:10">
      <c r="A322" s="60" t="str">
        <f t="shared" si="9"/>
        <v/>
      </c>
      <c r="B322" s="50"/>
      <c r="C322" s="47"/>
      <c r="D322" s="53"/>
      <c r="E322" s="59" t="str">
        <f t="shared" si="10"/>
        <v/>
      </c>
      <c r="F322" s="59" t="str">
        <f>IF(B322&lt;&gt;"",SUM($E$16:E322),"")</f>
        <v/>
      </c>
      <c r="G322" s="63"/>
      <c r="H322" s="149"/>
      <c r="I322" s="124"/>
      <c r="J322" s="285"/>
    </row>
    <row r="323" spans="1:10">
      <c r="A323" s="60" t="str">
        <f t="shared" si="9"/>
        <v/>
      </c>
      <c r="B323" s="50"/>
      <c r="C323" s="47"/>
      <c r="D323" s="53"/>
      <c r="E323" s="59" t="str">
        <f t="shared" si="10"/>
        <v/>
      </c>
      <c r="F323" s="59" t="str">
        <f>IF(B323&lt;&gt;"",SUM($E$16:E323),"")</f>
        <v/>
      </c>
      <c r="G323" s="63"/>
      <c r="H323" s="149"/>
      <c r="I323" s="124"/>
      <c r="J323" s="285"/>
    </row>
    <row r="324" spans="1:10">
      <c r="A324" s="60" t="str">
        <f t="shared" si="9"/>
        <v/>
      </c>
      <c r="B324" s="50"/>
      <c r="C324" s="47"/>
      <c r="D324" s="53"/>
      <c r="E324" s="59" t="str">
        <f t="shared" si="10"/>
        <v/>
      </c>
      <c r="F324" s="59" t="str">
        <f>IF(B324&lt;&gt;"",SUM($E$16:E324),"")</f>
        <v/>
      </c>
      <c r="G324" s="63"/>
      <c r="H324" s="149"/>
      <c r="I324" s="124"/>
      <c r="J324" s="285"/>
    </row>
    <row r="325" spans="1:10">
      <c r="A325" s="60" t="str">
        <f t="shared" si="9"/>
        <v/>
      </c>
      <c r="B325" s="50"/>
      <c r="C325" s="47"/>
      <c r="D325" s="53"/>
      <c r="E325" s="59" t="str">
        <f t="shared" si="10"/>
        <v/>
      </c>
      <c r="F325" s="59" t="str">
        <f>IF(B325&lt;&gt;"",SUM($E$16:E325),"")</f>
        <v/>
      </c>
      <c r="G325" s="63"/>
      <c r="H325" s="149"/>
      <c r="I325" s="124"/>
      <c r="J325" s="285"/>
    </row>
    <row r="326" spans="1:10">
      <c r="A326" s="60" t="str">
        <f t="shared" si="9"/>
        <v/>
      </c>
      <c r="B326" s="50"/>
      <c r="C326" s="47"/>
      <c r="D326" s="53"/>
      <c r="E326" s="59" t="str">
        <f t="shared" si="10"/>
        <v/>
      </c>
      <c r="F326" s="59" t="str">
        <f>IF(B326&lt;&gt;"",SUM($E$16:E326),"")</f>
        <v/>
      </c>
      <c r="G326" s="63"/>
      <c r="H326" s="149"/>
      <c r="I326" s="124"/>
      <c r="J326" s="285"/>
    </row>
    <row r="327" spans="1:10">
      <c r="A327" s="60" t="str">
        <f t="shared" si="9"/>
        <v/>
      </c>
      <c r="B327" s="50"/>
      <c r="C327" s="47"/>
      <c r="D327" s="53"/>
      <c r="E327" s="59" t="str">
        <f t="shared" si="10"/>
        <v/>
      </c>
      <c r="F327" s="59" t="str">
        <f>IF(B327&lt;&gt;"",SUM($E$16:E327),"")</f>
        <v/>
      </c>
      <c r="G327" s="63"/>
      <c r="H327" s="149"/>
      <c r="I327" s="124"/>
      <c r="J327" s="285"/>
    </row>
    <row r="328" spans="1:10">
      <c r="A328" s="60" t="str">
        <f t="shared" si="9"/>
        <v/>
      </c>
      <c r="B328" s="50"/>
      <c r="C328" s="47"/>
      <c r="D328" s="53"/>
      <c r="E328" s="59" t="str">
        <f t="shared" si="10"/>
        <v/>
      </c>
      <c r="F328" s="59" t="str">
        <f>IF(B328&lt;&gt;"",SUM($E$16:E328),"")</f>
        <v/>
      </c>
      <c r="G328" s="63"/>
      <c r="H328" s="149"/>
      <c r="I328" s="124"/>
      <c r="J328" s="285"/>
    </row>
    <row r="329" spans="1:10">
      <c r="A329" s="60" t="str">
        <f t="shared" si="9"/>
        <v/>
      </c>
      <c r="B329" s="50"/>
      <c r="C329" s="47"/>
      <c r="D329" s="53"/>
      <c r="E329" s="59" t="str">
        <f t="shared" si="10"/>
        <v/>
      </c>
      <c r="F329" s="59" t="str">
        <f>IF(B329&lt;&gt;"",SUM($E$16:E329),"")</f>
        <v/>
      </c>
      <c r="G329" s="63"/>
      <c r="H329" s="149"/>
      <c r="I329" s="124"/>
      <c r="J329" s="285"/>
    </row>
    <row r="330" spans="1:10">
      <c r="A330" s="60" t="str">
        <f t="shared" si="9"/>
        <v/>
      </c>
      <c r="B330" s="50"/>
      <c r="C330" s="47"/>
      <c r="D330" s="53"/>
      <c r="E330" s="59" t="str">
        <f t="shared" si="10"/>
        <v/>
      </c>
      <c r="F330" s="59" t="str">
        <f>IF(B330&lt;&gt;"",SUM($E$16:E330),"")</f>
        <v/>
      </c>
      <c r="G330" s="63"/>
      <c r="H330" s="149"/>
      <c r="I330" s="124"/>
      <c r="J330" s="285"/>
    </row>
    <row r="331" spans="1:10">
      <c r="A331" s="60" t="str">
        <f t="shared" si="9"/>
        <v/>
      </c>
      <c r="B331" s="50"/>
      <c r="C331" s="47"/>
      <c r="D331" s="53"/>
      <c r="E331" s="59" t="str">
        <f t="shared" si="10"/>
        <v/>
      </c>
      <c r="F331" s="59" t="str">
        <f>IF(B331&lt;&gt;"",SUM($E$16:E331),"")</f>
        <v/>
      </c>
      <c r="G331" s="63"/>
      <c r="H331" s="149"/>
      <c r="I331" s="124"/>
      <c r="J331" s="285"/>
    </row>
    <row r="332" spans="1:10">
      <c r="A332" s="60" t="str">
        <f t="shared" si="9"/>
        <v/>
      </c>
      <c r="B332" s="50"/>
      <c r="C332" s="47"/>
      <c r="D332" s="53"/>
      <c r="E332" s="59" t="str">
        <f t="shared" si="10"/>
        <v/>
      </c>
      <c r="F332" s="59" t="str">
        <f>IF(B332&lt;&gt;"",SUM($E$16:E332),"")</f>
        <v/>
      </c>
      <c r="G332" s="63"/>
      <c r="H332" s="149"/>
      <c r="I332" s="124"/>
      <c r="J332" s="285"/>
    </row>
    <row r="333" spans="1:10">
      <c r="A333" s="60" t="str">
        <f t="shared" si="9"/>
        <v/>
      </c>
      <c r="B333" s="50"/>
      <c r="C333" s="47"/>
      <c r="D333" s="53"/>
      <c r="E333" s="59" t="str">
        <f t="shared" si="10"/>
        <v/>
      </c>
      <c r="F333" s="59" t="str">
        <f>IF(B333&lt;&gt;"",SUM($E$16:E333),"")</f>
        <v/>
      </c>
      <c r="G333" s="63"/>
      <c r="H333" s="149"/>
      <c r="I333" s="124"/>
      <c r="J333" s="285"/>
    </row>
    <row r="334" spans="1:10">
      <c r="A334" s="60" t="str">
        <f t="shared" si="9"/>
        <v/>
      </c>
      <c r="B334" s="50"/>
      <c r="C334" s="47"/>
      <c r="D334" s="53"/>
      <c r="E334" s="59" t="str">
        <f t="shared" si="10"/>
        <v/>
      </c>
      <c r="F334" s="59" t="str">
        <f>IF(B334&lt;&gt;"",SUM($E$16:E334),"")</f>
        <v/>
      </c>
      <c r="G334" s="63"/>
      <c r="H334" s="149"/>
      <c r="I334" s="124"/>
      <c r="J334" s="285"/>
    </row>
    <row r="335" spans="1:10">
      <c r="A335" s="60" t="str">
        <f t="shared" si="9"/>
        <v/>
      </c>
      <c r="B335" s="50"/>
      <c r="C335" s="47"/>
      <c r="D335" s="53"/>
      <c r="E335" s="59" t="str">
        <f t="shared" si="10"/>
        <v/>
      </c>
      <c r="F335" s="59" t="str">
        <f>IF(B335&lt;&gt;"",SUM($E$16:E335),"")</f>
        <v/>
      </c>
      <c r="G335" s="63"/>
      <c r="H335" s="149"/>
      <c r="I335" s="124"/>
      <c r="J335" s="285"/>
    </row>
    <row r="336" spans="1:10">
      <c r="A336" s="60" t="str">
        <f t="shared" si="9"/>
        <v/>
      </c>
      <c r="B336" s="50"/>
      <c r="C336" s="47"/>
      <c r="D336" s="53"/>
      <c r="E336" s="59" t="str">
        <f t="shared" si="10"/>
        <v/>
      </c>
      <c r="F336" s="59" t="str">
        <f>IF(B336&lt;&gt;"",SUM($E$16:E336),"")</f>
        <v/>
      </c>
      <c r="G336" s="63"/>
      <c r="H336" s="149"/>
      <c r="I336" s="124"/>
      <c r="J336" s="285"/>
    </row>
    <row r="337" spans="1:10">
      <c r="A337" s="60" t="str">
        <f t="shared" si="9"/>
        <v/>
      </c>
      <c r="B337" s="50"/>
      <c r="C337" s="47"/>
      <c r="D337" s="53"/>
      <c r="E337" s="59" t="str">
        <f t="shared" si="10"/>
        <v/>
      </c>
      <c r="F337" s="59" t="str">
        <f>IF(B337&lt;&gt;"",SUM($E$16:E337),"")</f>
        <v/>
      </c>
      <c r="G337" s="63"/>
      <c r="H337" s="149"/>
      <c r="I337" s="124"/>
      <c r="J337" s="285"/>
    </row>
    <row r="338" spans="1:10">
      <c r="A338" s="60" t="str">
        <f t="shared" si="9"/>
        <v/>
      </c>
      <c r="B338" s="50"/>
      <c r="C338" s="47"/>
      <c r="D338" s="53"/>
      <c r="E338" s="59" t="str">
        <f t="shared" si="10"/>
        <v/>
      </c>
      <c r="F338" s="59" t="str">
        <f>IF(B338&lt;&gt;"",SUM($E$16:E338),"")</f>
        <v/>
      </c>
      <c r="G338" s="63"/>
      <c r="H338" s="149"/>
      <c r="I338" s="124"/>
      <c r="J338" s="285"/>
    </row>
    <row r="339" spans="1:10">
      <c r="A339" s="60" t="str">
        <f t="shared" si="9"/>
        <v/>
      </c>
      <c r="B339" s="50"/>
      <c r="C339" s="47"/>
      <c r="D339" s="53"/>
      <c r="E339" s="59" t="str">
        <f t="shared" si="10"/>
        <v/>
      </c>
      <c r="F339" s="59" t="str">
        <f>IF(B339&lt;&gt;"",SUM($E$16:E339),"")</f>
        <v/>
      </c>
      <c r="G339" s="63"/>
      <c r="H339" s="149"/>
      <c r="I339" s="124"/>
      <c r="J339" s="285"/>
    </row>
    <row r="340" spans="1:10">
      <c r="A340" s="60" t="str">
        <f t="shared" si="9"/>
        <v/>
      </c>
      <c r="B340" s="50"/>
      <c r="C340" s="47"/>
      <c r="D340" s="53"/>
      <c r="E340" s="59" t="str">
        <f t="shared" si="10"/>
        <v/>
      </c>
      <c r="F340" s="59" t="str">
        <f>IF(B340&lt;&gt;"",SUM($E$16:E340),"")</f>
        <v/>
      </c>
      <c r="G340" s="63"/>
      <c r="H340" s="149"/>
      <c r="I340" s="124"/>
      <c r="J340" s="285"/>
    </row>
    <row r="341" spans="1:10">
      <c r="A341" s="60" t="str">
        <f t="shared" si="9"/>
        <v/>
      </c>
      <c r="B341" s="50"/>
      <c r="C341" s="47"/>
      <c r="D341" s="53"/>
      <c r="E341" s="59" t="str">
        <f t="shared" si="10"/>
        <v/>
      </c>
      <c r="F341" s="59" t="str">
        <f>IF(B341&lt;&gt;"",SUM($E$16:E341),"")</f>
        <v/>
      </c>
      <c r="G341" s="63"/>
      <c r="H341" s="149"/>
      <c r="I341" s="124"/>
      <c r="J341" s="285"/>
    </row>
    <row r="342" spans="1:10">
      <c r="A342" s="60" t="str">
        <f t="shared" si="9"/>
        <v/>
      </c>
      <c r="B342" s="50"/>
      <c r="C342" s="47"/>
      <c r="D342" s="53"/>
      <c r="E342" s="59" t="str">
        <f t="shared" si="10"/>
        <v/>
      </c>
      <c r="F342" s="59" t="str">
        <f>IF(B342&lt;&gt;"",SUM($E$16:E342),"")</f>
        <v/>
      </c>
      <c r="G342" s="63"/>
      <c r="H342" s="149"/>
      <c r="I342" s="124"/>
      <c r="J342" s="285"/>
    </row>
    <row r="343" spans="1:10">
      <c r="A343" s="60" t="str">
        <f t="shared" si="9"/>
        <v/>
      </c>
      <c r="B343" s="50"/>
      <c r="C343" s="47"/>
      <c r="D343" s="53"/>
      <c r="E343" s="59" t="str">
        <f t="shared" si="10"/>
        <v/>
      </c>
      <c r="F343" s="59" t="str">
        <f>IF(B343&lt;&gt;"",SUM($E$16:E343),"")</f>
        <v/>
      </c>
      <c r="G343" s="63"/>
      <c r="H343" s="149"/>
      <c r="I343" s="124"/>
      <c r="J343" s="285"/>
    </row>
    <row r="344" spans="1:10">
      <c r="A344" s="60" t="str">
        <f t="shared" si="9"/>
        <v/>
      </c>
      <c r="B344" s="50"/>
      <c r="C344" s="47"/>
      <c r="D344" s="53"/>
      <c r="E344" s="59" t="str">
        <f t="shared" si="10"/>
        <v/>
      </c>
      <c r="F344" s="59" t="str">
        <f>IF(B344&lt;&gt;"",SUM($E$16:E344),"")</f>
        <v/>
      </c>
      <c r="G344" s="63"/>
      <c r="H344" s="149"/>
      <c r="I344" s="124"/>
      <c r="J344" s="285"/>
    </row>
    <row r="345" spans="1:10">
      <c r="A345" s="60" t="str">
        <f t="shared" si="9"/>
        <v/>
      </c>
      <c r="B345" s="50"/>
      <c r="C345" s="47"/>
      <c r="D345" s="53"/>
      <c r="E345" s="59" t="str">
        <f t="shared" si="10"/>
        <v/>
      </c>
      <c r="F345" s="59" t="str">
        <f>IF(B345&lt;&gt;"",SUM($E$16:E345),"")</f>
        <v/>
      </c>
      <c r="G345" s="63"/>
      <c r="H345" s="149"/>
      <c r="I345" s="124"/>
      <c r="J345" s="285"/>
    </row>
    <row r="346" spans="1:10">
      <c r="A346" s="60" t="str">
        <f t="shared" si="9"/>
        <v/>
      </c>
      <c r="B346" s="50"/>
      <c r="C346" s="47"/>
      <c r="D346" s="53"/>
      <c r="E346" s="59" t="str">
        <f t="shared" si="10"/>
        <v/>
      </c>
      <c r="F346" s="59" t="str">
        <f>IF(B346&lt;&gt;"",SUM($E$16:E346),"")</f>
        <v/>
      </c>
      <c r="G346" s="63"/>
      <c r="H346" s="149"/>
      <c r="I346" s="124"/>
      <c r="J346" s="285"/>
    </row>
    <row r="347" spans="1:10">
      <c r="A347" s="60" t="str">
        <f t="shared" si="9"/>
        <v/>
      </c>
      <c r="B347" s="50"/>
      <c r="C347" s="47"/>
      <c r="D347" s="53"/>
      <c r="E347" s="59" t="str">
        <f t="shared" si="10"/>
        <v/>
      </c>
      <c r="F347" s="59" t="str">
        <f>IF(B347&lt;&gt;"",SUM($E$16:E347),"")</f>
        <v/>
      </c>
      <c r="G347" s="63"/>
      <c r="H347" s="149"/>
      <c r="I347" s="124"/>
      <c r="J347" s="285"/>
    </row>
    <row r="348" spans="1:10">
      <c r="A348" s="60" t="str">
        <f t="shared" si="9"/>
        <v/>
      </c>
      <c r="B348" s="50"/>
      <c r="C348" s="47"/>
      <c r="D348" s="53"/>
      <c r="E348" s="59" t="str">
        <f t="shared" si="10"/>
        <v/>
      </c>
      <c r="F348" s="59" t="str">
        <f>IF(B348&lt;&gt;"",SUM($E$16:E348),"")</f>
        <v/>
      </c>
      <c r="G348" s="63"/>
      <c r="H348" s="149"/>
      <c r="I348" s="124"/>
      <c r="J348" s="285"/>
    </row>
    <row r="349" spans="1:10">
      <c r="A349" s="60" t="str">
        <f t="shared" si="9"/>
        <v/>
      </c>
      <c r="B349" s="50"/>
      <c r="C349" s="47"/>
      <c r="D349" s="53"/>
      <c r="E349" s="59" t="str">
        <f t="shared" si="10"/>
        <v/>
      </c>
      <c r="F349" s="59" t="str">
        <f>IF(B349&lt;&gt;"",SUM($E$16:E349),"")</f>
        <v/>
      </c>
      <c r="G349" s="63"/>
      <c r="H349" s="149"/>
      <c r="I349" s="124"/>
      <c r="J349" s="285"/>
    </row>
    <row r="350" spans="1:10">
      <c r="A350" s="60" t="str">
        <f t="shared" si="9"/>
        <v/>
      </c>
      <c r="B350" s="50"/>
      <c r="C350" s="47"/>
      <c r="D350" s="53"/>
      <c r="E350" s="59" t="str">
        <f t="shared" si="10"/>
        <v/>
      </c>
      <c r="F350" s="59" t="str">
        <f>IF(B350&lt;&gt;"",SUM($E$16:E350),"")</f>
        <v/>
      </c>
      <c r="G350" s="63"/>
      <c r="H350" s="149"/>
      <c r="I350" s="124"/>
      <c r="J350" s="285"/>
    </row>
    <row r="351" spans="1:10">
      <c r="A351" s="60" t="str">
        <f t="shared" si="9"/>
        <v/>
      </c>
      <c r="B351" s="50"/>
      <c r="C351" s="47"/>
      <c r="D351" s="53"/>
      <c r="E351" s="59" t="str">
        <f t="shared" si="10"/>
        <v/>
      </c>
      <c r="F351" s="59" t="str">
        <f>IF(B351&lt;&gt;"",SUM($E$16:E351),"")</f>
        <v/>
      </c>
      <c r="G351" s="63"/>
      <c r="H351" s="149"/>
      <c r="I351" s="124"/>
      <c r="J351" s="285"/>
    </row>
    <row r="352" spans="1:10">
      <c r="A352" s="60" t="str">
        <f t="shared" si="9"/>
        <v/>
      </c>
      <c r="B352" s="50"/>
      <c r="C352" s="47"/>
      <c r="D352" s="53"/>
      <c r="E352" s="59" t="str">
        <f t="shared" si="10"/>
        <v/>
      </c>
      <c r="F352" s="59" t="str">
        <f>IF(B352&lt;&gt;"",SUM($E$16:E352),"")</f>
        <v/>
      </c>
      <c r="G352" s="63"/>
      <c r="H352" s="149"/>
      <c r="I352" s="124"/>
      <c r="J352" s="285"/>
    </row>
    <row r="353" spans="1:10">
      <c r="A353" s="60" t="str">
        <f t="shared" si="9"/>
        <v/>
      </c>
      <c r="B353" s="50"/>
      <c r="C353" s="47"/>
      <c r="D353" s="53"/>
      <c r="E353" s="59" t="str">
        <f t="shared" si="10"/>
        <v/>
      </c>
      <c r="F353" s="59" t="str">
        <f>IF(B353&lt;&gt;"",SUM($E$16:E353),"")</f>
        <v/>
      </c>
      <c r="G353" s="63"/>
      <c r="H353" s="149"/>
      <c r="I353" s="124"/>
      <c r="J353" s="285"/>
    </row>
    <row r="354" spans="1:10">
      <c r="A354" s="60" t="str">
        <f t="shared" si="9"/>
        <v/>
      </c>
      <c r="B354" s="50"/>
      <c r="C354" s="47"/>
      <c r="D354" s="53"/>
      <c r="E354" s="59" t="str">
        <f t="shared" si="10"/>
        <v/>
      </c>
      <c r="F354" s="59" t="str">
        <f>IF(B354&lt;&gt;"",SUM($E$16:E354),"")</f>
        <v/>
      </c>
      <c r="G354" s="63"/>
      <c r="H354" s="149"/>
      <c r="I354" s="124"/>
      <c r="J354" s="285"/>
    </row>
    <row r="355" spans="1:10">
      <c r="A355" s="60" t="str">
        <f t="shared" si="9"/>
        <v/>
      </c>
      <c r="B355" s="50"/>
      <c r="C355" s="47"/>
      <c r="D355" s="53"/>
      <c r="E355" s="59" t="str">
        <f t="shared" si="10"/>
        <v/>
      </c>
      <c r="F355" s="59" t="str">
        <f>IF(B355&lt;&gt;"",SUM($E$16:E355),"")</f>
        <v/>
      </c>
      <c r="G355" s="63"/>
      <c r="H355" s="149"/>
      <c r="I355" s="124"/>
      <c r="J355" s="285"/>
    </row>
    <row r="356" spans="1:10">
      <c r="A356" s="60" t="str">
        <f t="shared" si="9"/>
        <v/>
      </c>
      <c r="B356" s="50"/>
      <c r="C356" s="47"/>
      <c r="D356" s="53"/>
      <c r="E356" s="59" t="str">
        <f t="shared" si="10"/>
        <v/>
      </c>
      <c r="F356" s="59" t="str">
        <f>IF(B356&lt;&gt;"",SUM($E$16:E356),"")</f>
        <v/>
      </c>
      <c r="G356" s="63"/>
      <c r="H356" s="149"/>
      <c r="I356" s="124"/>
      <c r="J356" s="285"/>
    </row>
    <row r="357" spans="1:10">
      <c r="A357" s="60" t="str">
        <f t="shared" si="9"/>
        <v/>
      </c>
      <c r="B357" s="50"/>
      <c r="C357" s="47"/>
      <c r="D357" s="53"/>
      <c r="E357" s="59" t="str">
        <f t="shared" si="10"/>
        <v/>
      </c>
      <c r="F357" s="59" t="str">
        <f>IF(B357&lt;&gt;"",SUM($E$16:E357),"")</f>
        <v/>
      </c>
      <c r="G357" s="63"/>
      <c r="H357" s="149"/>
      <c r="I357" s="124"/>
      <c r="J357" s="285"/>
    </row>
    <row r="358" spans="1:10">
      <c r="A358" s="60" t="str">
        <f t="shared" si="9"/>
        <v/>
      </c>
      <c r="B358" s="50"/>
      <c r="C358" s="47"/>
      <c r="D358" s="53"/>
      <c r="E358" s="59" t="str">
        <f t="shared" si="10"/>
        <v/>
      </c>
      <c r="F358" s="59" t="str">
        <f>IF(B358&lt;&gt;"",SUM($E$16:E358),"")</f>
        <v/>
      </c>
      <c r="G358" s="63"/>
      <c r="H358" s="149"/>
      <c r="I358" s="124"/>
      <c r="J358" s="285"/>
    </row>
    <row r="359" spans="1:10">
      <c r="A359" s="60" t="str">
        <f t="shared" si="9"/>
        <v/>
      </c>
      <c r="B359" s="50"/>
      <c r="C359" s="47"/>
      <c r="D359" s="53"/>
      <c r="E359" s="59" t="str">
        <f t="shared" si="10"/>
        <v/>
      </c>
      <c r="F359" s="59" t="str">
        <f>IF(B359&lt;&gt;"",SUM($E$16:E359),"")</f>
        <v/>
      </c>
      <c r="G359" s="63"/>
      <c r="H359" s="149"/>
      <c r="I359" s="124"/>
      <c r="J359" s="285"/>
    </row>
    <row r="360" spans="1:10">
      <c r="A360" s="60" t="str">
        <f t="shared" si="9"/>
        <v/>
      </c>
      <c r="B360" s="50"/>
      <c r="C360" s="47"/>
      <c r="D360" s="53"/>
      <c r="E360" s="59" t="str">
        <f t="shared" si="10"/>
        <v/>
      </c>
      <c r="F360" s="59" t="str">
        <f>IF(B360&lt;&gt;"",SUM($E$16:E360),"")</f>
        <v/>
      </c>
      <c r="G360" s="63"/>
      <c r="H360" s="149"/>
      <c r="I360" s="124"/>
      <c r="J360" s="285"/>
    </row>
    <row r="361" spans="1:10">
      <c r="A361" s="60" t="str">
        <f t="shared" si="9"/>
        <v/>
      </c>
      <c r="B361" s="50"/>
      <c r="C361" s="47"/>
      <c r="D361" s="53"/>
      <c r="E361" s="59" t="str">
        <f t="shared" si="10"/>
        <v/>
      </c>
      <c r="F361" s="59" t="str">
        <f>IF(B361&lt;&gt;"",SUM($E$16:E361),"")</f>
        <v/>
      </c>
      <c r="G361" s="63"/>
      <c r="H361" s="149"/>
      <c r="I361" s="124"/>
      <c r="J361" s="285"/>
    </row>
    <row r="362" spans="1:10">
      <c r="A362" s="60" t="str">
        <f t="shared" si="9"/>
        <v/>
      </c>
      <c r="B362" s="50"/>
      <c r="C362" s="47"/>
      <c r="D362" s="53"/>
      <c r="E362" s="59" t="str">
        <f t="shared" si="10"/>
        <v/>
      </c>
      <c r="F362" s="59" t="str">
        <f>IF(B362&lt;&gt;"",SUM($E$16:E362),"")</f>
        <v/>
      </c>
      <c r="G362" s="63"/>
      <c r="H362" s="149"/>
      <c r="I362" s="124"/>
      <c r="J362" s="285"/>
    </row>
    <row r="363" spans="1:10">
      <c r="A363" s="60" t="str">
        <f t="shared" si="9"/>
        <v/>
      </c>
      <c r="B363" s="50"/>
      <c r="C363" s="47"/>
      <c r="D363" s="53"/>
      <c r="E363" s="59" t="str">
        <f t="shared" si="10"/>
        <v/>
      </c>
      <c r="F363" s="59" t="str">
        <f>IF(B363&lt;&gt;"",SUM($E$16:E363),"")</f>
        <v/>
      </c>
      <c r="G363" s="63"/>
      <c r="H363" s="149"/>
      <c r="I363" s="124"/>
      <c r="J363" s="285"/>
    </row>
    <row r="364" spans="1:10">
      <c r="A364" s="60" t="str">
        <f t="shared" si="9"/>
        <v/>
      </c>
      <c r="B364" s="50"/>
      <c r="C364" s="47"/>
      <c r="D364" s="53"/>
      <c r="E364" s="59" t="str">
        <f t="shared" si="10"/>
        <v/>
      </c>
      <c r="F364" s="59" t="str">
        <f>IF(B364&lt;&gt;"",SUM($E$16:E364),"")</f>
        <v/>
      </c>
      <c r="G364" s="63"/>
      <c r="H364" s="149"/>
      <c r="I364" s="124"/>
      <c r="J364" s="285"/>
    </row>
    <row r="365" spans="1:10">
      <c r="A365" s="60" t="str">
        <f t="shared" si="9"/>
        <v/>
      </c>
      <c r="B365" s="50"/>
      <c r="C365" s="47"/>
      <c r="D365" s="53"/>
      <c r="E365" s="59" t="str">
        <f t="shared" si="10"/>
        <v/>
      </c>
      <c r="F365" s="59" t="str">
        <f>IF(B365&lt;&gt;"",SUM($E$16:E365),"")</f>
        <v/>
      </c>
      <c r="G365" s="63"/>
      <c r="H365" s="149"/>
      <c r="I365" s="124"/>
      <c r="J365" s="285"/>
    </row>
    <row r="366" spans="1:10">
      <c r="A366" s="60" t="str">
        <f t="shared" si="9"/>
        <v/>
      </c>
      <c r="B366" s="50"/>
      <c r="C366" s="47"/>
      <c r="D366" s="53"/>
      <c r="E366" s="59" t="str">
        <f t="shared" si="10"/>
        <v/>
      </c>
      <c r="F366" s="59" t="str">
        <f>IF(B366&lt;&gt;"",SUM($E$16:E366),"")</f>
        <v/>
      </c>
      <c r="G366" s="63"/>
      <c r="H366" s="149"/>
      <c r="I366" s="124"/>
      <c r="J366" s="285"/>
    </row>
    <row r="367" spans="1:10">
      <c r="A367" s="60" t="str">
        <f t="shared" ref="A367:A430" si="11">IF(B367&lt;&gt;"",TEXT(B367,"TTT"),"")</f>
        <v/>
      </c>
      <c r="B367" s="50"/>
      <c r="C367" s="47"/>
      <c r="D367" s="53"/>
      <c r="E367" s="59" t="str">
        <f t="shared" ref="E367:E430" si="12">IF(B367&lt;&gt;"",IF(D367&lt;C367,1-C367+D367,D367-C367)*24,"")</f>
        <v/>
      </c>
      <c r="F367" s="59" t="str">
        <f>IF(B367&lt;&gt;"",SUM($E$16:E367),"")</f>
        <v/>
      </c>
      <c r="G367" s="63"/>
      <c r="H367" s="149"/>
      <c r="I367" s="124"/>
      <c r="J367" s="285"/>
    </row>
    <row r="368" spans="1:10">
      <c r="A368" s="60" t="str">
        <f t="shared" si="11"/>
        <v/>
      </c>
      <c r="B368" s="50"/>
      <c r="C368" s="47"/>
      <c r="D368" s="53"/>
      <c r="E368" s="59" t="str">
        <f t="shared" si="12"/>
        <v/>
      </c>
      <c r="F368" s="59" t="str">
        <f>IF(B368&lt;&gt;"",SUM($E$16:E368),"")</f>
        <v/>
      </c>
      <c r="G368" s="63"/>
      <c r="H368" s="149"/>
      <c r="I368" s="124"/>
      <c r="J368" s="285"/>
    </row>
    <row r="369" spans="1:10">
      <c r="A369" s="60" t="str">
        <f t="shared" si="11"/>
        <v/>
      </c>
      <c r="B369" s="50"/>
      <c r="C369" s="47"/>
      <c r="D369" s="53"/>
      <c r="E369" s="59" t="str">
        <f t="shared" si="12"/>
        <v/>
      </c>
      <c r="F369" s="59" t="str">
        <f>IF(B369&lt;&gt;"",SUM($E$16:E369),"")</f>
        <v/>
      </c>
      <c r="G369" s="63"/>
      <c r="H369" s="149"/>
      <c r="I369" s="124"/>
      <c r="J369" s="285"/>
    </row>
    <row r="370" spans="1:10">
      <c r="A370" s="60" t="str">
        <f t="shared" si="11"/>
        <v/>
      </c>
      <c r="B370" s="50"/>
      <c r="C370" s="47"/>
      <c r="D370" s="53"/>
      <c r="E370" s="59" t="str">
        <f t="shared" si="12"/>
        <v/>
      </c>
      <c r="F370" s="59" t="str">
        <f>IF(B370&lt;&gt;"",SUM($E$16:E370),"")</f>
        <v/>
      </c>
      <c r="G370" s="63"/>
      <c r="H370" s="149"/>
      <c r="I370" s="124"/>
      <c r="J370" s="285"/>
    </row>
    <row r="371" spans="1:10">
      <c r="A371" s="60" t="str">
        <f t="shared" si="11"/>
        <v/>
      </c>
      <c r="B371" s="50"/>
      <c r="C371" s="47"/>
      <c r="D371" s="53"/>
      <c r="E371" s="59" t="str">
        <f t="shared" si="12"/>
        <v/>
      </c>
      <c r="F371" s="59" t="str">
        <f>IF(B371&lt;&gt;"",SUM($E$16:E371),"")</f>
        <v/>
      </c>
      <c r="G371" s="63"/>
      <c r="H371" s="149"/>
      <c r="I371" s="124"/>
      <c r="J371" s="285"/>
    </row>
    <row r="372" spans="1:10">
      <c r="A372" s="60" t="str">
        <f t="shared" si="11"/>
        <v/>
      </c>
      <c r="B372" s="50"/>
      <c r="C372" s="47"/>
      <c r="D372" s="53"/>
      <c r="E372" s="59" t="str">
        <f t="shared" si="12"/>
        <v/>
      </c>
      <c r="F372" s="59" t="str">
        <f>IF(B372&lt;&gt;"",SUM($E$16:E372),"")</f>
        <v/>
      </c>
      <c r="G372" s="63"/>
      <c r="H372" s="149"/>
      <c r="I372" s="124"/>
      <c r="J372" s="285"/>
    </row>
    <row r="373" spans="1:10">
      <c r="A373" s="60" t="str">
        <f t="shared" si="11"/>
        <v/>
      </c>
      <c r="B373" s="50"/>
      <c r="C373" s="47"/>
      <c r="D373" s="53"/>
      <c r="E373" s="59" t="str">
        <f t="shared" si="12"/>
        <v/>
      </c>
      <c r="F373" s="59" t="str">
        <f>IF(B373&lt;&gt;"",SUM($E$16:E373),"")</f>
        <v/>
      </c>
      <c r="G373" s="63"/>
      <c r="H373" s="149"/>
      <c r="I373" s="124"/>
      <c r="J373" s="285"/>
    </row>
    <row r="374" spans="1:10">
      <c r="A374" s="60" t="str">
        <f t="shared" si="11"/>
        <v/>
      </c>
      <c r="B374" s="50"/>
      <c r="C374" s="47"/>
      <c r="D374" s="53"/>
      <c r="E374" s="59" t="str">
        <f t="shared" si="12"/>
        <v/>
      </c>
      <c r="F374" s="59" t="str">
        <f>IF(B374&lt;&gt;"",SUM($E$16:E374),"")</f>
        <v/>
      </c>
      <c r="G374" s="63"/>
      <c r="H374" s="149"/>
      <c r="I374" s="124"/>
      <c r="J374" s="285"/>
    </row>
    <row r="375" spans="1:10">
      <c r="A375" s="60" t="str">
        <f t="shared" si="11"/>
        <v/>
      </c>
      <c r="B375" s="50"/>
      <c r="C375" s="47"/>
      <c r="D375" s="53"/>
      <c r="E375" s="59" t="str">
        <f t="shared" si="12"/>
        <v/>
      </c>
      <c r="F375" s="59" t="str">
        <f>IF(B375&lt;&gt;"",SUM($E$16:E375),"")</f>
        <v/>
      </c>
      <c r="G375" s="63"/>
      <c r="H375" s="149"/>
      <c r="I375" s="124"/>
      <c r="J375" s="285"/>
    </row>
    <row r="376" spans="1:10">
      <c r="A376" s="60" t="str">
        <f t="shared" si="11"/>
        <v/>
      </c>
      <c r="B376" s="50"/>
      <c r="C376" s="47"/>
      <c r="D376" s="53"/>
      <c r="E376" s="59" t="str">
        <f t="shared" si="12"/>
        <v/>
      </c>
      <c r="F376" s="59" t="str">
        <f>IF(B376&lt;&gt;"",SUM($E$16:E376),"")</f>
        <v/>
      </c>
      <c r="G376" s="63"/>
      <c r="H376" s="149"/>
      <c r="I376" s="124"/>
      <c r="J376" s="285"/>
    </row>
    <row r="377" spans="1:10">
      <c r="A377" s="60" t="str">
        <f t="shared" si="11"/>
        <v/>
      </c>
      <c r="B377" s="50"/>
      <c r="C377" s="47"/>
      <c r="D377" s="53"/>
      <c r="E377" s="59" t="str">
        <f t="shared" si="12"/>
        <v/>
      </c>
      <c r="F377" s="59" t="str">
        <f>IF(B377&lt;&gt;"",SUM($E$16:E377),"")</f>
        <v/>
      </c>
      <c r="G377" s="63"/>
      <c r="H377" s="149"/>
      <c r="I377" s="124"/>
      <c r="J377" s="285"/>
    </row>
    <row r="378" spans="1:10">
      <c r="A378" s="60" t="str">
        <f t="shared" si="11"/>
        <v/>
      </c>
      <c r="B378" s="50"/>
      <c r="C378" s="47"/>
      <c r="D378" s="53"/>
      <c r="E378" s="59" t="str">
        <f t="shared" si="12"/>
        <v/>
      </c>
      <c r="F378" s="59" t="str">
        <f>IF(B378&lt;&gt;"",SUM($E$16:E378),"")</f>
        <v/>
      </c>
      <c r="G378" s="63"/>
      <c r="H378" s="149"/>
      <c r="I378" s="124"/>
      <c r="J378" s="285"/>
    </row>
    <row r="379" spans="1:10">
      <c r="A379" s="60" t="str">
        <f t="shared" si="11"/>
        <v/>
      </c>
      <c r="B379" s="50"/>
      <c r="C379" s="47"/>
      <c r="D379" s="53"/>
      <c r="E379" s="59" t="str">
        <f t="shared" si="12"/>
        <v/>
      </c>
      <c r="F379" s="59" t="str">
        <f>IF(B379&lt;&gt;"",SUM($E$16:E379),"")</f>
        <v/>
      </c>
      <c r="G379" s="63"/>
      <c r="H379" s="149"/>
      <c r="I379" s="124"/>
      <c r="J379" s="285"/>
    </row>
    <row r="380" spans="1:10">
      <c r="A380" s="60" t="str">
        <f t="shared" si="11"/>
        <v/>
      </c>
      <c r="B380" s="50"/>
      <c r="C380" s="47"/>
      <c r="D380" s="53"/>
      <c r="E380" s="59" t="str">
        <f t="shared" si="12"/>
        <v/>
      </c>
      <c r="F380" s="59" t="str">
        <f>IF(B380&lt;&gt;"",SUM($E$16:E380),"")</f>
        <v/>
      </c>
      <c r="G380" s="63"/>
      <c r="H380" s="149"/>
      <c r="I380" s="124"/>
      <c r="J380" s="285"/>
    </row>
    <row r="381" spans="1:10">
      <c r="A381" s="60" t="str">
        <f t="shared" si="11"/>
        <v/>
      </c>
      <c r="B381" s="50"/>
      <c r="C381" s="47"/>
      <c r="D381" s="53"/>
      <c r="E381" s="59" t="str">
        <f t="shared" si="12"/>
        <v/>
      </c>
      <c r="F381" s="59" t="str">
        <f>IF(B381&lt;&gt;"",SUM($E$16:E381),"")</f>
        <v/>
      </c>
      <c r="G381" s="63"/>
      <c r="H381" s="149"/>
      <c r="I381" s="124"/>
      <c r="J381" s="285"/>
    </row>
    <row r="382" spans="1:10">
      <c r="A382" s="60" t="str">
        <f t="shared" si="11"/>
        <v/>
      </c>
      <c r="B382" s="50"/>
      <c r="C382" s="47"/>
      <c r="D382" s="53"/>
      <c r="E382" s="59" t="str">
        <f t="shared" si="12"/>
        <v/>
      </c>
      <c r="F382" s="59" t="str">
        <f>IF(B382&lt;&gt;"",SUM($E$16:E382),"")</f>
        <v/>
      </c>
      <c r="G382" s="63"/>
      <c r="H382" s="149"/>
      <c r="I382" s="124"/>
      <c r="J382" s="285"/>
    </row>
    <row r="383" spans="1:10">
      <c r="A383" s="60" t="str">
        <f t="shared" si="11"/>
        <v/>
      </c>
      <c r="B383" s="50"/>
      <c r="C383" s="47"/>
      <c r="D383" s="53"/>
      <c r="E383" s="59" t="str">
        <f t="shared" si="12"/>
        <v/>
      </c>
      <c r="F383" s="59" t="str">
        <f>IF(B383&lt;&gt;"",SUM($E$16:E383),"")</f>
        <v/>
      </c>
      <c r="G383" s="63"/>
      <c r="H383" s="149"/>
      <c r="I383" s="124"/>
      <c r="J383" s="285"/>
    </row>
    <row r="384" spans="1:10">
      <c r="A384" s="60" t="str">
        <f t="shared" si="11"/>
        <v/>
      </c>
      <c r="B384" s="50"/>
      <c r="C384" s="47"/>
      <c r="D384" s="53"/>
      <c r="E384" s="59" t="str">
        <f t="shared" si="12"/>
        <v/>
      </c>
      <c r="F384" s="59" t="str">
        <f>IF(B384&lt;&gt;"",SUM($E$16:E384),"")</f>
        <v/>
      </c>
      <c r="G384" s="63"/>
      <c r="H384" s="149"/>
      <c r="I384" s="124"/>
      <c r="J384" s="285"/>
    </row>
    <row r="385" spans="1:10">
      <c r="A385" s="60" t="str">
        <f t="shared" si="11"/>
        <v/>
      </c>
      <c r="B385" s="50"/>
      <c r="C385" s="47"/>
      <c r="D385" s="53"/>
      <c r="E385" s="59" t="str">
        <f t="shared" si="12"/>
        <v/>
      </c>
      <c r="F385" s="59" t="str">
        <f>IF(B385&lt;&gt;"",SUM($E$16:E385),"")</f>
        <v/>
      </c>
      <c r="G385" s="63"/>
      <c r="H385" s="149"/>
      <c r="I385" s="124"/>
      <c r="J385" s="285"/>
    </row>
    <row r="386" spans="1:10">
      <c r="A386" s="60" t="str">
        <f t="shared" si="11"/>
        <v/>
      </c>
      <c r="B386" s="50"/>
      <c r="C386" s="47"/>
      <c r="D386" s="53"/>
      <c r="E386" s="59" t="str">
        <f t="shared" si="12"/>
        <v/>
      </c>
      <c r="F386" s="59" t="str">
        <f>IF(B386&lt;&gt;"",SUM($E$16:E386),"")</f>
        <v/>
      </c>
      <c r="G386" s="63"/>
      <c r="H386" s="149"/>
      <c r="I386" s="124"/>
      <c r="J386" s="285"/>
    </row>
    <row r="387" spans="1:10">
      <c r="A387" s="60" t="str">
        <f t="shared" si="11"/>
        <v/>
      </c>
      <c r="B387" s="50"/>
      <c r="C387" s="47"/>
      <c r="D387" s="53"/>
      <c r="E387" s="59" t="str">
        <f t="shared" si="12"/>
        <v/>
      </c>
      <c r="F387" s="59" t="str">
        <f>IF(B387&lt;&gt;"",SUM($E$16:E387),"")</f>
        <v/>
      </c>
      <c r="G387" s="63"/>
      <c r="H387" s="149"/>
      <c r="I387" s="124"/>
      <c r="J387" s="285"/>
    </row>
    <row r="388" spans="1:10">
      <c r="A388" s="60" t="str">
        <f t="shared" si="11"/>
        <v/>
      </c>
      <c r="B388" s="50"/>
      <c r="C388" s="47"/>
      <c r="D388" s="53"/>
      <c r="E388" s="59" t="str">
        <f t="shared" si="12"/>
        <v/>
      </c>
      <c r="F388" s="59" t="str">
        <f>IF(B388&lt;&gt;"",SUM($E$16:E388),"")</f>
        <v/>
      </c>
      <c r="G388" s="63"/>
      <c r="H388" s="149"/>
      <c r="I388" s="124"/>
      <c r="J388" s="285"/>
    </row>
    <row r="389" spans="1:10">
      <c r="A389" s="60" t="str">
        <f t="shared" si="11"/>
        <v/>
      </c>
      <c r="B389" s="50"/>
      <c r="C389" s="47"/>
      <c r="D389" s="53"/>
      <c r="E389" s="59" t="str">
        <f t="shared" si="12"/>
        <v/>
      </c>
      <c r="F389" s="59" t="str">
        <f>IF(B389&lt;&gt;"",SUM($E$16:E389),"")</f>
        <v/>
      </c>
      <c r="G389" s="63"/>
      <c r="H389" s="149"/>
      <c r="I389" s="124"/>
      <c r="J389" s="285"/>
    </row>
    <row r="390" spans="1:10">
      <c r="A390" s="60" t="str">
        <f t="shared" si="11"/>
        <v/>
      </c>
      <c r="B390" s="50"/>
      <c r="C390" s="47"/>
      <c r="D390" s="53"/>
      <c r="E390" s="59" t="str">
        <f t="shared" si="12"/>
        <v/>
      </c>
      <c r="F390" s="59" t="str">
        <f>IF(B390&lt;&gt;"",SUM($E$16:E390),"")</f>
        <v/>
      </c>
      <c r="G390" s="63"/>
      <c r="H390" s="149"/>
      <c r="I390" s="124"/>
      <c r="J390" s="285"/>
    </row>
    <row r="391" spans="1:10">
      <c r="A391" s="60" t="str">
        <f t="shared" si="11"/>
        <v/>
      </c>
      <c r="B391" s="50"/>
      <c r="C391" s="47"/>
      <c r="D391" s="53"/>
      <c r="E391" s="59" t="str">
        <f t="shared" si="12"/>
        <v/>
      </c>
      <c r="F391" s="59" t="str">
        <f>IF(B391&lt;&gt;"",SUM($E$16:E391),"")</f>
        <v/>
      </c>
      <c r="G391" s="63"/>
      <c r="H391" s="149"/>
      <c r="I391" s="124"/>
      <c r="J391" s="285"/>
    </row>
    <row r="392" spans="1:10">
      <c r="A392" s="60" t="str">
        <f t="shared" si="11"/>
        <v/>
      </c>
      <c r="B392" s="50"/>
      <c r="C392" s="47"/>
      <c r="D392" s="53"/>
      <c r="E392" s="59" t="str">
        <f t="shared" si="12"/>
        <v/>
      </c>
      <c r="F392" s="59" t="str">
        <f>IF(B392&lt;&gt;"",SUM($E$16:E392),"")</f>
        <v/>
      </c>
      <c r="G392" s="63"/>
      <c r="H392" s="149"/>
      <c r="I392" s="124"/>
      <c r="J392" s="285"/>
    </row>
    <row r="393" spans="1:10">
      <c r="A393" s="60" t="str">
        <f t="shared" si="11"/>
        <v/>
      </c>
      <c r="B393" s="50"/>
      <c r="C393" s="47"/>
      <c r="D393" s="53"/>
      <c r="E393" s="59" t="str">
        <f t="shared" si="12"/>
        <v/>
      </c>
      <c r="F393" s="59" t="str">
        <f>IF(B393&lt;&gt;"",SUM($E$16:E393),"")</f>
        <v/>
      </c>
      <c r="G393" s="63"/>
      <c r="H393" s="149"/>
      <c r="I393" s="124"/>
      <c r="J393" s="285"/>
    </row>
    <row r="394" spans="1:10">
      <c r="A394" s="60" t="str">
        <f t="shared" si="11"/>
        <v/>
      </c>
      <c r="B394" s="50"/>
      <c r="C394" s="47"/>
      <c r="D394" s="53"/>
      <c r="E394" s="59" t="str">
        <f t="shared" si="12"/>
        <v/>
      </c>
      <c r="F394" s="59" t="str">
        <f>IF(B394&lt;&gt;"",SUM($E$16:E394),"")</f>
        <v/>
      </c>
      <c r="G394" s="63"/>
      <c r="H394" s="149"/>
      <c r="I394" s="124"/>
      <c r="J394" s="285"/>
    </row>
    <row r="395" spans="1:10">
      <c r="A395" s="60" t="str">
        <f t="shared" si="11"/>
        <v/>
      </c>
      <c r="B395" s="50"/>
      <c r="C395" s="47"/>
      <c r="D395" s="53"/>
      <c r="E395" s="59" t="str">
        <f t="shared" si="12"/>
        <v/>
      </c>
      <c r="F395" s="59" t="str">
        <f>IF(B395&lt;&gt;"",SUM($E$16:E395),"")</f>
        <v/>
      </c>
      <c r="G395" s="63"/>
      <c r="H395" s="149"/>
      <c r="I395" s="124"/>
      <c r="J395" s="285"/>
    </row>
    <row r="396" spans="1:10">
      <c r="A396" s="60" t="str">
        <f t="shared" si="11"/>
        <v/>
      </c>
      <c r="B396" s="50"/>
      <c r="C396" s="47"/>
      <c r="D396" s="53"/>
      <c r="E396" s="59" t="str">
        <f t="shared" si="12"/>
        <v/>
      </c>
      <c r="F396" s="59" t="str">
        <f>IF(B396&lt;&gt;"",SUM($E$16:E396),"")</f>
        <v/>
      </c>
      <c r="G396" s="63"/>
      <c r="H396" s="149"/>
      <c r="I396" s="124"/>
      <c r="J396" s="285"/>
    </row>
    <row r="397" spans="1:10">
      <c r="A397" s="60" t="str">
        <f t="shared" si="11"/>
        <v/>
      </c>
      <c r="B397" s="50"/>
      <c r="C397" s="47"/>
      <c r="D397" s="53"/>
      <c r="E397" s="59" t="str">
        <f t="shared" si="12"/>
        <v/>
      </c>
      <c r="F397" s="59" t="str">
        <f>IF(B397&lt;&gt;"",SUM($E$16:E397),"")</f>
        <v/>
      </c>
      <c r="G397" s="63"/>
      <c r="H397" s="149"/>
      <c r="I397" s="124"/>
      <c r="J397" s="285"/>
    </row>
    <row r="398" spans="1:10">
      <c r="A398" s="60" t="str">
        <f t="shared" si="11"/>
        <v/>
      </c>
      <c r="B398" s="50"/>
      <c r="C398" s="47"/>
      <c r="D398" s="53"/>
      <c r="E398" s="59" t="str">
        <f t="shared" si="12"/>
        <v/>
      </c>
      <c r="F398" s="59" t="str">
        <f>IF(B398&lt;&gt;"",SUM($E$16:E398),"")</f>
        <v/>
      </c>
      <c r="G398" s="63"/>
      <c r="H398" s="149"/>
      <c r="I398" s="124"/>
      <c r="J398" s="285"/>
    </row>
    <row r="399" spans="1:10">
      <c r="A399" s="60" t="str">
        <f t="shared" si="11"/>
        <v/>
      </c>
      <c r="B399" s="50"/>
      <c r="C399" s="47"/>
      <c r="D399" s="53"/>
      <c r="E399" s="59" t="str">
        <f t="shared" si="12"/>
        <v/>
      </c>
      <c r="F399" s="59" t="str">
        <f>IF(B399&lt;&gt;"",SUM($E$16:E399),"")</f>
        <v/>
      </c>
      <c r="G399" s="63"/>
      <c r="H399" s="149"/>
      <c r="I399" s="124"/>
      <c r="J399" s="285"/>
    </row>
    <row r="400" spans="1:10">
      <c r="A400" s="60" t="str">
        <f t="shared" si="11"/>
        <v/>
      </c>
      <c r="B400" s="50"/>
      <c r="C400" s="47"/>
      <c r="D400" s="53"/>
      <c r="E400" s="59" t="str">
        <f t="shared" si="12"/>
        <v/>
      </c>
      <c r="F400" s="59" t="str">
        <f>IF(B400&lt;&gt;"",SUM($E$16:E400),"")</f>
        <v/>
      </c>
      <c r="G400" s="63"/>
      <c r="H400" s="149"/>
      <c r="I400" s="124"/>
      <c r="J400" s="285"/>
    </row>
    <row r="401" spans="1:10">
      <c r="A401" s="60" t="str">
        <f t="shared" si="11"/>
        <v/>
      </c>
      <c r="B401" s="50"/>
      <c r="C401" s="47"/>
      <c r="D401" s="53"/>
      <c r="E401" s="59" t="str">
        <f t="shared" si="12"/>
        <v/>
      </c>
      <c r="F401" s="59" t="str">
        <f>IF(B401&lt;&gt;"",SUM($E$16:E401),"")</f>
        <v/>
      </c>
      <c r="G401" s="63"/>
      <c r="H401" s="149"/>
      <c r="I401" s="124"/>
      <c r="J401" s="285"/>
    </row>
    <row r="402" spans="1:10">
      <c r="A402" s="60" t="str">
        <f t="shared" si="11"/>
        <v/>
      </c>
      <c r="B402" s="50"/>
      <c r="C402" s="47"/>
      <c r="D402" s="53"/>
      <c r="E402" s="59" t="str">
        <f t="shared" si="12"/>
        <v/>
      </c>
      <c r="F402" s="59" t="str">
        <f>IF(B402&lt;&gt;"",SUM($E$16:E402),"")</f>
        <v/>
      </c>
      <c r="G402" s="63"/>
      <c r="H402" s="149"/>
      <c r="I402" s="124"/>
      <c r="J402" s="285"/>
    </row>
    <row r="403" spans="1:10">
      <c r="A403" s="60" t="str">
        <f t="shared" si="11"/>
        <v/>
      </c>
      <c r="B403" s="50"/>
      <c r="C403" s="47"/>
      <c r="D403" s="53"/>
      <c r="E403" s="59" t="str">
        <f t="shared" si="12"/>
        <v/>
      </c>
      <c r="F403" s="59" t="str">
        <f>IF(B403&lt;&gt;"",SUM($E$16:E403),"")</f>
        <v/>
      </c>
      <c r="G403" s="63"/>
      <c r="H403" s="149"/>
      <c r="I403" s="124"/>
      <c r="J403" s="285"/>
    </row>
    <row r="404" spans="1:10">
      <c r="A404" s="60" t="str">
        <f t="shared" si="11"/>
        <v/>
      </c>
      <c r="B404" s="50"/>
      <c r="C404" s="47"/>
      <c r="D404" s="53"/>
      <c r="E404" s="59" t="str">
        <f t="shared" si="12"/>
        <v/>
      </c>
      <c r="F404" s="59" t="str">
        <f>IF(B404&lt;&gt;"",SUM($E$16:E404),"")</f>
        <v/>
      </c>
      <c r="G404" s="63"/>
      <c r="H404" s="149"/>
      <c r="I404" s="124"/>
      <c r="J404" s="285"/>
    </row>
    <row r="405" spans="1:10">
      <c r="A405" s="60" t="str">
        <f t="shared" si="11"/>
        <v/>
      </c>
      <c r="B405" s="50"/>
      <c r="C405" s="47"/>
      <c r="D405" s="53"/>
      <c r="E405" s="59" t="str">
        <f t="shared" si="12"/>
        <v/>
      </c>
      <c r="F405" s="59" t="str">
        <f>IF(B405&lt;&gt;"",SUM($E$16:E405),"")</f>
        <v/>
      </c>
      <c r="G405" s="63"/>
      <c r="H405" s="149"/>
      <c r="I405" s="124"/>
      <c r="J405" s="285"/>
    </row>
    <row r="406" spans="1:10">
      <c r="A406" s="60" t="str">
        <f t="shared" si="11"/>
        <v/>
      </c>
      <c r="B406" s="50"/>
      <c r="C406" s="47"/>
      <c r="D406" s="53"/>
      <c r="E406" s="59" t="str">
        <f t="shared" si="12"/>
        <v/>
      </c>
      <c r="F406" s="59" t="str">
        <f>IF(B406&lt;&gt;"",SUM($E$16:E406),"")</f>
        <v/>
      </c>
      <c r="G406" s="63"/>
      <c r="H406" s="149"/>
      <c r="I406" s="124"/>
      <c r="J406" s="285"/>
    </row>
    <row r="407" spans="1:10">
      <c r="A407" s="60" t="str">
        <f t="shared" si="11"/>
        <v/>
      </c>
      <c r="B407" s="50"/>
      <c r="C407" s="47"/>
      <c r="D407" s="53"/>
      <c r="E407" s="59" t="str">
        <f t="shared" si="12"/>
        <v/>
      </c>
      <c r="F407" s="59" t="str">
        <f>IF(B407&lt;&gt;"",SUM($E$16:E407),"")</f>
        <v/>
      </c>
      <c r="G407" s="63"/>
      <c r="H407" s="149"/>
      <c r="I407" s="124"/>
      <c r="J407" s="285"/>
    </row>
    <row r="408" spans="1:10">
      <c r="A408" s="60" t="str">
        <f t="shared" si="11"/>
        <v/>
      </c>
      <c r="B408" s="50"/>
      <c r="C408" s="47"/>
      <c r="D408" s="53"/>
      <c r="E408" s="59" t="str">
        <f t="shared" si="12"/>
        <v/>
      </c>
      <c r="F408" s="59" t="str">
        <f>IF(B408&lt;&gt;"",SUM($E$16:E408),"")</f>
        <v/>
      </c>
      <c r="G408" s="63"/>
      <c r="H408" s="149"/>
      <c r="I408" s="124"/>
      <c r="J408" s="285"/>
    </row>
    <row r="409" spans="1:10">
      <c r="A409" s="60" t="str">
        <f t="shared" si="11"/>
        <v/>
      </c>
      <c r="B409" s="50"/>
      <c r="C409" s="47"/>
      <c r="D409" s="53"/>
      <c r="E409" s="59" t="str">
        <f t="shared" si="12"/>
        <v/>
      </c>
      <c r="F409" s="59" t="str">
        <f>IF(B409&lt;&gt;"",SUM($E$16:E409),"")</f>
        <v/>
      </c>
      <c r="G409" s="63"/>
      <c r="H409" s="149"/>
      <c r="I409" s="124"/>
      <c r="J409" s="285"/>
    </row>
    <row r="410" spans="1:10">
      <c r="A410" s="60" t="str">
        <f t="shared" si="11"/>
        <v/>
      </c>
      <c r="B410" s="50"/>
      <c r="C410" s="47"/>
      <c r="D410" s="53"/>
      <c r="E410" s="59" t="str">
        <f t="shared" si="12"/>
        <v/>
      </c>
      <c r="F410" s="59" t="str">
        <f>IF(B410&lt;&gt;"",SUM($E$16:E410),"")</f>
        <v/>
      </c>
      <c r="G410" s="63"/>
      <c r="H410" s="149"/>
      <c r="I410" s="124"/>
      <c r="J410" s="285"/>
    </row>
    <row r="411" spans="1:10">
      <c r="A411" s="60" t="str">
        <f t="shared" si="11"/>
        <v/>
      </c>
      <c r="B411" s="50"/>
      <c r="C411" s="47"/>
      <c r="D411" s="53"/>
      <c r="E411" s="59" t="str">
        <f t="shared" si="12"/>
        <v/>
      </c>
      <c r="F411" s="59" t="str">
        <f>IF(B411&lt;&gt;"",SUM($E$16:E411),"")</f>
        <v/>
      </c>
      <c r="G411" s="63"/>
      <c r="H411" s="149"/>
      <c r="I411" s="124"/>
      <c r="J411" s="285"/>
    </row>
    <row r="412" spans="1:10">
      <c r="A412" s="60" t="str">
        <f t="shared" si="11"/>
        <v/>
      </c>
      <c r="B412" s="50"/>
      <c r="C412" s="47"/>
      <c r="D412" s="53"/>
      <c r="E412" s="59" t="str">
        <f t="shared" si="12"/>
        <v/>
      </c>
      <c r="F412" s="59" t="str">
        <f>IF(B412&lt;&gt;"",SUM($E$16:E412),"")</f>
        <v/>
      </c>
      <c r="G412" s="63"/>
      <c r="H412" s="149"/>
      <c r="I412" s="124"/>
      <c r="J412" s="285"/>
    </row>
    <row r="413" spans="1:10">
      <c r="A413" s="60" t="str">
        <f t="shared" si="11"/>
        <v/>
      </c>
      <c r="B413" s="50"/>
      <c r="C413" s="47"/>
      <c r="D413" s="53"/>
      <c r="E413" s="59" t="str">
        <f t="shared" si="12"/>
        <v/>
      </c>
      <c r="F413" s="59" t="str">
        <f>IF(B413&lt;&gt;"",SUM($E$16:E413),"")</f>
        <v/>
      </c>
      <c r="G413" s="63"/>
      <c r="H413" s="149"/>
      <c r="I413" s="124"/>
      <c r="J413" s="285"/>
    </row>
    <row r="414" spans="1:10">
      <c r="A414" s="60" t="str">
        <f t="shared" si="11"/>
        <v/>
      </c>
      <c r="B414" s="50"/>
      <c r="C414" s="47"/>
      <c r="D414" s="53"/>
      <c r="E414" s="59" t="str">
        <f t="shared" si="12"/>
        <v/>
      </c>
      <c r="F414" s="59" t="str">
        <f>IF(B414&lt;&gt;"",SUM($E$16:E414),"")</f>
        <v/>
      </c>
      <c r="G414" s="63"/>
      <c r="H414" s="149"/>
      <c r="I414" s="124"/>
      <c r="J414" s="285"/>
    </row>
    <row r="415" spans="1:10">
      <c r="A415" s="60" t="str">
        <f t="shared" si="11"/>
        <v/>
      </c>
      <c r="B415" s="50"/>
      <c r="C415" s="47"/>
      <c r="D415" s="53"/>
      <c r="E415" s="59" t="str">
        <f t="shared" si="12"/>
        <v/>
      </c>
      <c r="F415" s="59" t="str">
        <f>IF(B415&lt;&gt;"",SUM($E$16:E415),"")</f>
        <v/>
      </c>
      <c r="G415" s="63"/>
      <c r="H415" s="149"/>
      <c r="I415" s="124"/>
      <c r="J415" s="285"/>
    </row>
    <row r="416" spans="1:10">
      <c r="A416" s="60" t="str">
        <f t="shared" si="11"/>
        <v/>
      </c>
      <c r="B416" s="50"/>
      <c r="C416" s="47"/>
      <c r="D416" s="53"/>
      <c r="E416" s="59" t="str">
        <f t="shared" si="12"/>
        <v/>
      </c>
      <c r="F416" s="59" t="str">
        <f>IF(B416&lt;&gt;"",SUM($E$16:E416),"")</f>
        <v/>
      </c>
      <c r="G416" s="63"/>
      <c r="H416" s="149"/>
      <c r="I416" s="124"/>
      <c r="J416" s="285"/>
    </row>
    <row r="417" spans="1:10">
      <c r="A417" s="60" t="str">
        <f t="shared" si="11"/>
        <v/>
      </c>
      <c r="B417" s="50"/>
      <c r="C417" s="47"/>
      <c r="D417" s="53"/>
      <c r="E417" s="59" t="str">
        <f t="shared" si="12"/>
        <v/>
      </c>
      <c r="F417" s="59" t="str">
        <f>IF(B417&lt;&gt;"",SUM($E$16:E417),"")</f>
        <v/>
      </c>
      <c r="G417" s="63"/>
      <c r="H417" s="149"/>
      <c r="I417" s="124"/>
      <c r="J417" s="285"/>
    </row>
    <row r="418" spans="1:10">
      <c r="A418" s="60" t="str">
        <f t="shared" si="11"/>
        <v/>
      </c>
      <c r="B418" s="50"/>
      <c r="C418" s="47"/>
      <c r="D418" s="53"/>
      <c r="E418" s="59" t="str">
        <f t="shared" si="12"/>
        <v/>
      </c>
      <c r="F418" s="59" t="str">
        <f>IF(B418&lt;&gt;"",SUM($E$16:E418),"")</f>
        <v/>
      </c>
      <c r="G418" s="63"/>
      <c r="H418" s="149"/>
      <c r="I418" s="124"/>
      <c r="J418" s="285"/>
    </row>
    <row r="419" spans="1:10">
      <c r="A419" s="60" t="str">
        <f t="shared" si="11"/>
        <v/>
      </c>
      <c r="B419" s="50"/>
      <c r="C419" s="47"/>
      <c r="D419" s="53"/>
      <c r="E419" s="59" t="str">
        <f t="shared" si="12"/>
        <v/>
      </c>
      <c r="F419" s="59" t="str">
        <f>IF(B419&lt;&gt;"",SUM($E$16:E419),"")</f>
        <v/>
      </c>
      <c r="G419" s="63"/>
      <c r="H419" s="149"/>
      <c r="I419" s="124"/>
      <c r="J419" s="285"/>
    </row>
    <row r="420" spans="1:10">
      <c r="A420" s="60" t="str">
        <f t="shared" si="11"/>
        <v/>
      </c>
      <c r="B420" s="50"/>
      <c r="C420" s="47"/>
      <c r="D420" s="53"/>
      <c r="E420" s="59" t="str">
        <f t="shared" si="12"/>
        <v/>
      </c>
      <c r="F420" s="59" t="str">
        <f>IF(B420&lt;&gt;"",SUM($E$16:E420),"")</f>
        <v/>
      </c>
      <c r="G420" s="63"/>
      <c r="H420" s="149"/>
      <c r="I420" s="124"/>
      <c r="J420" s="285"/>
    </row>
    <row r="421" spans="1:10">
      <c r="A421" s="60" t="str">
        <f t="shared" si="11"/>
        <v/>
      </c>
      <c r="B421" s="50"/>
      <c r="C421" s="47"/>
      <c r="D421" s="53"/>
      <c r="E421" s="59" t="str">
        <f t="shared" si="12"/>
        <v/>
      </c>
      <c r="F421" s="59" t="str">
        <f>IF(B421&lt;&gt;"",SUM($E$16:E421),"")</f>
        <v/>
      </c>
      <c r="G421" s="63"/>
      <c r="H421" s="149"/>
      <c r="I421" s="124"/>
      <c r="J421" s="285"/>
    </row>
    <row r="422" spans="1:10">
      <c r="A422" s="60" t="str">
        <f t="shared" si="11"/>
        <v/>
      </c>
      <c r="B422" s="50"/>
      <c r="C422" s="47"/>
      <c r="D422" s="53"/>
      <c r="E422" s="59" t="str">
        <f t="shared" si="12"/>
        <v/>
      </c>
      <c r="F422" s="59" t="str">
        <f>IF(B422&lt;&gt;"",SUM($E$16:E422),"")</f>
        <v/>
      </c>
      <c r="G422" s="63"/>
      <c r="H422" s="149"/>
      <c r="I422" s="124"/>
      <c r="J422" s="285"/>
    </row>
    <row r="423" spans="1:10">
      <c r="A423" s="60" t="str">
        <f t="shared" si="11"/>
        <v/>
      </c>
      <c r="B423" s="50"/>
      <c r="C423" s="47"/>
      <c r="D423" s="53"/>
      <c r="E423" s="59" t="str">
        <f t="shared" si="12"/>
        <v/>
      </c>
      <c r="F423" s="59" t="str">
        <f>IF(B423&lt;&gt;"",SUM($E$16:E423),"")</f>
        <v/>
      </c>
      <c r="G423" s="63"/>
      <c r="H423" s="149"/>
      <c r="I423" s="124"/>
      <c r="J423" s="285"/>
    </row>
    <row r="424" spans="1:10">
      <c r="A424" s="60" t="str">
        <f t="shared" si="11"/>
        <v/>
      </c>
      <c r="B424" s="50"/>
      <c r="C424" s="47"/>
      <c r="D424" s="53"/>
      <c r="E424" s="59" t="str">
        <f t="shared" si="12"/>
        <v/>
      </c>
      <c r="F424" s="59" t="str">
        <f>IF(B424&lt;&gt;"",SUM($E$16:E424),"")</f>
        <v/>
      </c>
      <c r="G424" s="63"/>
      <c r="H424" s="149"/>
      <c r="I424" s="124"/>
      <c r="J424" s="285"/>
    </row>
    <row r="425" spans="1:10">
      <c r="A425" s="60" t="str">
        <f t="shared" si="11"/>
        <v/>
      </c>
      <c r="B425" s="50"/>
      <c r="C425" s="47"/>
      <c r="D425" s="53"/>
      <c r="E425" s="59" t="str">
        <f t="shared" si="12"/>
        <v/>
      </c>
      <c r="F425" s="59" t="str">
        <f>IF(B425&lt;&gt;"",SUM($E$16:E425),"")</f>
        <v/>
      </c>
      <c r="G425" s="63"/>
      <c r="H425" s="149"/>
      <c r="I425" s="124"/>
      <c r="J425" s="285"/>
    </row>
    <row r="426" spans="1:10">
      <c r="A426" s="60" t="str">
        <f t="shared" si="11"/>
        <v/>
      </c>
      <c r="B426" s="50"/>
      <c r="C426" s="47"/>
      <c r="D426" s="53"/>
      <c r="E426" s="59" t="str">
        <f t="shared" si="12"/>
        <v/>
      </c>
      <c r="F426" s="59" t="str">
        <f>IF(B426&lt;&gt;"",SUM($E$16:E426),"")</f>
        <v/>
      </c>
      <c r="G426" s="63"/>
      <c r="H426" s="149"/>
      <c r="I426" s="124"/>
      <c r="J426" s="285"/>
    </row>
    <row r="427" spans="1:10">
      <c r="A427" s="60" t="str">
        <f t="shared" si="11"/>
        <v/>
      </c>
      <c r="B427" s="50"/>
      <c r="C427" s="47"/>
      <c r="D427" s="53"/>
      <c r="E427" s="59" t="str">
        <f t="shared" si="12"/>
        <v/>
      </c>
      <c r="F427" s="59" t="str">
        <f>IF(B427&lt;&gt;"",SUM($E$16:E427),"")</f>
        <v/>
      </c>
      <c r="G427" s="63"/>
      <c r="H427" s="149"/>
      <c r="I427" s="124"/>
      <c r="J427" s="285"/>
    </row>
    <row r="428" spans="1:10">
      <c r="A428" s="60" t="str">
        <f t="shared" si="11"/>
        <v/>
      </c>
      <c r="B428" s="50"/>
      <c r="C428" s="47"/>
      <c r="D428" s="53"/>
      <c r="E428" s="59" t="str">
        <f t="shared" si="12"/>
        <v/>
      </c>
      <c r="F428" s="59" t="str">
        <f>IF(B428&lt;&gt;"",SUM($E$16:E428),"")</f>
        <v/>
      </c>
      <c r="G428" s="63"/>
      <c r="H428" s="149"/>
      <c r="I428" s="124"/>
      <c r="J428" s="285"/>
    </row>
    <row r="429" spans="1:10">
      <c r="A429" s="60" t="str">
        <f t="shared" si="11"/>
        <v/>
      </c>
      <c r="B429" s="50"/>
      <c r="C429" s="47"/>
      <c r="D429" s="53"/>
      <c r="E429" s="59" t="str">
        <f t="shared" si="12"/>
        <v/>
      </c>
      <c r="F429" s="59" t="str">
        <f>IF(B429&lt;&gt;"",SUM($E$16:E429),"")</f>
        <v/>
      </c>
      <c r="G429" s="63"/>
      <c r="H429" s="149"/>
      <c r="I429" s="124"/>
      <c r="J429" s="285"/>
    </row>
    <row r="430" spans="1:10">
      <c r="A430" s="60" t="str">
        <f t="shared" si="11"/>
        <v/>
      </c>
      <c r="B430" s="50"/>
      <c r="C430" s="47"/>
      <c r="D430" s="53"/>
      <c r="E430" s="59" t="str">
        <f t="shared" si="12"/>
        <v/>
      </c>
      <c r="F430" s="59" t="str">
        <f>IF(B430&lt;&gt;"",SUM($E$16:E430),"")</f>
        <v/>
      </c>
      <c r="G430" s="63"/>
      <c r="H430" s="149"/>
      <c r="I430" s="124"/>
      <c r="J430" s="285"/>
    </row>
    <row r="431" spans="1:10">
      <c r="A431" s="60" t="str">
        <f t="shared" ref="A431:A494" si="13">IF(B431&lt;&gt;"",TEXT(B431,"TTT"),"")</f>
        <v/>
      </c>
      <c r="B431" s="50"/>
      <c r="C431" s="47"/>
      <c r="D431" s="53"/>
      <c r="E431" s="59" t="str">
        <f t="shared" ref="E431:E494" si="14">IF(B431&lt;&gt;"",IF(D431&lt;C431,1-C431+D431,D431-C431)*24,"")</f>
        <v/>
      </c>
      <c r="F431" s="59" t="str">
        <f>IF(B431&lt;&gt;"",SUM($E$16:E431),"")</f>
        <v/>
      </c>
      <c r="G431" s="63"/>
      <c r="H431" s="149"/>
      <c r="I431" s="124"/>
      <c r="J431" s="285"/>
    </row>
    <row r="432" spans="1:10">
      <c r="A432" s="60" t="str">
        <f t="shared" si="13"/>
        <v/>
      </c>
      <c r="B432" s="50"/>
      <c r="C432" s="47"/>
      <c r="D432" s="53"/>
      <c r="E432" s="59" t="str">
        <f t="shared" si="14"/>
        <v/>
      </c>
      <c r="F432" s="59" t="str">
        <f>IF(B432&lt;&gt;"",SUM($E$16:E432),"")</f>
        <v/>
      </c>
      <c r="G432" s="63"/>
      <c r="H432" s="149"/>
      <c r="I432" s="124"/>
      <c r="J432" s="285"/>
    </row>
    <row r="433" spans="1:10">
      <c r="A433" s="60" t="str">
        <f t="shared" si="13"/>
        <v/>
      </c>
      <c r="B433" s="50"/>
      <c r="C433" s="47"/>
      <c r="D433" s="53"/>
      <c r="E433" s="59" t="str">
        <f t="shared" si="14"/>
        <v/>
      </c>
      <c r="F433" s="59" t="str">
        <f>IF(B433&lt;&gt;"",SUM($E$16:E433),"")</f>
        <v/>
      </c>
      <c r="G433" s="63"/>
      <c r="H433" s="149"/>
      <c r="I433" s="124"/>
      <c r="J433" s="285"/>
    </row>
    <row r="434" spans="1:10">
      <c r="A434" s="60" t="str">
        <f t="shared" si="13"/>
        <v/>
      </c>
      <c r="B434" s="50"/>
      <c r="C434" s="47"/>
      <c r="D434" s="53"/>
      <c r="E434" s="59" t="str">
        <f t="shared" si="14"/>
        <v/>
      </c>
      <c r="F434" s="59" t="str">
        <f>IF(B434&lt;&gt;"",SUM($E$16:E434),"")</f>
        <v/>
      </c>
      <c r="G434" s="63"/>
      <c r="H434" s="149"/>
      <c r="I434" s="124"/>
      <c r="J434" s="285"/>
    </row>
    <row r="435" spans="1:10">
      <c r="A435" s="60" t="str">
        <f t="shared" si="13"/>
        <v/>
      </c>
      <c r="B435" s="50"/>
      <c r="C435" s="47"/>
      <c r="D435" s="53"/>
      <c r="E435" s="59" t="str">
        <f t="shared" si="14"/>
        <v/>
      </c>
      <c r="F435" s="59" t="str">
        <f>IF(B435&lt;&gt;"",SUM($E$16:E435),"")</f>
        <v/>
      </c>
      <c r="G435" s="63"/>
      <c r="H435" s="149"/>
      <c r="I435" s="124"/>
      <c r="J435" s="285"/>
    </row>
    <row r="436" spans="1:10">
      <c r="A436" s="60" t="str">
        <f t="shared" si="13"/>
        <v/>
      </c>
      <c r="B436" s="50"/>
      <c r="C436" s="47"/>
      <c r="D436" s="53"/>
      <c r="E436" s="59" t="str">
        <f t="shared" si="14"/>
        <v/>
      </c>
      <c r="F436" s="59" t="str">
        <f>IF(B436&lt;&gt;"",SUM($E$16:E436),"")</f>
        <v/>
      </c>
      <c r="G436" s="63"/>
      <c r="H436" s="149"/>
      <c r="I436" s="124"/>
      <c r="J436" s="285"/>
    </row>
    <row r="437" spans="1:10">
      <c r="A437" s="60" t="str">
        <f t="shared" si="13"/>
        <v/>
      </c>
      <c r="B437" s="50"/>
      <c r="C437" s="47"/>
      <c r="D437" s="53"/>
      <c r="E437" s="59" t="str">
        <f t="shared" si="14"/>
        <v/>
      </c>
      <c r="F437" s="59" t="str">
        <f>IF(B437&lt;&gt;"",SUM($E$16:E437),"")</f>
        <v/>
      </c>
      <c r="G437" s="63"/>
      <c r="H437" s="149"/>
      <c r="I437" s="124"/>
      <c r="J437" s="285"/>
    </row>
    <row r="438" spans="1:10">
      <c r="A438" s="60" t="str">
        <f t="shared" si="13"/>
        <v/>
      </c>
      <c r="B438" s="50"/>
      <c r="C438" s="47"/>
      <c r="D438" s="53"/>
      <c r="E438" s="59" t="str">
        <f t="shared" si="14"/>
        <v/>
      </c>
      <c r="F438" s="59" t="str">
        <f>IF(B438&lt;&gt;"",SUM($E$16:E438),"")</f>
        <v/>
      </c>
      <c r="G438" s="63"/>
      <c r="H438" s="149"/>
      <c r="I438" s="124"/>
      <c r="J438" s="285"/>
    </row>
    <row r="439" spans="1:10">
      <c r="A439" s="60" t="str">
        <f t="shared" si="13"/>
        <v/>
      </c>
      <c r="B439" s="50"/>
      <c r="C439" s="47"/>
      <c r="D439" s="53"/>
      <c r="E439" s="59" t="str">
        <f t="shared" si="14"/>
        <v/>
      </c>
      <c r="F439" s="59" t="str">
        <f>IF(B439&lt;&gt;"",SUM($E$16:E439),"")</f>
        <v/>
      </c>
      <c r="G439" s="63"/>
      <c r="H439" s="149"/>
      <c r="I439" s="124"/>
      <c r="J439" s="285"/>
    </row>
    <row r="440" spans="1:10">
      <c r="A440" s="60" t="str">
        <f t="shared" si="13"/>
        <v/>
      </c>
      <c r="B440" s="50"/>
      <c r="C440" s="47"/>
      <c r="D440" s="53"/>
      <c r="E440" s="59" t="str">
        <f t="shared" si="14"/>
        <v/>
      </c>
      <c r="F440" s="59" t="str">
        <f>IF(B440&lt;&gt;"",SUM($E$16:E440),"")</f>
        <v/>
      </c>
      <c r="G440" s="63"/>
      <c r="H440" s="149"/>
      <c r="I440" s="124"/>
      <c r="J440" s="285"/>
    </row>
    <row r="441" spans="1:10">
      <c r="A441" s="60" t="str">
        <f t="shared" si="13"/>
        <v/>
      </c>
      <c r="B441" s="50"/>
      <c r="C441" s="47"/>
      <c r="D441" s="53"/>
      <c r="E441" s="59" t="str">
        <f t="shared" si="14"/>
        <v/>
      </c>
      <c r="F441" s="59" t="str">
        <f>IF(B441&lt;&gt;"",SUM($E$16:E441),"")</f>
        <v/>
      </c>
      <c r="G441" s="63"/>
      <c r="H441" s="149"/>
      <c r="I441" s="124"/>
      <c r="J441" s="285"/>
    </row>
    <row r="442" spans="1:10">
      <c r="A442" s="60" t="str">
        <f t="shared" si="13"/>
        <v/>
      </c>
      <c r="B442" s="50"/>
      <c r="C442" s="47"/>
      <c r="D442" s="53"/>
      <c r="E442" s="59" t="str">
        <f t="shared" si="14"/>
        <v/>
      </c>
      <c r="F442" s="59" t="str">
        <f>IF(B442&lt;&gt;"",SUM($E$16:E442),"")</f>
        <v/>
      </c>
      <c r="G442" s="63"/>
      <c r="H442" s="149"/>
      <c r="I442" s="124"/>
      <c r="J442" s="285"/>
    </row>
    <row r="443" spans="1:10">
      <c r="A443" s="60" t="str">
        <f t="shared" si="13"/>
        <v/>
      </c>
      <c r="B443" s="50"/>
      <c r="C443" s="47"/>
      <c r="D443" s="53"/>
      <c r="E443" s="59" t="str">
        <f t="shared" si="14"/>
        <v/>
      </c>
      <c r="F443" s="59" t="str">
        <f>IF(B443&lt;&gt;"",SUM($E$16:E443),"")</f>
        <v/>
      </c>
      <c r="G443" s="63"/>
      <c r="H443" s="149"/>
      <c r="I443" s="124"/>
      <c r="J443" s="285"/>
    </row>
    <row r="444" spans="1:10">
      <c r="A444" s="60" t="str">
        <f t="shared" si="13"/>
        <v/>
      </c>
      <c r="B444" s="50"/>
      <c r="C444" s="47"/>
      <c r="D444" s="53"/>
      <c r="E444" s="59" t="str">
        <f t="shared" si="14"/>
        <v/>
      </c>
      <c r="F444" s="59" t="str">
        <f>IF(B444&lt;&gt;"",SUM($E$16:E444),"")</f>
        <v/>
      </c>
      <c r="G444" s="63"/>
      <c r="H444" s="149"/>
      <c r="I444" s="124"/>
      <c r="J444" s="285"/>
    </row>
    <row r="445" spans="1:10">
      <c r="A445" s="60" t="str">
        <f t="shared" si="13"/>
        <v/>
      </c>
      <c r="B445" s="50"/>
      <c r="C445" s="47"/>
      <c r="D445" s="53"/>
      <c r="E445" s="59" t="str">
        <f t="shared" si="14"/>
        <v/>
      </c>
      <c r="F445" s="59" t="str">
        <f>IF(B445&lt;&gt;"",SUM($E$16:E445),"")</f>
        <v/>
      </c>
      <c r="G445" s="63"/>
      <c r="H445" s="149"/>
      <c r="I445" s="124"/>
      <c r="J445" s="285"/>
    </row>
    <row r="446" spans="1:10">
      <c r="A446" s="60" t="str">
        <f t="shared" si="13"/>
        <v/>
      </c>
      <c r="B446" s="50"/>
      <c r="C446" s="47"/>
      <c r="D446" s="53"/>
      <c r="E446" s="59" t="str">
        <f t="shared" si="14"/>
        <v/>
      </c>
      <c r="F446" s="59" t="str">
        <f>IF(B446&lt;&gt;"",SUM($E$16:E446),"")</f>
        <v/>
      </c>
      <c r="G446" s="63"/>
      <c r="H446" s="149"/>
      <c r="I446" s="124"/>
      <c r="J446" s="285"/>
    </row>
    <row r="447" spans="1:10">
      <c r="A447" s="60" t="str">
        <f t="shared" si="13"/>
        <v/>
      </c>
      <c r="B447" s="50"/>
      <c r="C447" s="47"/>
      <c r="D447" s="53"/>
      <c r="E447" s="59" t="str">
        <f t="shared" si="14"/>
        <v/>
      </c>
      <c r="F447" s="59" t="str">
        <f>IF(B447&lt;&gt;"",SUM($E$16:E447),"")</f>
        <v/>
      </c>
      <c r="G447" s="63"/>
      <c r="H447" s="149"/>
      <c r="I447" s="124"/>
      <c r="J447" s="285"/>
    </row>
    <row r="448" spans="1:10">
      <c r="A448" s="60" t="str">
        <f t="shared" si="13"/>
        <v/>
      </c>
      <c r="B448" s="50"/>
      <c r="C448" s="47"/>
      <c r="D448" s="53"/>
      <c r="E448" s="59" t="str">
        <f t="shared" si="14"/>
        <v/>
      </c>
      <c r="F448" s="59" t="str">
        <f>IF(B448&lt;&gt;"",SUM($E$16:E448),"")</f>
        <v/>
      </c>
      <c r="G448" s="63"/>
      <c r="H448" s="149"/>
      <c r="I448" s="124"/>
      <c r="J448" s="285"/>
    </row>
    <row r="449" spans="1:10">
      <c r="A449" s="60" t="str">
        <f t="shared" si="13"/>
        <v/>
      </c>
      <c r="B449" s="50"/>
      <c r="C449" s="47"/>
      <c r="D449" s="53"/>
      <c r="E449" s="59" t="str">
        <f t="shared" si="14"/>
        <v/>
      </c>
      <c r="F449" s="59" t="str">
        <f>IF(B449&lt;&gt;"",SUM($E$16:E449),"")</f>
        <v/>
      </c>
      <c r="G449" s="63"/>
      <c r="H449" s="149"/>
      <c r="I449" s="124"/>
      <c r="J449" s="285"/>
    </row>
    <row r="450" spans="1:10">
      <c r="A450" s="60" t="str">
        <f t="shared" si="13"/>
        <v/>
      </c>
      <c r="B450" s="50"/>
      <c r="C450" s="47"/>
      <c r="D450" s="53"/>
      <c r="E450" s="59" t="str">
        <f t="shared" si="14"/>
        <v/>
      </c>
      <c r="F450" s="59" t="str">
        <f>IF(B450&lt;&gt;"",SUM($E$16:E450),"")</f>
        <v/>
      </c>
      <c r="G450" s="63"/>
      <c r="H450" s="149"/>
      <c r="I450" s="124"/>
      <c r="J450" s="285"/>
    </row>
    <row r="451" spans="1:10">
      <c r="A451" s="60" t="str">
        <f t="shared" si="13"/>
        <v/>
      </c>
      <c r="B451" s="50"/>
      <c r="C451" s="47"/>
      <c r="D451" s="53"/>
      <c r="E451" s="59" t="str">
        <f t="shared" si="14"/>
        <v/>
      </c>
      <c r="F451" s="59" t="str">
        <f>IF(B451&lt;&gt;"",SUM($E$16:E451),"")</f>
        <v/>
      </c>
      <c r="G451" s="63"/>
      <c r="H451" s="149"/>
      <c r="I451" s="124"/>
      <c r="J451" s="285"/>
    </row>
    <row r="452" spans="1:10">
      <c r="A452" s="60" t="str">
        <f t="shared" si="13"/>
        <v/>
      </c>
      <c r="B452" s="50"/>
      <c r="C452" s="47"/>
      <c r="D452" s="53"/>
      <c r="E452" s="59" t="str">
        <f t="shared" si="14"/>
        <v/>
      </c>
      <c r="F452" s="59" t="str">
        <f>IF(B452&lt;&gt;"",SUM($E$16:E452),"")</f>
        <v/>
      </c>
      <c r="G452" s="63"/>
      <c r="H452" s="149"/>
      <c r="I452" s="124"/>
      <c r="J452" s="285"/>
    </row>
    <row r="453" spans="1:10">
      <c r="A453" s="60" t="str">
        <f t="shared" si="13"/>
        <v/>
      </c>
      <c r="B453" s="50"/>
      <c r="C453" s="47"/>
      <c r="D453" s="53"/>
      <c r="E453" s="59" t="str">
        <f t="shared" si="14"/>
        <v/>
      </c>
      <c r="F453" s="59" t="str">
        <f>IF(B453&lt;&gt;"",SUM($E$16:E453),"")</f>
        <v/>
      </c>
      <c r="G453" s="63"/>
      <c r="H453" s="149"/>
      <c r="I453" s="124"/>
      <c r="J453" s="285"/>
    </row>
    <row r="454" spans="1:10">
      <c r="A454" s="60" t="str">
        <f t="shared" si="13"/>
        <v/>
      </c>
      <c r="B454" s="50"/>
      <c r="C454" s="47"/>
      <c r="D454" s="53"/>
      <c r="E454" s="59" t="str">
        <f t="shared" si="14"/>
        <v/>
      </c>
      <c r="F454" s="59" t="str">
        <f>IF(B454&lt;&gt;"",SUM($E$16:E454),"")</f>
        <v/>
      </c>
      <c r="G454" s="63"/>
      <c r="H454" s="149"/>
      <c r="I454" s="124"/>
      <c r="J454" s="285"/>
    </row>
    <row r="455" spans="1:10">
      <c r="A455" s="60" t="str">
        <f t="shared" si="13"/>
        <v/>
      </c>
      <c r="B455" s="50"/>
      <c r="C455" s="47"/>
      <c r="D455" s="53"/>
      <c r="E455" s="59" t="str">
        <f t="shared" si="14"/>
        <v/>
      </c>
      <c r="F455" s="59" t="str">
        <f>IF(B455&lt;&gt;"",SUM($E$16:E455),"")</f>
        <v/>
      </c>
      <c r="G455" s="63"/>
      <c r="H455" s="149"/>
      <c r="I455" s="124"/>
      <c r="J455" s="285"/>
    </row>
    <row r="456" spans="1:10">
      <c r="A456" s="60" t="str">
        <f t="shared" si="13"/>
        <v/>
      </c>
      <c r="B456" s="50"/>
      <c r="C456" s="47"/>
      <c r="D456" s="53"/>
      <c r="E456" s="59" t="str">
        <f t="shared" si="14"/>
        <v/>
      </c>
      <c r="F456" s="59" t="str">
        <f>IF(B456&lt;&gt;"",SUM($E$16:E456),"")</f>
        <v/>
      </c>
      <c r="G456" s="63"/>
      <c r="H456" s="149"/>
      <c r="I456" s="124"/>
      <c r="J456" s="285"/>
    </row>
    <row r="457" spans="1:10">
      <c r="A457" s="60" t="str">
        <f t="shared" si="13"/>
        <v/>
      </c>
      <c r="B457" s="50"/>
      <c r="C457" s="47"/>
      <c r="D457" s="53"/>
      <c r="E457" s="59" t="str">
        <f t="shared" si="14"/>
        <v/>
      </c>
      <c r="F457" s="59" t="str">
        <f>IF(B457&lt;&gt;"",SUM($E$16:E457),"")</f>
        <v/>
      </c>
      <c r="G457" s="63"/>
      <c r="H457" s="149"/>
      <c r="I457" s="124"/>
      <c r="J457" s="285"/>
    </row>
    <row r="458" spans="1:10">
      <c r="A458" s="60" t="str">
        <f t="shared" si="13"/>
        <v/>
      </c>
      <c r="B458" s="50"/>
      <c r="C458" s="47"/>
      <c r="D458" s="53"/>
      <c r="E458" s="59" t="str">
        <f t="shared" si="14"/>
        <v/>
      </c>
      <c r="F458" s="59" t="str">
        <f>IF(B458&lt;&gt;"",SUM($E$16:E458),"")</f>
        <v/>
      </c>
      <c r="G458" s="63"/>
      <c r="H458" s="149"/>
      <c r="I458" s="124"/>
      <c r="J458" s="285"/>
    </row>
    <row r="459" spans="1:10">
      <c r="A459" s="60" t="str">
        <f t="shared" si="13"/>
        <v/>
      </c>
      <c r="B459" s="50"/>
      <c r="C459" s="47"/>
      <c r="D459" s="53"/>
      <c r="E459" s="59" t="str">
        <f t="shared" si="14"/>
        <v/>
      </c>
      <c r="F459" s="59" t="str">
        <f>IF(B459&lt;&gt;"",SUM($E$16:E459),"")</f>
        <v/>
      </c>
      <c r="G459" s="63"/>
      <c r="H459" s="149"/>
      <c r="I459" s="124"/>
      <c r="J459" s="285"/>
    </row>
    <row r="460" spans="1:10">
      <c r="A460" s="60" t="str">
        <f t="shared" si="13"/>
        <v/>
      </c>
      <c r="B460" s="50"/>
      <c r="C460" s="47"/>
      <c r="D460" s="53"/>
      <c r="E460" s="59" t="str">
        <f t="shared" si="14"/>
        <v/>
      </c>
      <c r="F460" s="59" t="str">
        <f>IF(B460&lt;&gt;"",SUM($E$16:E460),"")</f>
        <v/>
      </c>
      <c r="G460" s="63"/>
      <c r="H460" s="149"/>
      <c r="I460" s="124"/>
      <c r="J460" s="285"/>
    </row>
    <row r="461" spans="1:10">
      <c r="A461" s="60" t="str">
        <f t="shared" si="13"/>
        <v/>
      </c>
      <c r="B461" s="50"/>
      <c r="C461" s="47"/>
      <c r="D461" s="53"/>
      <c r="E461" s="59" t="str">
        <f t="shared" si="14"/>
        <v/>
      </c>
      <c r="F461" s="59" t="str">
        <f>IF(B461&lt;&gt;"",SUM($E$16:E461),"")</f>
        <v/>
      </c>
      <c r="G461" s="63"/>
      <c r="H461" s="149"/>
      <c r="I461" s="124"/>
      <c r="J461" s="285"/>
    </row>
    <row r="462" spans="1:10">
      <c r="A462" s="60" t="str">
        <f t="shared" si="13"/>
        <v/>
      </c>
      <c r="B462" s="50"/>
      <c r="C462" s="47"/>
      <c r="D462" s="53"/>
      <c r="E462" s="59" t="str">
        <f t="shared" si="14"/>
        <v/>
      </c>
      <c r="F462" s="59" t="str">
        <f>IF(B462&lt;&gt;"",SUM($E$16:E462),"")</f>
        <v/>
      </c>
      <c r="G462" s="63"/>
      <c r="H462" s="149"/>
      <c r="I462" s="124"/>
      <c r="J462" s="285"/>
    </row>
    <row r="463" spans="1:10">
      <c r="A463" s="60" t="str">
        <f t="shared" si="13"/>
        <v/>
      </c>
      <c r="B463" s="50"/>
      <c r="C463" s="47"/>
      <c r="D463" s="53"/>
      <c r="E463" s="59" t="str">
        <f t="shared" si="14"/>
        <v/>
      </c>
      <c r="F463" s="59" t="str">
        <f>IF(B463&lt;&gt;"",SUM($E$16:E463),"")</f>
        <v/>
      </c>
      <c r="G463" s="63"/>
      <c r="H463" s="149"/>
      <c r="I463" s="124"/>
      <c r="J463" s="285"/>
    </row>
    <row r="464" spans="1:10">
      <c r="A464" s="60" t="str">
        <f t="shared" si="13"/>
        <v/>
      </c>
      <c r="B464" s="50"/>
      <c r="C464" s="47"/>
      <c r="D464" s="53"/>
      <c r="E464" s="59" t="str">
        <f t="shared" si="14"/>
        <v/>
      </c>
      <c r="F464" s="59" t="str">
        <f>IF(B464&lt;&gt;"",SUM($E$16:E464),"")</f>
        <v/>
      </c>
      <c r="G464" s="63"/>
      <c r="H464" s="149"/>
      <c r="I464" s="124"/>
      <c r="J464" s="285"/>
    </row>
    <row r="465" spans="1:10">
      <c r="A465" s="60" t="str">
        <f t="shared" si="13"/>
        <v/>
      </c>
      <c r="B465" s="50"/>
      <c r="C465" s="47"/>
      <c r="D465" s="53"/>
      <c r="E465" s="59" t="str">
        <f t="shared" si="14"/>
        <v/>
      </c>
      <c r="F465" s="59" t="str">
        <f>IF(B465&lt;&gt;"",SUM($E$16:E465),"")</f>
        <v/>
      </c>
      <c r="G465" s="63"/>
      <c r="H465" s="149"/>
      <c r="I465" s="124"/>
      <c r="J465" s="285"/>
    </row>
    <row r="466" spans="1:10">
      <c r="A466" s="60" t="str">
        <f t="shared" si="13"/>
        <v/>
      </c>
      <c r="B466" s="50"/>
      <c r="C466" s="47"/>
      <c r="D466" s="53"/>
      <c r="E466" s="59" t="str">
        <f t="shared" si="14"/>
        <v/>
      </c>
      <c r="F466" s="59" t="str">
        <f>IF(B466&lt;&gt;"",SUM($E$16:E466),"")</f>
        <v/>
      </c>
      <c r="G466" s="63"/>
      <c r="H466" s="149"/>
      <c r="I466" s="124"/>
      <c r="J466" s="285"/>
    </row>
    <row r="467" spans="1:10">
      <c r="A467" s="60" t="str">
        <f t="shared" si="13"/>
        <v/>
      </c>
      <c r="B467" s="50"/>
      <c r="C467" s="47"/>
      <c r="D467" s="53"/>
      <c r="E467" s="59" t="str">
        <f t="shared" si="14"/>
        <v/>
      </c>
      <c r="F467" s="59" t="str">
        <f>IF(B467&lt;&gt;"",SUM($E$16:E467),"")</f>
        <v/>
      </c>
      <c r="G467" s="63"/>
      <c r="H467" s="149"/>
      <c r="I467" s="124"/>
      <c r="J467" s="285"/>
    </row>
    <row r="468" spans="1:10">
      <c r="A468" s="60" t="str">
        <f t="shared" si="13"/>
        <v/>
      </c>
      <c r="B468" s="50"/>
      <c r="C468" s="47"/>
      <c r="D468" s="53"/>
      <c r="E468" s="59" t="str">
        <f t="shared" si="14"/>
        <v/>
      </c>
      <c r="F468" s="59" t="str">
        <f>IF(B468&lt;&gt;"",SUM($E$16:E468),"")</f>
        <v/>
      </c>
      <c r="G468" s="63"/>
      <c r="H468" s="149"/>
      <c r="I468" s="124"/>
      <c r="J468" s="285"/>
    </row>
    <row r="469" spans="1:10">
      <c r="A469" s="60" t="str">
        <f t="shared" si="13"/>
        <v/>
      </c>
      <c r="B469" s="50"/>
      <c r="C469" s="47"/>
      <c r="D469" s="53"/>
      <c r="E469" s="59" t="str">
        <f t="shared" si="14"/>
        <v/>
      </c>
      <c r="F469" s="59" t="str">
        <f>IF(B469&lt;&gt;"",SUM($E$16:E469),"")</f>
        <v/>
      </c>
      <c r="G469" s="63"/>
      <c r="H469" s="149"/>
      <c r="I469" s="124"/>
      <c r="J469" s="285"/>
    </row>
    <row r="470" spans="1:10">
      <c r="A470" s="60" t="str">
        <f t="shared" si="13"/>
        <v/>
      </c>
      <c r="B470" s="50"/>
      <c r="C470" s="47"/>
      <c r="D470" s="53"/>
      <c r="E470" s="59" t="str">
        <f t="shared" si="14"/>
        <v/>
      </c>
      <c r="F470" s="59" t="str">
        <f>IF(B470&lt;&gt;"",SUM($E$16:E470),"")</f>
        <v/>
      </c>
      <c r="G470" s="63"/>
      <c r="H470" s="149"/>
      <c r="I470" s="124"/>
      <c r="J470" s="285"/>
    </row>
    <row r="471" spans="1:10">
      <c r="A471" s="60" t="str">
        <f t="shared" si="13"/>
        <v/>
      </c>
      <c r="B471" s="50"/>
      <c r="C471" s="47"/>
      <c r="D471" s="53"/>
      <c r="E471" s="59" t="str">
        <f t="shared" si="14"/>
        <v/>
      </c>
      <c r="F471" s="59" t="str">
        <f>IF(B471&lt;&gt;"",SUM($E$16:E471),"")</f>
        <v/>
      </c>
      <c r="G471" s="63"/>
      <c r="H471" s="149"/>
      <c r="I471" s="124"/>
      <c r="J471" s="285"/>
    </row>
    <row r="472" spans="1:10">
      <c r="A472" s="60" t="str">
        <f t="shared" si="13"/>
        <v/>
      </c>
      <c r="B472" s="50"/>
      <c r="C472" s="47"/>
      <c r="D472" s="53"/>
      <c r="E472" s="59" t="str">
        <f t="shared" si="14"/>
        <v/>
      </c>
      <c r="F472" s="59" t="str">
        <f>IF(B472&lt;&gt;"",SUM($E$16:E472),"")</f>
        <v/>
      </c>
      <c r="G472" s="63"/>
      <c r="H472" s="149"/>
      <c r="I472" s="124"/>
      <c r="J472" s="285"/>
    </row>
    <row r="473" spans="1:10">
      <c r="A473" s="60" t="str">
        <f t="shared" si="13"/>
        <v/>
      </c>
      <c r="B473" s="50"/>
      <c r="C473" s="47"/>
      <c r="D473" s="53"/>
      <c r="E473" s="59" t="str">
        <f t="shared" si="14"/>
        <v/>
      </c>
      <c r="F473" s="59" t="str">
        <f>IF(B473&lt;&gt;"",SUM($E$16:E473),"")</f>
        <v/>
      </c>
      <c r="G473" s="63"/>
      <c r="H473" s="149"/>
      <c r="I473" s="124"/>
      <c r="J473" s="285"/>
    </row>
    <row r="474" spans="1:10">
      <c r="A474" s="60" t="str">
        <f t="shared" si="13"/>
        <v/>
      </c>
      <c r="B474" s="50"/>
      <c r="C474" s="47"/>
      <c r="D474" s="53"/>
      <c r="E474" s="59" t="str">
        <f t="shared" si="14"/>
        <v/>
      </c>
      <c r="F474" s="59" t="str">
        <f>IF(B474&lt;&gt;"",SUM($E$16:E474),"")</f>
        <v/>
      </c>
      <c r="G474" s="63"/>
      <c r="H474" s="149"/>
      <c r="I474" s="124"/>
      <c r="J474" s="285"/>
    </row>
    <row r="475" spans="1:10">
      <c r="A475" s="60" t="str">
        <f t="shared" si="13"/>
        <v/>
      </c>
      <c r="B475" s="50"/>
      <c r="C475" s="47"/>
      <c r="D475" s="53"/>
      <c r="E475" s="59" t="str">
        <f t="shared" si="14"/>
        <v/>
      </c>
      <c r="F475" s="59" t="str">
        <f>IF(B475&lt;&gt;"",SUM($E$16:E475),"")</f>
        <v/>
      </c>
      <c r="G475" s="63"/>
      <c r="H475" s="149"/>
      <c r="I475" s="124"/>
      <c r="J475" s="285"/>
    </row>
    <row r="476" spans="1:10">
      <c r="A476" s="60" t="str">
        <f t="shared" si="13"/>
        <v/>
      </c>
      <c r="B476" s="50"/>
      <c r="C476" s="47"/>
      <c r="D476" s="53"/>
      <c r="E476" s="59" t="str">
        <f t="shared" si="14"/>
        <v/>
      </c>
      <c r="F476" s="59" t="str">
        <f>IF(B476&lt;&gt;"",SUM($E$16:E476),"")</f>
        <v/>
      </c>
      <c r="G476" s="63"/>
      <c r="H476" s="149"/>
      <c r="I476" s="124"/>
      <c r="J476" s="285"/>
    </row>
    <row r="477" spans="1:10">
      <c r="A477" s="60" t="str">
        <f t="shared" si="13"/>
        <v/>
      </c>
      <c r="B477" s="50"/>
      <c r="C477" s="47"/>
      <c r="D477" s="53"/>
      <c r="E477" s="59" t="str">
        <f t="shared" si="14"/>
        <v/>
      </c>
      <c r="F477" s="59" t="str">
        <f>IF(B477&lt;&gt;"",SUM($E$16:E477),"")</f>
        <v/>
      </c>
      <c r="G477" s="63"/>
      <c r="H477" s="149"/>
      <c r="I477" s="124"/>
      <c r="J477" s="285"/>
    </row>
    <row r="478" spans="1:10">
      <c r="A478" s="60" t="str">
        <f t="shared" si="13"/>
        <v/>
      </c>
      <c r="B478" s="50"/>
      <c r="C478" s="47"/>
      <c r="D478" s="53"/>
      <c r="E478" s="59" t="str">
        <f t="shared" si="14"/>
        <v/>
      </c>
      <c r="F478" s="59" t="str">
        <f>IF(B478&lt;&gt;"",SUM($E$16:E478),"")</f>
        <v/>
      </c>
      <c r="G478" s="63"/>
      <c r="H478" s="149"/>
      <c r="I478" s="124"/>
      <c r="J478" s="285"/>
    </row>
    <row r="479" spans="1:10">
      <c r="A479" s="60" t="str">
        <f t="shared" si="13"/>
        <v/>
      </c>
      <c r="B479" s="50"/>
      <c r="C479" s="47"/>
      <c r="D479" s="53"/>
      <c r="E479" s="59" t="str">
        <f t="shared" si="14"/>
        <v/>
      </c>
      <c r="F479" s="59" t="str">
        <f>IF(B479&lt;&gt;"",SUM($E$16:E479),"")</f>
        <v/>
      </c>
      <c r="G479" s="63"/>
      <c r="H479" s="149"/>
      <c r="I479" s="124"/>
      <c r="J479" s="285"/>
    </row>
    <row r="480" spans="1:10">
      <c r="A480" s="60" t="str">
        <f t="shared" si="13"/>
        <v/>
      </c>
      <c r="B480" s="50"/>
      <c r="C480" s="47"/>
      <c r="D480" s="53"/>
      <c r="E480" s="59" t="str">
        <f t="shared" si="14"/>
        <v/>
      </c>
      <c r="F480" s="59" t="str">
        <f>IF(B480&lt;&gt;"",SUM($E$16:E480),"")</f>
        <v/>
      </c>
      <c r="G480" s="63"/>
      <c r="H480" s="149"/>
      <c r="I480" s="124"/>
      <c r="J480" s="285"/>
    </row>
    <row r="481" spans="1:10">
      <c r="A481" s="60" t="str">
        <f t="shared" si="13"/>
        <v/>
      </c>
      <c r="B481" s="50"/>
      <c r="C481" s="47"/>
      <c r="D481" s="53"/>
      <c r="E481" s="59" t="str">
        <f t="shared" si="14"/>
        <v/>
      </c>
      <c r="F481" s="59" t="str">
        <f>IF(B481&lt;&gt;"",SUM($E$16:E481),"")</f>
        <v/>
      </c>
      <c r="G481" s="63"/>
      <c r="H481" s="149"/>
      <c r="I481" s="124"/>
      <c r="J481" s="285"/>
    </row>
    <row r="482" spans="1:10">
      <c r="A482" s="60" t="str">
        <f t="shared" si="13"/>
        <v/>
      </c>
      <c r="B482" s="50"/>
      <c r="C482" s="47"/>
      <c r="D482" s="53"/>
      <c r="E482" s="59" t="str">
        <f t="shared" si="14"/>
        <v/>
      </c>
      <c r="F482" s="59" t="str">
        <f>IF(B482&lt;&gt;"",SUM($E$16:E482),"")</f>
        <v/>
      </c>
      <c r="G482" s="63"/>
      <c r="H482" s="149"/>
      <c r="I482" s="124"/>
      <c r="J482" s="285"/>
    </row>
    <row r="483" spans="1:10">
      <c r="A483" s="60" t="str">
        <f t="shared" si="13"/>
        <v/>
      </c>
      <c r="B483" s="50"/>
      <c r="C483" s="47"/>
      <c r="D483" s="53"/>
      <c r="E483" s="59" t="str">
        <f t="shared" si="14"/>
        <v/>
      </c>
      <c r="F483" s="59" t="str">
        <f>IF(B483&lt;&gt;"",SUM($E$16:E483),"")</f>
        <v/>
      </c>
      <c r="G483" s="63"/>
      <c r="H483" s="149"/>
      <c r="I483" s="124"/>
      <c r="J483" s="285"/>
    </row>
    <row r="484" spans="1:10">
      <c r="A484" s="60" t="str">
        <f t="shared" si="13"/>
        <v/>
      </c>
      <c r="B484" s="50"/>
      <c r="C484" s="47"/>
      <c r="D484" s="53"/>
      <c r="E484" s="59" t="str">
        <f t="shared" si="14"/>
        <v/>
      </c>
      <c r="F484" s="59" t="str">
        <f>IF(B484&lt;&gt;"",SUM($E$16:E484),"")</f>
        <v/>
      </c>
      <c r="G484" s="63"/>
      <c r="H484" s="149"/>
      <c r="I484" s="124"/>
      <c r="J484" s="285"/>
    </row>
    <row r="485" spans="1:10">
      <c r="A485" s="60" t="str">
        <f t="shared" si="13"/>
        <v/>
      </c>
      <c r="B485" s="50"/>
      <c r="C485" s="47"/>
      <c r="D485" s="53"/>
      <c r="E485" s="59" t="str">
        <f t="shared" si="14"/>
        <v/>
      </c>
      <c r="F485" s="59" t="str">
        <f>IF(B485&lt;&gt;"",SUM($E$16:E485),"")</f>
        <v/>
      </c>
      <c r="G485" s="63"/>
      <c r="H485" s="149"/>
      <c r="I485" s="124"/>
      <c r="J485" s="285"/>
    </row>
    <row r="486" spans="1:10">
      <c r="A486" s="60" t="str">
        <f t="shared" si="13"/>
        <v/>
      </c>
      <c r="B486" s="50"/>
      <c r="C486" s="47"/>
      <c r="D486" s="53"/>
      <c r="E486" s="59" t="str">
        <f t="shared" si="14"/>
        <v/>
      </c>
      <c r="F486" s="59" t="str">
        <f>IF(B486&lt;&gt;"",SUM($E$16:E486),"")</f>
        <v/>
      </c>
      <c r="G486" s="63"/>
      <c r="H486" s="149"/>
      <c r="I486" s="124"/>
      <c r="J486" s="285"/>
    </row>
    <row r="487" spans="1:10">
      <c r="A487" s="60" t="str">
        <f t="shared" si="13"/>
        <v/>
      </c>
      <c r="B487" s="50"/>
      <c r="C487" s="47"/>
      <c r="D487" s="53"/>
      <c r="E487" s="59" t="str">
        <f t="shared" si="14"/>
        <v/>
      </c>
      <c r="F487" s="59" t="str">
        <f>IF(B487&lt;&gt;"",SUM($E$16:E487),"")</f>
        <v/>
      </c>
      <c r="G487" s="63"/>
      <c r="H487" s="149"/>
      <c r="I487" s="124"/>
      <c r="J487" s="285"/>
    </row>
    <row r="488" spans="1:10">
      <c r="A488" s="60" t="str">
        <f t="shared" si="13"/>
        <v/>
      </c>
      <c r="B488" s="50"/>
      <c r="C488" s="47"/>
      <c r="D488" s="53"/>
      <c r="E488" s="59" t="str">
        <f t="shared" si="14"/>
        <v/>
      </c>
      <c r="F488" s="59" t="str">
        <f>IF(B488&lt;&gt;"",SUM($E$16:E488),"")</f>
        <v/>
      </c>
      <c r="G488" s="63"/>
      <c r="H488" s="149"/>
      <c r="I488" s="124"/>
      <c r="J488" s="285"/>
    </row>
    <row r="489" spans="1:10">
      <c r="A489" s="60" t="str">
        <f t="shared" si="13"/>
        <v/>
      </c>
      <c r="B489" s="50"/>
      <c r="C489" s="47"/>
      <c r="D489" s="53"/>
      <c r="E489" s="59" t="str">
        <f t="shared" si="14"/>
        <v/>
      </c>
      <c r="F489" s="59" t="str">
        <f>IF(B489&lt;&gt;"",SUM($E$16:E489),"")</f>
        <v/>
      </c>
      <c r="G489" s="63"/>
      <c r="H489" s="149"/>
      <c r="I489" s="124"/>
      <c r="J489" s="285"/>
    </row>
    <row r="490" spans="1:10">
      <c r="A490" s="60" t="str">
        <f t="shared" si="13"/>
        <v/>
      </c>
      <c r="B490" s="50"/>
      <c r="C490" s="47"/>
      <c r="D490" s="53"/>
      <c r="E490" s="59" t="str">
        <f t="shared" si="14"/>
        <v/>
      </c>
      <c r="F490" s="59" t="str">
        <f>IF(B490&lt;&gt;"",SUM($E$16:E490),"")</f>
        <v/>
      </c>
      <c r="G490" s="63"/>
      <c r="H490" s="149"/>
      <c r="I490" s="124"/>
      <c r="J490" s="285"/>
    </row>
    <row r="491" spans="1:10">
      <c r="A491" s="60" t="str">
        <f t="shared" si="13"/>
        <v/>
      </c>
      <c r="B491" s="50"/>
      <c r="C491" s="47"/>
      <c r="D491" s="53"/>
      <c r="E491" s="59" t="str">
        <f t="shared" si="14"/>
        <v/>
      </c>
      <c r="F491" s="59" t="str">
        <f>IF(B491&lt;&gt;"",SUM($E$16:E491),"")</f>
        <v/>
      </c>
      <c r="G491" s="63"/>
      <c r="H491" s="149"/>
      <c r="I491" s="124"/>
      <c r="J491" s="285"/>
    </row>
    <row r="492" spans="1:10">
      <c r="A492" s="60" t="str">
        <f t="shared" si="13"/>
        <v/>
      </c>
      <c r="B492" s="50"/>
      <c r="C492" s="47"/>
      <c r="D492" s="53"/>
      <c r="E492" s="59" t="str">
        <f t="shared" si="14"/>
        <v/>
      </c>
      <c r="F492" s="59" t="str">
        <f>IF(B492&lt;&gt;"",SUM($E$16:E492),"")</f>
        <v/>
      </c>
      <c r="G492" s="63"/>
      <c r="H492" s="149"/>
      <c r="I492" s="124"/>
      <c r="J492" s="285"/>
    </row>
    <row r="493" spans="1:10">
      <c r="A493" s="60" t="str">
        <f t="shared" si="13"/>
        <v/>
      </c>
      <c r="B493" s="50"/>
      <c r="C493" s="47"/>
      <c r="D493" s="53"/>
      <c r="E493" s="59" t="str">
        <f t="shared" si="14"/>
        <v/>
      </c>
      <c r="F493" s="59" t="str">
        <f>IF(B493&lt;&gt;"",SUM($E$16:E493),"")</f>
        <v/>
      </c>
      <c r="G493" s="63"/>
      <c r="H493" s="149"/>
      <c r="I493" s="124"/>
      <c r="J493" s="285"/>
    </row>
    <row r="494" spans="1:10">
      <c r="A494" s="60" t="str">
        <f t="shared" si="13"/>
        <v/>
      </c>
      <c r="B494" s="50"/>
      <c r="C494" s="47"/>
      <c r="D494" s="53"/>
      <c r="E494" s="59" t="str">
        <f t="shared" si="14"/>
        <v/>
      </c>
      <c r="F494" s="59" t="str">
        <f>IF(B494&lt;&gt;"",SUM($E$16:E494),"")</f>
        <v/>
      </c>
      <c r="G494" s="63"/>
      <c r="H494" s="149"/>
      <c r="I494" s="124"/>
      <c r="J494" s="285"/>
    </row>
    <row r="495" spans="1:10">
      <c r="A495" s="60" t="str">
        <f t="shared" ref="A495:A558" si="15">IF(B495&lt;&gt;"",TEXT(B495,"TTT"),"")</f>
        <v/>
      </c>
      <c r="B495" s="50"/>
      <c r="C495" s="47"/>
      <c r="D495" s="53"/>
      <c r="E495" s="59" t="str">
        <f t="shared" ref="E495:E558" si="16">IF(B495&lt;&gt;"",IF(D495&lt;C495,1-C495+D495,D495-C495)*24,"")</f>
        <v/>
      </c>
      <c r="F495" s="59" t="str">
        <f>IF(B495&lt;&gt;"",SUM($E$16:E495),"")</f>
        <v/>
      </c>
      <c r="G495" s="63"/>
      <c r="H495" s="149"/>
      <c r="I495" s="124"/>
      <c r="J495" s="285"/>
    </row>
    <row r="496" spans="1:10">
      <c r="A496" s="60" t="str">
        <f t="shared" si="15"/>
        <v/>
      </c>
      <c r="B496" s="50"/>
      <c r="C496" s="47"/>
      <c r="D496" s="53"/>
      <c r="E496" s="59" t="str">
        <f t="shared" si="16"/>
        <v/>
      </c>
      <c r="F496" s="59" t="str">
        <f>IF(B496&lt;&gt;"",SUM($E$16:E496),"")</f>
        <v/>
      </c>
      <c r="G496" s="63"/>
      <c r="H496" s="149"/>
      <c r="I496" s="124"/>
      <c r="J496" s="285"/>
    </row>
    <row r="497" spans="1:10">
      <c r="A497" s="60" t="str">
        <f t="shared" si="15"/>
        <v/>
      </c>
      <c r="B497" s="50"/>
      <c r="C497" s="47"/>
      <c r="D497" s="53"/>
      <c r="E497" s="59" t="str">
        <f t="shared" si="16"/>
        <v/>
      </c>
      <c r="F497" s="59" t="str">
        <f>IF(B497&lt;&gt;"",SUM($E$16:E497),"")</f>
        <v/>
      </c>
      <c r="G497" s="63"/>
      <c r="H497" s="149"/>
      <c r="I497" s="124"/>
      <c r="J497" s="285"/>
    </row>
    <row r="498" spans="1:10">
      <c r="A498" s="60" t="str">
        <f t="shared" si="15"/>
        <v/>
      </c>
      <c r="B498" s="50"/>
      <c r="C498" s="47"/>
      <c r="D498" s="53"/>
      <c r="E498" s="59" t="str">
        <f t="shared" si="16"/>
        <v/>
      </c>
      <c r="F498" s="59" t="str">
        <f>IF(B498&lt;&gt;"",SUM($E$16:E498),"")</f>
        <v/>
      </c>
      <c r="G498" s="63"/>
      <c r="H498" s="149"/>
      <c r="I498" s="124"/>
      <c r="J498" s="285"/>
    </row>
    <row r="499" spans="1:10">
      <c r="A499" s="60" t="str">
        <f t="shared" si="15"/>
        <v/>
      </c>
      <c r="B499" s="50"/>
      <c r="C499" s="47"/>
      <c r="D499" s="53"/>
      <c r="E499" s="59" t="str">
        <f t="shared" si="16"/>
        <v/>
      </c>
      <c r="F499" s="59" t="str">
        <f>IF(B499&lt;&gt;"",SUM($E$16:E499),"")</f>
        <v/>
      </c>
      <c r="G499" s="63"/>
      <c r="H499" s="149"/>
      <c r="I499" s="124"/>
      <c r="J499" s="285"/>
    </row>
    <row r="500" spans="1:10">
      <c r="A500" s="60" t="str">
        <f t="shared" si="15"/>
        <v/>
      </c>
      <c r="B500" s="50"/>
      <c r="C500" s="47"/>
      <c r="D500" s="53"/>
      <c r="E500" s="59" t="str">
        <f t="shared" si="16"/>
        <v/>
      </c>
      <c r="F500" s="59" t="str">
        <f>IF(B500&lt;&gt;"",SUM($E$16:E500),"")</f>
        <v/>
      </c>
      <c r="G500" s="63"/>
      <c r="H500" s="149"/>
      <c r="I500" s="124"/>
      <c r="J500" s="285"/>
    </row>
    <row r="501" spans="1:10">
      <c r="A501" s="60" t="str">
        <f t="shared" si="15"/>
        <v/>
      </c>
      <c r="B501" s="50"/>
      <c r="C501" s="47"/>
      <c r="D501" s="53"/>
      <c r="E501" s="59" t="str">
        <f t="shared" si="16"/>
        <v/>
      </c>
      <c r="F501" s="59" t="str">
        <f>IF(B501&lt;&gt;"",SUM($E$16:E501),"")</f>
        <v/>
      </c>
      <c r="G501" s="63"/>
      <c r="H501" s="149"/>
      <c r="I501" s="124"/>
      <c r="J501" s="285"/>
    </row>
    <row r="502" spans="1:10">
      <c r="A502" s="60" t="str">
        <f t="shared" si="15"/>
        <v/>
      </c>
      <c r="B502" s="50"/>
      <c r="C502" s="47"/>
      <c r="D502" s="53"/>
      <c r="E502" s="59" t="str">
        <f t="shared" si="16"/>
        <v/>
      </c>
      <c r="F502" s="59" t="str">
        <f>IF(B502&lt;&gt;"",SUM($E$16:E502),"")</f>
        <v/>
      </c>
      <c r="G502" s="63"/>
      <c r="H502" s="149"/>
      <c r="I502" s="124"/>
      <c r="J502" s="285"/>
    </row>
    <row r="503" spans="1:10">
      <c r="A503" s="60" t="str">
        <f t="shared" si="15"/>
        <v/>
      </c>
      <c r="B503" s="50"/>
      <c r="C503" s="47"/>
      <c r="D503" s="53"/>
      <c r="E503" s="59" t="str">
        <f t="shared" si="16"/>
        <v/>
      </c>
      <c r="F503" s="59" t="str">
        <f>IF(B503&lt;&gt;"",SUM($E$16:E503),"")</f>
        <v/>
      </c>
      <c r="G503" s="63"/>
      <c r="H503" s="149"/>
      <c r="I503" s="124"/>
      <c r="J503" s="285"/>
    </row>
    <row r="504" spans="1:10">
      <c r="A504" s="60" t="str">
        <f t="shared" si="15"/>
        <v/>
      </c>
      <c r="B504" s="50"/>
      <c r="C504" s="47"/>
      <c r="D504" s="53"/>
      <c r="E504" s="59" t="str">
        <f t="shared" si="16"/>
        <v/>
      </c>
      <c r="F504" s="59" t="str">
        <f>IF(B504&lt;&gt;"",SUM($E$16:E504),"")</f>
        <v/>
      </c>
      <c r="G504" s="63"/>
      <c r="H504" s="149"/>
      <c r="I504" s="124"/>
      <c r="J504" s="285"/>
    </row>
    <row r="505" spans="1:10">
      <c r="A505" s="60" t="str">
        <f t="shared" si="15"/>
        <v/>
      </c>
      <c r="B505" s="50"/>
      <c r="C505" s="47"/>
      <c r="D505" s="53"/>
      <c r="E505" s="59" t="str">
        <f t="shared" si="16"/>
        <v/>
      </c>
      <c r="F505" s="59" t="str">
        <f>IF(B505&lt;&gt;"",SUM($E$16:E505),"")</f>
        <v/>
      </c>
      <c r="G505" s="63"/>
      <c r="H505" s="149"/>
      <c r="I505" s="124"/>
      <c r="J505" s="285"/>
    </row>
    <row r="506" spans="1:10">
      <c r="A506" s="60" t="str">
        <f t="shared" si="15"/>
        <v/>
      </c>
      <c r="B506" s="50"/>
      <c r="C506" s="47"/>
      <c r="D506" s="53"/>
      <c r="E506" s="59" t="str">
        <f t="shared" si="16"/>
        <v/>
      </c>
      <c r="F506" s="59" t="str">
        <f>IF(B506&lt;&gt;"",SUM($E$16:E506),"")</f>
        <v/>
      </c>
      <c r="G506" s="63"/>
      <c r="H506" s="149"/>
      <c r="I506" s="124"/>
      <c r="J506" s="285"/>
    </row>
    <row r="507" spans="1:10">
      <c r="A507" s="60" t="str">
        <f t="shared" si="15"/>
        <v/>
      </c>
      <c r="B507" s="50"/>
      <c r="C507" s="47"/>
      <c r="D507" s="53"/>
      <c r="E507" s="59" t="str">
        <f t="shared" si="16"/>
        <v/>
      </c>
      <c r="F507" s="59" t="str">
        <f>IF(B507&lt;&gt;"",SUM($E$16:E507),"")</f>
        <v/>
      </c>
      <c r="G507" s="63"/>
      <c r="H507" s="149"/>
      <c r="I507" s="124"/>
      <c r="J507" s="285"/>
    </row>
    <row r="508" spans="1:10">
      <c r="A508" s="60" t="str">
        <f t="shared" si="15"/>
        <v/>
      </c>
      <c r="B508" s="50"/>
      <c r="C508" s="47"/>
      <c r="D508" s="53"/>
      <c r="E508" s="59" t="str">
        <f t="shared" si="16"/>
        <v/>
      </c>
      <c r="F508" s="59" t="str">
        <f>IF(B508&lt;&gt;"",SUM($E$16:E508),"")</f>
        <v/>
      </c>
      <c r="G508" s="63"/>
      <c r="H508" s="149"/>
      <c r="I508" s="124"/>
      <c r="J508" s="285"/>
    </row>
    <row r="509" spans="1:10">
      <c r="A509" s="60" t="str">
        <f t="shared" si="15"/>
        <v/>
      </c>
      <c r="B509" s="50"/>
      <c r="C509" s="47"/>
      <c r="D509" s="53"/>
      <c r="E509" s="59" t="str">
        <f t="shared" si="16"/>
        <v/>
      </c>
      <c r="F509" s="59" t="str">
        <f>IF(B509&lt;&gt;"",SUM($E$16:E509),"")</f>
        <v/>
      </c>
      <c r="G509" s="63"/>
      <c r="H509" s="149"/>
      <c r="I509" s="124"/>
      <c r="J509" s="285"/>
    </row>
    <row r="510" spans="1:10">
      <c r="A510" s="60" t="str">
        <f t="shared" si="15"/>
        <v/>
      </c>
      <c r="B510" s="50"/>
      <c r="C510" s="47"/>
      <c r="D510" s="53"/>
      <c r="E510" s="59" t="str">
        <f t="shared" si="16"/>
        <v/>
      </c>
      <c r="F510" s="59" t="str">
        <f>IF(B510&lt;&gt;"",SUM($E$16:E510),"")</f>
        <v/>
      </c>
      <c r="G510" s="63"/>
      <c r="H510" s="149"/>
      <c r="I510" s="124"/>
      <c r="J510" s="285"/>
    </row>
    <row r="511" spans="1:10">
      <c r="A511" s="60" t="str">
        <f t="shared" si="15"/>
        <v/>
      </c>
      <c r="B511" s="50"/>
      <c r="C511" s="47"/>
      <c r="D511" s="53"/>
      <c r="E511" s="59" t="str">
        <f t="shared" si="16"/>
        <v/>
      </c>
      <c r="F511" s="59" t="str">
        <f>IF(B511&lt;&gt;"",SUM($E$16:E511),"")</f>
        <v/>
      </c>
      <c r="G511" s="63"/>
      <c r="H511" s="149"/>
      <c r="I511" s="124"/>
      <c r="J511" s="285"/>
    </row>
    <row r="512" spans="1:10">
      <c r="A512" s="60" t="str">
        <f t="shared" si="15"/>
        <v/>
      </c>
      <c r="B512" s="50"/>
      <c r="C512" s="47"/>
      <c r="D512" s="53"/>
      <c r="E512" s="59" t="str">
        <f t="shared" si="16"/>
        <v/>
      </c>
      <c r="F512" s="59" t="str">
        <f>IF(B512&lt;&gt;"",SUM($E$16:E512),"")</f>
        <v/>
      </c>
      <c r="G512" s="63"/>
      <c r="H512" s="149"/>
      <c r="I512" s="124"/>
      <c r="J512" s="285"/>
    </row>
    <row r="513" spans="1:10">
      <c r="A513" s="60" t="str">
        <f t="shared" si="15"/>
        <v/>
      </c>
      <c r="B513" s="50"/>
      <c r="C513" s="47"/>
      <c r="D513" s="53"/>
      <c r="E513" s="59" t="str">
        <f t="shared" si="16"/>
        <v/>
      </c>
      <c r="F513" s="59" t="str">
        <f>IF(B513&lt;&gt;"",SUM($E$16:E513),"")</f>
        <v/>
      </c>
      <c r="G513" s="63"/>
      <c r="H513" s="149"/>
      <c r="I513" s="124"/>
      <c r="J513" s="285"/>
    </row>
    <row r="514" spans="1:10">
      <c r="A514" s="60" t="str">
        <f t="shared" si="15"/>
        <v/>
      </c>
      <c r="B514" s="50"/>
      <c r="C514" s="47"/>
      <c r="D514" s="53"/>
      <c r="E514" s="59" t="str">
        <f t="shared" si="16"/>
        <v/>
      </c>
      <c r="F514" s="59" t="str">
        <f>IF(B514&lt;&gt;"",SUM($E$16:E514),"")</f>
        <v/>
      </c>
      <c r="G514" s="63"/>
      <c r="H514" s="149"/>
      <c r="I514" s="124"/>
      <c r="J514" s="285"/>
    </row>
    <row r="515" spans="1:10">
      <c r="A515" s="60" t="str">
        <f t="shared" si="15"/>
        <v/>
      </c>
      <c r="B515" s="50"/>
      <c r="C515" s="47"/>
      <c r="D515" s="53"/>
      <c r="E515" s="59" t="str">
        <f t="shared" si="16"/>
        <v/>
      </c>
      <c r="F515" s="59" t="str">
        <f>IF(B515&lt;&gt;"",SUM($E$16:E515),"")</f>
        <v/>
      </c>
      <c r="G515" s="63"/>
      <c r="H515" s="149"/>
      <c r="I515" s="124"/>
      <c r="J515" s="285"/>
    </row>
    <row r="516" spans="1:10">
      <c r="A516" s="60" t="str">
        <f t="shared" si="15"/>
        <v/>
      </c>
      <c r="B516" s="50"/>
      <c r="C516" s="47"/>
      <c r="D516" s="53"/>
      <c r="E516" s="59" t="str">
        <f t="shared" si="16"/>
        <v/>
      </c>
      <c r="F516" s="59" t="str">
        <f>IF(B516&lt;&gt;"",SUM($E$16:E516),"")</f>
        <v/>
      </c>
      <c r="G516" s="63"/>
      <c r="H516" s="149"/>
      <c r="I516" s="124"/>
      <c r="J516" s="285"/>
    </row>
    <row r="517" spans="1:10">
      <c r="A517" s="60" t="str">
        <f t="shared" si="15"/>
        <v/>
      </c>
      <c r="B517" s="50"/>
      <c r="C517" s="47"/>
      <c r="D517" s="53"/>
      <c r="E517" s="59" t="str">
        <f t="shared" si="16"/>
        <v/>
      </c>
      <c r="F517" s="59" t="str">
        <f>IF(B517&lt;&gt;"",SUM($E$16:E517),"")</f>
        <v/>
      </c>
      <c r="G517" s="63"/>
      <c r="H517" s="149"/>
      <c r="I517" s="124"/>
      <c r="J517" s="285"/>
    </row>
    <row r="518" spans="1:10">
      <c r="A518" s="60" t="str">
        <f t="shared" si="15"/>
        <v/>
      </c>
      <c r="B518" s="50"/>
      <c r="C518" s="47"/>
      <c r="D518" s="53"/>
      <c r="E518" s="59" t="str">
        <f t="shared" si="16"/>
        <v/>
      </c>
      <c r="F518" s="59" t="str">
        <f>IF(B518&lt;&gt;"",SUM($E$16:E518),"")</f>
        <v/>
      </c>
      <c r="G518" s="63"/>
      <c r="H518" s="149"/>
      <c r="I518" s="124"/>
      <c r="J518" s="285"/>
    </row>
    <row r="519" spans="1:10">
      <c r="A519" s="60" t="str">
        <f t="shared" si="15"/>
        <v/>
      </c>
      <c r="B519" s="50"/>
      <c r="C519" s="47"/>
      <c r="D519" s="53"/>
      <c r="E519" s="59" t="str">
        <f t="shared" si="16"/>
        <v/>
      </c>
      <c r="F519" s="59" t="str">
        <f>IF(B519&lt;&gt;"",SUM($E$16:E519),"")</f>
        <v/>
      </c>
      <c r="G519" s="63"/>
      <c r="H519" s="149"/>
      <c r="I519" s="124"/>
      <c r="J519" s="285"/>
    </row>
    <row r="520" spans="1:10">
      <c r="A520" s="60" t="str">
        <f t="shared" si="15"/>
        <v/>
      </c>
      <c r="B520" s="50"/>
      <c r="C520" s="47"/>
      <c r="D520" s="53"/>
      <c r="E520" s="59" t="str">
        <f t="shared" si="16"/>
        <v/>
      </c>
      <c r="F520" s="59" t="str">
        <f>IF(B520&lt;&gt;"",SUM($E$16:E520),"")</f>
        <v/>
      </c>
      <c r="G520" s="63"/>
      <c r="H520" s="149"/>
      <c r="I520" s="124"/>
      <c r="J520" s="285"/>
    </row>
    <row r="521" spans="1:10">
      <c r="A521" s="60" t="str">
        <f t="shared" si="15"/>
        <v/>
      </c>
      <c r="B521" s="50"/>
      <c r="C521" s="47"/>
      <c r="D521" s="53"/>
      <c r="E521" s="59" t="str">
        <f t="shared" si="16"/>
        <v/>
      </c>
      <c r="F521" s="59" t="str">
        <f>IF(B521&lt;&gt;"",SUM($E$16:E521),"")</f>
        <v/>
      </c>
      <c r="G521" s="63"/>
      <c r="H521" s="149"/>
      <c r="I521" s="124"/>
      <c r="J521" s="285"/>
    </row>
    <row r="522" spans="1:10">
      <c r="A522" s="60" t="str">
        <f t="shared" si="15"/>
        <v/>
      </c>
      <c r="B522" s="50"/>
      <c r="C522" s="47"/>
      <c r="D522" s="53"/>
      <c r="E522" s="59" t="str">
        <f t="shared" si="16"/>
        <v/>
      </c>
      <c r="F522" s="59" t="str">
        <f>IF(B522&lt;&gt;"",SUM($E$16:E522),"")</f>
        <v/>
      </c>
      <c r="G522" s="63"/>
      <c r="H522" s="149"/>
      <c r="I522" s="124"/>
      <c r="J522" s="285"/>
    </row>
    <row r="523" spans="1:10">
      <c r="A523" s="60" t="str">
        <f t="shared" si="15"/>
        <v/>
      </c>
      <c r="B523" s="50"/>
      <c r="C523" s="47"/>
      <c r="D523" s="53"/>
      <c r="E523" s="59" t="str">
        <f t="shared" si="16"/>
        <v/>
      </c>
      <c r="F523" s="59" t="str">
        <f>IF(B523&lt;&gt;"",SUM($E$16:E523),"")</f>
        <v/>
      </c>
      <c r="G523" s="63"/>
      <c r="H523" s="149"/>
      <c r="I523" s="124"/>
      <c r="J523" s="285"/>
    </row>
    <row r="524" spans="1:10">
      <c r="A524" s="60" t="str">
        <f t="shared" si="15"/>
        <v/>
      </c>
      <c r="B524" s="50"/>
      <c r="C524" s="47"/>
      <c r="D524" s="53"/>
      <c r="E524" s="59" t="str">
        <f t="shared" si="16"/>
        <v/>
      </c>
      <c r="F524" s="59" t="str">
        <f>IF(B524&lt;&gt;"",SUM($E$16:E524),"")</f>
        <v/>
      </c>
      <c r="G524" s="63"/>
      <c r="H524" s="149"/>
      <c r="I524" s="124"/>
      <c r="J524" s="285"/>
    </row>
    <row r="525" spans="1:10">
      <c r="A525" s="60" t="str">
        <f t="shared" si="15"/>
        <v/>
      </c>
      <c r="B525" s="50"/>
      <c r="C525" s="47"/>
      <c r="D525" s="53"/>
      <c r="E525" s="59" t="str">
        <f t="shared" si="16"/>
        <v/>
      </c>
      <c r="F525" s="59" t="str">
        <f>IF(B525&lt;&gt;"",SUM($E$16:E525),"")</f>
        <v/>
      </c>
      <c r="G525" s="63"/>
      <c r="H525" s="149"/>
      <c r="I525" s="124"/>
      <c r="J525" s="285"/>
    </row>
    <row r="526" spans="1:10">
      <c r="A526" s="60" t="str">
        <f t="shared" si="15"/>
        <v/>
      </c>
      <c r="B526" s="50"/>
      <c r="C526" s="47"/>
      <c r="D526" s="53"/>
      <c r="E526" s="59" t="str">
        <f t="shared" si="16"/>
        <v/>
      </c>
      <c r="F526" s="59" t="str">
        <f>IF(B526&lt;&gt;"",SUM($E$16:E526),"")</f>
        <v/>
      </c>
      <c r="G526" s="63"/>
      <c r="H526" s="149"/>
      <c r="I526" s="124"/>
      <c r="J526" s="285"/>
    </row>
    <row r="527" spans="1:10">
      <c r="A527" s="60" t="str">
        <f t="shared" si="15"/>
        <v/>
      </c>
      <c r="B527" s="50"/>
      <c r="C527" s="47"/>
      <c r="D527" s="53"/>
      <c r="E527" s="59" t="str">
        <f t="shared" si="16"/>
        <v/>
      </c>
      <c r="F527" s="59" t="str">
        <f>IF(B527&lt;&gt;"",SUM($E$16:E527),"")</f>
        <v/>
      </c>
      <c r="G527" s="63"/>
      <c r="H527" s="149"/>
      <c r="I527" s="124"/>
      <c r="J527" s="285"/>
    </row>
    <row r="528" spans="1:10">
      <c r="A528" s="60" t="str">
        <f t="shared" si="15"/>
        <v/>
      </c>
      <c r="B528" s="50"/>
      <c r="C528" s="47"/>
      <c r="D528" s="53"/>
      <c r="E528" s="59" t="str">
        <f t="shared" si="16"/>
        <v/>
      </c>
      <c r="F528" s="59" t="str">
        <f>IF(B528&lt;&gt;"",SUM($E$16:E528),"")</f>
        <v/>
      </c>
      <c r="G528" s="63"/>
      <c r="H528" s="149"/>
      <c r="I528" s="124"/>
      <c r="J528" s="285"/>
    </row>
    <row r="529" spans="1:10">
      <c r="A529" s="60" t="str">
        <f t="shared" si="15"/>
        <v/>
      </c>
      <c r="B529" s="50"/>
      <c r="C529" s="47"/>
      <c r="D529" s="53"/>
      <c r="E529" s="59" t="str">
        <f t="shared" si="16"/>
        <v/>
      </c>
      <c r="F529" s="59" t="str">
        <f>IF(B529&lt;&gt;"",SUM($E$16:E529),"")</f>
        <v/>
      </c>
      <c r="G529" s="63"/>
      <c r="H529" s="149"/>
      <c r="I529" s="124"/>
      <c r="J529" s="285"/>
    </row>
    <row r="530" spans="1:10">
      <c r="A530" s="60" t="str">
        <f t="shared" si="15"/>
        <v/>
      </c>
      <c r="B530" s="50"/>
      <c r="C530" s="47"/>
      <c r="D530" s="53"/>
      <c r="E530" s="59" t="str">
        <f t="shared" si="16"/>
        <v/>
      </c>
      <c r="F530" s="59" t="str">
        <f>IF(B530&lt;&gt;"",SUM($E$16:E530),"")</f>
        <v/>
      </c>
      <c r="G530" s="63"/>
      <c r="H530" s="149"/>
      <c r="I530" s="124"/>
      <c r="J530" s="285"/>
    </row>
    <row r="531" spans="1:10">
      <c r="A531" s="60" t="str">
        <f t="shared" si="15"/>
        <v/>
      </c>
      <c r="B531" s="50"/>
      <c r="C531" s="47"/>
      <c r="D531" s="53"/>
      <c r="E531" s="59" t="str">
        <f t="shared" si="16"/>
        <v/>
      </c>
      <c r="F531" s="59" t="str">
        <f>IF(B531&lt;&gt;"",SUM($E$16:E531),"")</f>
        <v/>
      </c>
      <c r="G531" s="63"/>
      <c r="H531" s="149"/>
      <c r="I531" s="124"/>
      <c r="J531" s="285"/>
    </row>
    <row r="532" spans="1:10">
      <c r="A532" s="60" t="str">
        <f t="shared" si="15"/>
        <v/>
      </c>
      <c r="B532" s="50"/>
      <c r="C532" s="47"/>
      <c r="D532" s="53"/>
      <c r="E532" s="59" t="str">
        <f t="shared" si="16"/>
        <v/>
      </c>
      <c r="F532" s="59" t="str">
        <f>IF(B532&lt;&gt;"",SUM($E$16:E532),"")</f>
        <v/>
      </c>
      <c r="G532" s="63"/>
      <c r="H532" s="149"/>
      <c r="I532" s="124"/>
      <c r="J532" s="285"/>
    </row>
    <row r="533" spans="1:10">
      <c r="A533" s="60" t="str">
        <f t="shared" si="15"/>
        <v/>
      </c>
      <c r="B533" s="50"/>
      <c r="C533" s="47"/>
      <c r="D533" s="53"/>
      <c r="E533" s="59" t="str">
        <f t="shared" si="16"/>
        <v/>
      </c>
      <c r="F533" s="59" t="str">
        <f>IF(B533&lt;&gt;"",SUM($E$16:E533),"")</f>
        <v/>
      </c>
      <c r="G533" s="63"/>
      <c r="H533" s="149"/>
      <c r="I533" s="124"/>
      <c r="J533" s="285"/>
    </row>
    <row r="534" spans="1:10">
      <c r="A534" s="60" t="str">
        <f t="shared" si="15"/>
        <v/>
      </c>
      <c r="B534" s="50"/>
      <c r="C534" s="47"/>
      <c r="D534" s="53"/>
      <c r="E534" s="59" t="str">
        <f t="shared" si="16"/>
        <v/>
      </c>
      <c r="F534" s="59" t="str">
        <f>IF(B534&lt;&gt;"",SUM($E$16:E534),"")</f>
        <v/>
      </c>
      <c r="G534" s="63"/>
      <c r="H534" s="149"/>
      <c r="I534" s="124"/>
      <c r="J534" s="285"/>
    </row>
    <row r="535" spans="1:10">
      <c r="A535" s="60" t="str">
        <f t="shared" si="15"/>
        <v/>
      </c>
      <c r="B535" s="50"/>
      <c r="C535" s="47"/>
      <c r="D535" s="53"/>
      <c r="E535" s="59" t="str">
        <f t="shared" si="16"/>
        <v/>
      </c>
      <c r="F535" s="59" t="str">
        <f>IF(B535&lt;&gt;"",SUM($E$16:E535),"")</f>
        <v/>
      </c>
      <c r="G535" s="63"/>
      <c r="H535" s="149"/>
      <c r="I535" s="124"/>
      <c r="J535" s="285"/>
    </row>
    <row r="536" spans="1:10">
      <c r="A536" s="60" t="str">
        <f t="shared" si="15"/>
        <v/>
      </c>
      <c r="B536" s="50"/>
      <c r="C536" s="47"/>
      <c r="D536" s="53"/>
      <c r="E536" s="59" t="str">
        <f t="shared" si="16"/>
        <v/>
      </c>
      <c r="F536" s="59" t="str">
        <f>IF(B536&lt;&gt;"",SUM($E$16:E536),"")</f>
        <v/>
      </c>
      <c r="G536" s="63"/>
      <c r="H536" s="149"/>
      <c r="I536" s="124"/>
      <c r="J536" s="285"/>
    </row>
    <row r="537" spans="1:10">
      <c r="A537" s="60" t="str">
        <f t="shared" si="15"/>
        <v/>
      </c>
      <c r="B537" s="50"/>
      <c r="C537" s="47"/>
      <c r="D537" s="53"/>
      <c r="E537" s="59" t="str">
        <f t="shared" si="16"/>
        <v/>
      </c>
      <c r="F537" s="59" t="str">
        <f>IF(B537&lt;&gt;"",SUM($E$16:E537),"")</f>
        <v/>
      </c>
      <c r="G537" s="63"/>
      <c r="H537" s="149"/>
      <c r="I537" s="124"/>
      <c r="J537" s="285"/>
    </row>
    <row r="538" spans="1:10">
      <c r="A538" s="60" t="str">
        <f t="shared" si="15"/>
        <v/>
      </c>
      <c r="B538" s="50"/>
      <c r="C538" s="47"/>
      <c r="D538" s="53"/>
      <c r="E538" s="59" t="str">
        <f t="shared" si="16"/>
        <v/>
      </c>
      <c r="F538" s="59" t="str">
        <f>IF(B538&lt;&gt;"",SUM($E$16:E538),"")</f>
        <v/>
      </c>
      <c r="G538" s="63"/>
      <c r="H538" s="149"/>
      <c r="I538" s="124"/>
      <c r="J538" s="285"/>
    </row>
    <row r="539" spans="1:10">
      <c r="A539" s="60" t="str">
        <f t="shared" si="15"/>
        <v/>
      </c>
      <c r="B539" s="50"/>
      <c r="C539" s="47"/>
      <c r="D539" s="53"/>
      <c r="E539" s="59" t="str">
        <f t="shared" si="16"/>
        <v/>
      </c>
      <c r="F539" s="59" t="str">
        <f>IF(B539&lt;&gt;"",SUM($E$16:E539),"")</f>
        <v/>
      </c>
      <c r="G539" s="63"/>
      <c r="H539" s="149"/>
      <c r="I539" s="124"/>
      <c r="J539" s="285"/>
    </row>
    <row r="540" spans="1:10">
      <c r="A540" s="60" t="str">
        <f t="shared" si="15"/>
        <v/>
      </c>
      <c r="B540" s="50"/>
      <c r="C540" s="47"/>
      <c r="D540" s="53"/>
      <c r="E540" s="59" t="str">
        <f t="shared" si="16"/>
        <v/>
      </c>
      <c r="F540" s="59" t="str">
        <f>IF(B540&lt;&gt;"",SUM($E$16:E540),"")</f>
        <v/>
      </c>
      <c r="G540" s="63"/>
      <c r="H540" s="149"/>
      <c r="I540" s="124"/>
      <c r="J540" s="285"/>
    </row>
    <row r="541" spans="1:10">
      <c r="A541" s="60" t="str">
        <f t="shared" si="15"/>
        <v/>
      </c>
      <c r="B541" s="50"/>
      <c r="C541" s="47"/>
      <c r="D541" s="53"/>
      <c r="E541" s="59" t="str">
        <f t="shared" si="16"/>
        <v/>
      </c>
      <c r="F541" s="59" t="str">
        <f>IF(B541&lt;&gt;"",SUM($E$16:E541),"")</f>
        <v/>
      </c>
      <c r="G541" s="63"/>
      <c r="H541" s="149"/>
      <c r="I541" s="124"/>
      <c r="J541" s="285"/>
    </row>
    <row r="542" spans="1:10">
      <c r="A542" s="60" t="str">
        <f t="shared" si="15"/>
        <v/>
      </c>
      <c r="B542" s="50"/>
      <c r="C542" s="47"/>
      <c r="D542" s="53"/>
      <c r="E542" s="59" t="str">
        <f t="shared" si="16"/>
        <v/>
      </c>
      <c r="F542" s="59" t="str">
        <f>IF(B542&lt;&gt;"",SUM($E$16:E542),"")</f>
        <v/>
      </c>
      <c r="G542" s="63"/>
      <c r="H542" s="149"/>
      <c r="I542" s="124"/>
      <c r="J542" s="285"/>
    </row>
    <row r="543" spans="1:10">
      <c r="A543" s="60" t="str">
        <f t="shared" si="15"/>
        <v/>
      </c>
      <c r="B543" s="50"/>
      <c r="C543" s="47"/>
      <c r="D543" s="53"/>
      <c r="E543" s="59" t="str">
        <f t="shared" si="16"/>
        <v/>
      </c>
      <c r="F543" s="59" t="str">
        <f>IF(B543&lt;&gt;"",SUM($E$16:E543),"")</f>
        <v/>
      </c>
      <c r="G543" s="63"/>
      <c r="H543" s="149"/>
      <c r="I543" s="124"/>
      <c r="J543" s="285"/>
    </row>
    <row r="544" spans="1:10">
      <c r="A544" s="60" t="str">
        <f t="shared" si="15"/>
        <v/>
      </c>
      <c r="B544" s="50"/>
      <c r="C544" s="47"/>
      <c r="D544" s="53"/>
      <c r="E544" s="59" t="str">
        <f t="shared" si="16"/>
        <v/>
      </c>
      <c r="F544" s="59" t="str">
        <f>IF(B544&lt;&gt;"",SUM($E$16:E544),"")</f>
        <v/>
      </c>
      <c r="G544" s="63"/>
      <c r="H544" s="149"/>
      <c r="I544" s="124"/>
      <c r="J544" s="285"/>
    </row>
    <row r="545" spans="1:10">
      <c r="A545" s="60" t="str">
        <f t="shared" si="15"/>
        <v/>
      </c>
      <c r="B545" s="50"/>
      <c r="C545" s="47"/>
      <c r="D545" s="53"/>
      <c r="E545" s="59" t="str">
        <f t="shared" si="16"/>
        <v/>
      </c>
      <c r="F545" s="59" t="str">
        <f>IF(B545&lt;&gt;"",SUM($E$16:E545),"")</f>
        <v/>
      </c>
      <c r="G545" s="63"/>
      <c r="H545" s="149"/>
      <c r="I545" s="124"/>
      <c r="J545" s="285"/>
    </row>
    <row r="546" spans="1:10">
      <c r="A546" s="60" t="str">
        <f t="shared" si="15"/>
        <v/>
      </c>
      <c r="B546" s="50"/>
      <c r="C546" s="47"/>
      <c r="D546" s="53"/>
      <c r="E546" s="59" t="str">
        <f t="shared" si="16"/>
        <v/>
      </c>
      <c r="F546" s="59" t="str">
        <f>IF(B546&lt;&gt;"",SUM($E$16:E546),"")</f>
        <v/>
      </c>
      <c r="G546" s="63"/>
      <c r="H546" s="149"/>
      <c r="I546" s="124"/>
      <c r="J546" s="285"/>
    </row>
    <row r="547" spans="1:10">
      <c r="A547" s="60" t="str">
        <f t="shared" si="15"/>
        <v/>
      </c>
      <c r="B547" s="50"/>
      <c r="C547" s="47"/>
      <c r="D547" s="53"/>
      <c r="E547" s="59" t="str">
        <f t="shared" si="16"/>
        <v/>
      </c>
      <c r="F547" s="59" t="str">
        <f>IF(B547&lt;&gt;"",SUM($E$16:E547),"")</f>
        <v/>
      </c>
      <c r="G547" s="63"/>
      <c r="H547" s="149"/>
      <c r="I547" s="124"/>
      <c r="J547" s="285"/>
    </row>
    <row r="548" spans="1:10">
      <c r="A548" s="60" t="str">
        <f t="shared" si="15"/>
        <v/>
      </c>
      <c r="B548" s="50"/>
      <c r="C548" s="47"/>
      <c r="D548" s="53"/>
      <c r="E548" s="59" t="str">
        <f t="shared" si="16"/>
        <v/>
      </c>
      <c r="F548" s="59" t="str">
        <f>IF(B548&lt;&gt;"",SUM($E$16:E548),"")</f>
        <v/>
      </c>
      <c r="G548" s="63"/>
      <c r="H548" s="149"/>
      <c r="I548" s="124"/>
      <c r="J548" s="285"/>
    </row>
    <row r="549" spans="1:10">
      <c r="A549" s="60" t="str">
        <f t="shared" si="15"/>
        <v/>
      </c>
      <c r="B549" s="50"/>
      <c r="C549" s="47"/>
      <c r="D549" s="53"/>
      <c r="E549" s="59" t="str">
        <f t="shared" si="16"/>
        <v/>
      </c>
      <c r="F549" s="59" t="str">
        <f>IF(B549&lt;&gt;"",SUM($E$16:E549),"")</f>
        <v/>
      </c>
      <c r="G549" s="63"/>
      <c r="H549" s="149"/>
      <c r="I549" s="124"/>
      <c r="J549" s="285"/>
    </row>
    <row r="550" spans="1:10">
      <c r="A550" s="60" t="str">
        <f t="shared" si="15"/>
        <v/>
      </c>
      <c r="B550" s="50"/>
      <c r="C550" s="47"/>
      <c r="D550" s="53"/>
      <c r="E550" s="59" t="str">
        <f t="shared" si="16"/>
        <v/>
      </c>
      <c r="F550" s="59" t="str">
        <f>IF(B550&lt;&gt;"",SUM($E$16:E550),"")</f>
        <v/>
      </c>
      <c r="G550" s="63"/>
      <c r="H550" s="149"/>
      <c r="I550" s="124"/>
      <c r="J550" s="285"/>
    </row>
    <row r="551" spans="1:10">
      <c r="A551" s="60" t="str">
        <f t="shared" si="15"/>
        <v/>
      </c>
      <c r="B551" s="50"/>
      <c r="C551" s="47"/>
      <c r="D551" s="53"/>
      <c r="E551" s="59" t="str">
        <f t="shared" si="16"/>
        <v/>
      </c>
      <c r="F551" s="59" t="str">
        <f>IF(B551&lt;&gt;"",SUM($E$16:E551),"")</f>
        <v/>
      </c>
      <c r="G551" s="63"/>
      <c r="H551" s="149"/>
      <c r="I551" s="124"/>
      <c r="J551" s="285"/>
    </row>
    <row r="552" spans="1:10">
      <c r="A552" s="60" t="str">
        <f t="shared" si="15"/>
        <v/>
      </c>
      <c r="B552" s="50"/>
      <c r="C552" s="47"/>
      <c r="D552" s="53"/>
      <c r="E552" s="59" t="str">
        <f t="shared" si="16"/>
        <v/>
      </c>
      <c r="F552" s="59" t="str">
        <f>IF(B552&lt;&gt;"",SUM($E$16:E552),"")</f>
        <v/>
      </c>
      <c r="G552" s="63"/>
      <c r="H552" s="149"/>
      <c r="I552" s="124"/>
      <c r="J552" s="285"/>
    </row>
    <row r="553" spans="1:10">
      <c r="A553" s="60" t="str">
        <f t="shared" si="15"/>
        <v/>
      </c>
      <c r="B553" s="50"/>
      <c r="C553" s="47"/>
      <c r="D553" s="53"/>
      <c r="E553" s="59" t="str">
        <f t="shared" si="16"/>
        <v/>
      </c>
      <c r="F553" s="59" t="str">
        <f>IF(B553&lt;&gt;"",SUM($E$16:E553),"")</f>
        <v/>
      </c>
      <c r="G553" s="63"/>
      <c r="H553" s="149"/>
      <c r="I553" s="124"/>
      <c r="J553" s="285"/>
    </row>
    <row r="554" spans="1:10">
      <c r="A554" s="60" t="str">
        <f t="shared" si="15"/>
        <v/>
      </c>
      <c r="B554" s="50"/>
      <c r="C554" s="47"/>
      <c r="D554" s="53"/>
      <c r="E554" s="59" t="str">
        <f t="shared" si="16"/>
        <v/>
      </c>
      <c r="F554" s="59" t="str">
        <f>IF(B554&lt;&gt;"",SUM($E$16:E554),"")</f>
        <v/>
      </c>
      <c r="G554" s="63"/>
      <c r="H554" s="149"/>
      <c r="I554" s="124"/>
      <c r="J554" s="285"/>
    </row>
    <row r="555" spans="1:10">
      <c r="A555" s="60" t="str">
        <f t="shared" si="15"/>
        <v/>
      </c>
      <c r="B555" s="50"/>
      <c r="C555" s="47"/>
      <c r="D555" s="53"/>
      <c r="E555" s="59" t="str">
        <f t="shared" si="16"/>
        <v/>
      </c>
      <c r="F555" s="59" t="str">
        <f>IF(B555&lt;&gt;"",SUM($E$16:E555),"")</f>
        <v/>
      </c>
      <c r="G555" s="63"/>
      <c r="H555" s="149"/>
      <c r="I555" s="124"/>
      <c r="J555" s="285"/>
    </row>
    <row r="556" spans="1:10">
      <c r="A556" s="60" t="str">
        <f t="shared" si="15"/>
        <v/>
      </c>
      <c r="B556" s="50"/>
      <c r="C556" s="47"/>
      <c r="D556" s="53"/>
      <c r="E556" s="59" t="str">
        <f t="shared" si="16"/>
        <v/>
      </c>
      <c r="F556" s="59" t="str">
        <f>IF(B556&lt;&gt;"",SUM($E$16:E556),"")</f>
        <v/>
      </c>
      <c r="G556" s="63"/>
      <c r="H556" s="149"/>
      <c r="I556" s="124"/>
      <c r="J556" s="285"/>
    </row>
    <row r="557" spans="1:10">
      <c r="A557" s="60" t="str">
        <f t="shared" si="15"/>
        <v/>
      </c>
      <c r="B557" s="50"/>
      <c r="C557" s="47"/>
      <c r="D557" s="53"/>
      <c r="E557" s="59" t="str">
        <f t="shared" si="16"/>
        <v/>
      </c>
      <c r="F557" s="59" t="str">
        <f>IF(B557&lt;&gt;"",SUM($E$16:E557),"")</f>
        <v/>
      </c>
      <c r="G557" s="63"/>
      <c r="H557" s="149"/>
      <c r="I557" s="124"/>
      <c r="J557" s="285"/>
    </row>
    <row r="558" spans="1:10">
      <c r="A558" s="60" t="str">
        <f t="shared" si="15"/>
        <v/>
      </c>
      <c r="B558" s="50"/>
      <c r="C558" s="47"/>
      <c r="D558" s="53"/>
      <c r="E558" s="59" t="str">
        <f t="shared" si="16"/>
        <v/>
      </c>
      <c r="F558" s="59" t="str">
        <f>IF(B558&lt;&gt;"",SUM($E$16:E558),"")</f>
        <v/>
      </c>
      <c r="G558" s="63"/>
      <c r="H558" s="149"/>
      <c r="I558" s="124"/>
      <c r="J558" s="285"/>
    </row>
    <row r="559" spans="1:10">
      <c r="A559" s="60" t="str">
        <f t="shared" ref="A559:A622" si="17">IF(B559&lt;&gt;"",TEXT(B559,"TTT"),"")</f>
        <v/>
      </c>
      <c r="B559" s="50"/>
      <c r="C559" s="47"/>
      <c r="D559" s="53"/>
      <c r="E559" s="59" t="str">
        <f t="shared" ref="E559:E622" si="18">IF(B559&lt;&gt;"",IF(D559&lt;C559,1-C559+D559,D559-C559)*24,"")</f>
        <v/>
      </c>
      <c r="F559" s="59" t="str">
        <f>IF(B559&lt;&gt;"",SUM($E$16:E559),"")</f>
        <v/>
      </c>
      <c r="G559" s="63"/>
      <c r="H559" s="149"/>
      <c r="I559" s="124"/>
      <c r="J559" s="285"/>
    </row>
    <row r="560" spans="1:10">
      <c r="A560" s="60" t="str">
        <f t="shared" si="17"/>
        <v/>
      </c>
      <c r="B560" s="50"/>
      <c r="C560" s="47"/>
      <c r="D560" s="53"/>
      <c r="E560" s="59" t="str">
        <f t="shared" si="18"/>
        <v/>
      </c>
      <c r="F560" s="59" t="str">
        <f>IF(B560&lt;&gt;"",SUM($E$16:E560),"")</f>
        <v/>
      </c>
      <c r="G560" s="63"/>
      <c r="H560" s="149"/>
      <c r="I560" s="124"/>
      <c r="J560" s="285"/>
    </row>
    <row r="561" spans="1:10">
      <c r="A561" s="60" t="str">
        <f t="shared" si="17"/>
        <v/>
      </c>
      <c r="B561" s="50"/>
      <c r="C561" s="47"/>
      <c r="D561" s="53"/>
      <c r="E561" s="59" t="str">
        <f t="shared" si="18"/>
        <v/>
      </c>
      <c r="F561" s="59" t="str">
        <f>IF(B561&lt;&gt;"",SUM($E$16:E561),"")</f>
        <v/>
      </c>
      <c r="G561" s="63"/>
      <c r="H561" s="149"/>
      <c r="I561" s="124"/>
      <c r="J561" s="285"/>
    </row>
    <row r="562" spans="1:10">
      <c r="A562" s="60" t="str">
        <f t="shared" si="17"/>
        <v/>
      </c>
      <c r="B562" s="50"/>
      <c r="C562" s="47"/>
      <c r="D562" s="53"/>
      <c r="E562" s="59" t="str">
        <f t="shared" si="18"/>
        <v/>
      </c>
      <c r="F562" s="59" t="str">
        <f>IF(B562&lt;&gt;"",SUM($E$16:E562),"")</f>
        <v/>
      </c>
      <c r="G562" s="63"/>
      <c r="H562" s="149"/>
      <c r="I562" s="124"/>
      <c r="J562" s="285"/>
    </row>
    <row r="563" spans="1:10">
      <c r="A563" s="60" t="str">
        <f t="shared" si="17"/>
        <v/>
      </c>
      <c r="B563" s="50"/>
      <c r="C563" s="47"/>
      <c r="D563" s="53"/>
      <c r="E563" s="59" t="str">
        <f t="shared" si="18"/>
        <v/>
      </c>
      <c r="F563" s="59" t="str">
        <f>IF(B563&lt;&gt;"",SUM($E$16:E563),"")</f>
        <v/>
      </c>
      <c r="G563" s="63"/>
      <c r="H563" s="149"/>
      <c r="I563" s="124"/>
      <c r="J563" s="285"/>
    </row>
    <row r="564" spans="1:10">
      <c r="A564" s="60" t="str">
        <f t="shared" si="17"/>
        <v/>
      </c>
      <c r="B564" s="50"/>
      <c r="C564" s="47"/>
      <c r="D564" s="53"/>
      <c r="E564" s="59" t="str">
        <f t="shared" si="18"/>
        <v/>
      </c>
      <c r="F564" s="59" t="str">
        <f>IF(B564&lt;&gt;"",SUM($E$16:E564),"")</f>
        <v/>
      </c>
      <c r="G564" s="63"/>
      <c r="H564" s="149"/>
      <c r="I564" s="124"/>
      <c r="J564" s="285"/>
    </row>
    <row r="565" spans="1:10">
      <c r="A565" s="60" t="str">
        <f t="shared" si="17"/>
        <v/>
      </c>
      <c r="B565" s="50"/>
      <c r="C565" s="47"/>
      <c r="D565" s="53"/>
      <c r="E565" s="59" t="str">
        <f t="shared" si="18"/>
        <v/>
      </c>
      <c r="F565" s="59" t="str">
        <f>IF(B565&lt;&gt;"",SUM($E$16:E565),"")</f>
        <v/>
      </c>
      <c r="G565" s="63"/>
      <c r="H565" s="149"/>
      <c r="I565" s="124"/>
      <c r="J565" s="285"/>
    </row>
    <row r="566" spans="1:10">
      <c r="A566" s="60" t="str">
        <f t="shared" si="17"/>
        <v/>
      </c>
      <c r="B566" s="50"/>
      <c r="C566" s="47"/>
      <c r="D566" s="53"/>
      <c r="E566" s="59" t="str">
        <f t="shared" si="18"/>
        <v/>
      </c>
      <c r="F566" s="59" t="str">
        <f>IF(B566&lt;&gt;"",SUM($E$16:E566),"")</f>
        <v/>
      </c>
      <c r="G566" s="63"/>
      <c r="H566" s="149"/>
      <c r="I566" s="124"/>
      <c r="J566" s="285"/>
    </row>
    <row r="567" spans="1:10">
      <c r="A567" s="60" t="str">
        <f t="shared" si="17"/>
        <v/>
      </c>
      <c r="B567" s="50"/>
      <c r="C567" s="47"/>
      <c r="D567" s="53"/>
      <c r="E567" s="59" t="str">
        <f t="shared" si="18"/>
        <v/>
      </c>
      <c r="F567" s="59" t="str">
        <f>IF(B567&lt;&gt;"",SUM($E$16:E567),"")</f>
        <v/>
      </c>
      <c r="G567" s="63"/>
      <c r="H567" s="149"/>
      <c r="I567" s="124"/>
      <c r="J567" s="285"/>
    </row>
    <row r="568" spans="1:10">
      <c r="A568" s="60" t="str">
        <f t="shared" si="17"/>
        <v/>
      </c>
      <c r="B568" s="50"/>
      <c r="C568" s="47"/>
      <c r="D568" s="53"/>
      <c r="E568" s="59" t="str">
        <f t="shared" si="18"/>
        <v/>
      </c>
      <c r="F568" s="59" t="str">
        <f>IF(B568&lt;&gt;"",SUM($E$16:E568),"")</f>
        <v/>
      </c>
      <c r="G568" s="63"/>
      <c r="H568" s="149"/>
      <c r="I568" s="124"/>
      <c r="J568" s="285"/>
    </row>
    <row r="569" spans="1:10">
      <c r="A569" s="60" t="str">
        <f t="shared" si="17"/>
        <v/>
      </c>
      <c r="B569" s="50"/>
      <c r="C569" s="47"/>
      <c r="D569" s="53"/>
      <c r="E569" s="59" t="str">
        <f t="shared" si="18"/>
        <v/>
      </c>
      <c r="F569" s="59" t="str">
        <f>IF(B569&lt;&gt;"",SUM($E$16:E569),"")</f>
        <v/>
      </c>
      <c r="G569" s="63"/>
      <c r="H569" s="149"/>
      <c r="I569" s="124"/>
      <c r="J569" s="285"/>
    </row>
    <row r="570" spans="1:10">
      <c r="A570" s="60" t="str">
        <f t="shared" si="17"/>
        <v/>
      </c>
      <c r="B570" s="50"/>
      <c r="C570" s="47"/>
      <c r="D570" s="53"/>
      <c r="E570" s="59" t="str">
        <f t="shared" si="18"/>
        <v/>
      </c>
      <c r="F570" s="59" t="str">
        <f>IF(B570&lt;&gt;"",SUM($E$16:E570),"")</f>
        <v/>
      </c>
      <c r="G570" s="63"/>
      <c r="H570" s="149"/>
      <c r="I570" s="124"/>
      <c r="J570" s="285"/>
    </row>
    <row r="571" spans="1:10">
      <c r="A571" s="60" t="str">
        <f t="shared" si="17"/>
        <v/>
      </c>
      <c r="B571" s="50"/>
      <c r="C571" s="47"/>
      <c r="D571" s="53"/>
      <c r="E571" s="59" t="str">
        <f t="shared" si="18"/>
        <v/>
      </c>
      <c r="F571" s="59" t="str">
        <f>IF(B571&lt;&gt;"",SUM($E$16:E571),"")</f>
        <v/>
      </c>
      <c r="G571" s="63"/>
      <c r="H571" s="149"/>
      <c r="I571" s="124"/>
      <c r="J571" s="285"/>
    </row>
    <row r="572" spans="1:10">
      <c r="A572" s="60" t="str">
        <f t="shared" si="17"/>
        <v/>
      </c>
      <c r="B572" s="50"/>
      <c r="C572" s="47"/>
      <c r="D572" s="53"/>
      <c r="E572" s="59" t="str">
        <f t="shared" si="18"/>
        <v/>
      </c>
      <c r="F572" s="59" t="str">
        <f>IF(B572&lt;&gt;"",SUM($E$16:E572),"")</f>
        <v/>
      </c>
      <c r="G572" s="63"/>
      <c r="H572" s="149"/>
      <c r="I572" s="124"/>
      <c r="J572" s="285"/>
    </row>
    <row r="573" spans="1:10">
      <c r="A573" s="60" t="str">
        <f t="shared" si="17"/>
        <v/>
      </c>
      <c r="B573" s="50"/>
      <c r="C573" s="47"/>
      <c r="D573" s="53"/>
      <c r="E573" s="59" t="str">
        <f t="shared" si="18"/>
        <v/>
      </c>
      <c r="F573" s="59" t="str">
        <f>IF(B573&lt;&gt;"",SUM($E$16:E573),"")</f>
        <v/>
      </c>
      <c r="G573" s="63"/>
      <c r="H573" s="149"/>
      <c r="I573" s="124"/>
      <c r="J573" s="285"/>
    </row>
    <row r="574" spans="1:10">
      <c r="A574" s="60" t="str">
        <f t="shared" si="17"/>
        <v/>
      </c>
      <c r="B574" s="50"/>
      <c r="C574" s="47"/>
      <c r="D574" s="53"/>
      <c r="E574" s="59" t="str">
        <f t="shared" si="18"/>
        <v/>
      </c>
      <c r="F574" s="59" t="str">
        <f>IF(B574&lt;&gt;"",SUM($E$16:E574),"")</f>
        <v/>
      </c>
      <c r="G574" s="63"/>
      <c r="H574" s="149"/>
      <c r="I574" s="124"/>
      <c r="J574" s="285"/>
    </row>
    <row r="575" spans="1:10">
      <c r="A575" s="60" t="str">
        <f t="shared" si="17"/>
        <v/>
      </c>
      <c r="B575" s="50"/>
      <c r="C575" s="47"/>
      <c r="D575" s="53"/>
      <c r="E575" s="59" t="str">
        <f t="shared" si="18"/>
        <v/>
      </c>
      <c r="F575" s="59" t="str">
        <f>IF(B575&lt;&gt;"",SUM($E$16:E575),"")</f>
        <v/>
      </c>
      <c r="G575" s="63"/>
      <c r="H575" s="149"/>
      <c r="I575" s="124"/>
      <c r="J575" s="285"/>
    </row>
    <row r="576" spans="1:10">
      <c r="A576" s="60" t="str">
        <f t="shared" si="17"/>
        <v/>
      </c>
      <c r="B576" s="50"/>
      <c r="C576" s="47"/>
      <c r="D576" s="53"/>
      <c r="E576" s="59" t="str">
        <f t="shared" si="18"/>
        <v/>
      </c>
      <c r="F576" s="59" t="str">
        <f>IF(B576&lt;&gt;"",SUM($E$16:E576),"")</f>
        <v/>
      </c>
      <c r="G576" s="63"/>
      <c r="H576" s="149"/>
      <c r="I576" s="124"/>
      <c r="J576" s="285"/>
    </row>
    <row r="577" spans="1:10">
      <c r="A577" s="60" t="str">
        <f t="shared" si="17"/>
        <v/>
      </c>
      <c r="B577" s="50"/>
      <c r="C577" s="47"/>
      <c r="D577" s="53"/>
      <c r="E577" s="59" t="str">
        <f t="shared" si="18"/>
        <v/>
      </c>
      <c r="F577" s="59" t="str">
        <f>IF(B577&lt;&gt;"",SUM($E$16:E577),"")</f>
        <v/>
      </c>
      <c r="G577" s="63"/>
      <c r="H577" s="149"/>
      <c r="I577" s="124"/>
      <c r="J577" s="285"/>
    </row>
    <row r="578" spans="1:10">
      <c r="A578" s="60" t="str">
        <f t="shared" si="17"/>
        <v/>
      </c>
      <c r="B578" s="50"/>
      <c r="C578" s="47"/>
      <c r="D578" s="53"/>
      <c r="E578" s="59" t="str">
        <f t="shared" si="18"/>
        <v/>
      </c>
      <c r="F578" s="59" t="str">
        <f>IF(B578&lt;&gt;"",SUM($E$16:E578),"")</f>
        <v/>
      </c>
      <c r="G578" s="63"/>
      <c r="H578" s="149"/>
      <c r="I578" s="124"/>
      <c r="J578" s="285"/>
    </row>
    <row r="579" spans="1:10">
      <c r="A579" s="60" t="str">
        <f t="shared" si="17"/>
        <v/>
      </c>
      <c r="B579" s="50"/>
      <c r="C579" s="47"/>
      <c r="D579" s="53"/>
      <c r="E579" s="59" t="str">
        <f t="shared" si="18"/>
        <v/>
      </c>
      <c r="F579" s="59" t="str">
        <f>IF(B579&lt;&gt;"",SUM($E$16:E579),"")</f>
        <v/>
      </c>
      <c r="G579" s="63"/>
      <c r="H579" s="149"/>
      <c r="I579" s="124"/>
      <c r="J579" s="285"/>
    </row>
    <row r="580" spans="1:10">
      <c r="A580" s="60" t="str">
        <f t="shared" si="17"/>
        <v/>
      </c>
      <c r="B580" s="50"/>
      <c r="C580" s="47"/>
      <c r="D580" s="53"/>
      <c r="E580" s="59" t="str">
        <f t="shared" si="18"/>
        <v/>
      </c>
      <c r="F580" s="59" t="str">
        <f>IF(B580&lt;&gt;"",SUM($E$16:E580),"")</f>
        <v/>
      </c>
      <c r="G580" s="63"/>
      <c r="H580" s="149"/>
      <c r="I580" s="124"/>
      <c r="J580" s="285"/>
    </row>
    <row r="581" spans="1:10">
      <c r="A581" s="60" t="str">
        <f t="shared" si="17"/>
        <v/>
      </c>
      <c r="B581" s="50"/>
      <c r="C581" s="47"/>
      <c r="D581" s="53"/>
      <c r="E581" s="59" t="str">
        <f t="shared" si="18"/>
        <v/>
      </c>
      <c r="F581" s="59" t="str">
        <f>IF(B581&lt;&gt;"",SUM($E$16:E581),"")</f>
        <v/>
      </c>
      <c r="G581" s="63"/>
      <c r="H581" s="149"/>
      <c r="I581" s="124"/>
      <c r="J581" s="285"/>
    </row>
    <row r="582" spans="1:10">
      <c r="A582" s="60" t="str">
        <f t="shared" si="17"/>
        <v/>
      </c>
      <c r="B582" s="50"/>
      <c r="C582" s="47"/>
      <c r="D582" s="53"/>
      <c r="E582" s="59" t="str">
        <f t="shared" si="18"/>
        <v/>
      </c>
      <c r="F582" s="59" t="str">
        <f>IF(B582&lt;&gt;"",SUM($E$16:E582),"")</f>
        <v/>
      </c>
      <c r="G582" s="63"/>
      <c r="H582" s="149"/>
      <c r="I582" s="124"/>
      <c r="J582" s="285"/>
    </row>
    <row r="583" spans="1:10">
      <c r="A583" s="60" t="str">
        <f t="shared" si="17"/>
        <v/>
      </c>
      <c r="B583" s="50"/>
      <c r="C583" s="47"/>
      <c r="D583" s="53"/>
      <c r="E583" s="59" t="str">
        <f t="shared" si="18"/>
        <v/>
      </c>
      <c r="F583" s="59" t="str">
        <f>IF(B583&lt;&gt;"",SUM($E$16:E583),"")</f>
        <v/>
      </c>
      <c r="G583" s="63"/>
      <c r="H583" s="149"/>
      <c r="I583" s="124"/>
      <c r="J583" s="285"/>
    </row>
    <row r="584" spans="1:10">
      <c r="A584" s="60" t="str">
        <f t="shared" si="17"/>
        <v/>
      </c>
      <c r="B584" s="50"/>
      <c r="C584" s="47"/>
      <c r="D584" s="53"/>
      <c r="E584" s="59" t="str">
        <f t="shared" si="18"/>
        <v/>
      </c>
      <c r="F584" s="59" t="str">
        <f>IF(B584&lt;&gt;"",SUM($E$16:E584),"")</f>
        <v/>
      </c>
      <c r="G584" s="63"/>
      <c r="H584" s="149"/>
      <c r="I584" s="124"/>
      <c r="J584" s="285"/>
    </row>
    <row r="585" spans="1:10">
      <c r="A585" s="60" t="str">
        <f t="shared" si="17"/>
        <v/>
      </c>
      <c r="B585" s="50"/>
      <c r="C585" s="47"/>
      <c r="D585" s="53"/>
      <c r="E585" s="59" t="str">
        <f t="shared" si="18"/>
        <v/>
      </c>
      <c r="F585" s="59" t="str">
        <f>IF(B585&lt;&gt;"",SUM($E$16:E585),"")</f>
        <v/>
      </c>
      <c r="G585" s="63"/>
      <c r="H585" s="149"/>
      <c r="I585" s="124"/>
      <c r="J585" s="285"/>
    </row>
    <row r="586" spans="1:10">
      <c r="A586" s="60" t="str">
        <f t="shared" si="17"/>
        <v/>
      </c>
      <c r="B586" s="50"/>
      <c r="C586" s="47"/>
      <c r="D586" s="53"/>
      <c r="E586" s="59" t="str">
        <f t="shared" si="18"/>
        <v/>
      </c>
      <c r="F586" s="59" t="str">
        <f>IF(B586&lt;&gt;"",SUM($E$16:E586),"")</f>
        <v/>
      </c>
      <c r="G586" s="63"/>
      <c r="H586" s="149"/>
      <c r="I586" s="124"/>
      <c r="J586" s="285"/>
    </row>
    <row r="587" spans="1:10">
      <c r="A587" s="60" t="str">
        <f t="shared" si="17"/>
        <v/>
      </c>
      <c r="B587" s="50"/>
      <c r="C587" s="47"/>
      <c r="D587" s="53"/>
      <c r="E587" s="59" t="str">
        <f t="shared" si="18"/>
        <v/>
      </c>
      <c r="F587" s="59" t="str">
        <f>IF(B587&lt;&gt;"",SUM($E$16:E587),"")</f>
        <v/>
      </c>
      <c r="G587" s="63"/>
      <c r="H587" s="149"/>
      <c r="I587" s="124"/>
      <c r="J587" s="285"/>
    </row>
    <row r="588" spans="1:10">
      <c r="A588" s="60" t="str">
        <f t="shared" si="17"/>
        <v/>
      </c>
      <c r="B588" s="50"/>
      <c r="C588" s="47"/>
      <c r="D588" s="53"/>
      <c r="E588" s="59" t="str">
        <f t="shared" si="18"/>
        <v/>
      </c>
      <c r="F588" s="59" t="str">
        <f>IF(B588&lt;&gt;"",SUM($E$16:E588),"")</f>
        <v/>
      </c>
      <c r="G588" s="63"/>
      <c r="H588" s="149"/>
      <c r="I588" s="124"/>
      <c r="J588" s="285"/>
    </row>
    <row r="589" spans="1:10">
      <c r="A589" s="60" t="str">
        <f t="shared" si="17"/>
        <v/>
      </c>
      <c r="B589" s="50"/>
      <c r="C589" s="47"/>
      <c r="D589" s="53"/>
      <c r="E589" s="59" t="str">
        <f t="shared" si="18"/>
        <v/>
      </c>
      <c r="F589" s="59" t="str">
        <f>IF(B589&lt;&gt;"",SUM($E$16:E589),"")</f>
        <v/>
      </c>
      <c r="G589" s="63"/>
      <c r="H589" s="149"/>
      <c r="I589" s="124"/>
      <c r="J589" s="285"/>
    </row>
    <row r="590" spans="1:10">
      <c r="A590" s="60" t="str">
        <f t="shared" si="17"/>
        <v/>
      </c>
      <c r="B590" s="50"/>
      <c r="C590" s="47"/>
      <c r="D590" s="53"/>
      <c r="E590" s="59" t="str">
        <f t="shared" si="18"/>
        <v/>
      </c>
      <c r="F590" s="59" t="str">
        <f>IF(B590&lt;&gt;"",SUM($E$16:E590),"")</f>
        <v/>
      </c>
      <c r="G590" s="63"/>
      <c r="H590" s="149"/>
      <c r="I590" s="124"/>
      <c r="J590" s="285"/>
    </row>
    <row r="591" spans="1:10">
      <c r="A591" s="60" t="str">
        <f t="shared" si="17"/>
        <v/>
      </c>
      <c r="B591" s="50"/>
      <c r="C591" s="47"/>
      <c r="D591" s="53"/>
      <c r="E591" s="59" t="str">
        <f t="shared" si="18"/>
        <v/>
      </c>
      <c r="F591" s="59" t="str">
        <f>IF(B591&lt;&gt;"",SUM($E$16:E591),"")</f>
        <v/>
      </c>
      <c r="G591" s="63"/>
      <c r="H591" s="149"/>
      <c r="I591" s="124"/>
      <c r="J591" s="285"/>
    </row>
    <row r="592" spans="1:10">
      <c r="A592" s="60" t="str">
        <f t="shared" si="17"/>
        <v/>
      </c>
      <c r="B592" s="50"/>
      <c r="C592" s="47"/>
      <c r="D592" s="53"/>
      <c r="E592" s="59" t="str">
        <f t="shared" si="18"/>
        <v/>
      </c>
      <c r="F592" s="59" t="str">
        <f>IF(B592&lt;&gt;"",SUM($E$16:E592),"")</f>
        <v/>
      </c>
      <c r="G592" s="63"/>
      <c r="H592" s="149"/>
      <c r="I592" s="124"/>
      <c r="J592" s="285"/>
    </row>
    <row r="593" spans="1:10">
      <c r="A593" s="60" t="str">
        <f t="shared" si="17"/>
        <v/>
      </c>
      <c r="B593" s="50"/>
      <c r="C593" s="47"/>
      <c r="D593" s="53"/>
      <c r="E593" s="59" t="str">
        <f t="shared" si="18"/>
        <v/>
      </c>
      <c r="F593" s="59" t="str">
        <f>IF(B593&lt;&gt;"",SUM($E$16:E593),"")</f>
        <v/>
      </c>
      <c r="G593" s="63"/>
      <c r="H593" s="149"/>
      <c r="I593" s="124"/>
      <c r="J593" s="285"/>
    </row>
    <row r="594" spans="1:10">
      <c r="A594" s="60" t="str">
        <f t="shared" si="17"/>
        <v/>
      </c>
      <c r="B594" s="50"/>
      <c r="C594" s="47"/>
      <c r="D594" s="53"/>
      <c r="E594" s="59" t="str">
        <f t="shared" si="18"/>
        <v/>
      </c>
      <c r="F594" s="59" t="str">
        <f>IF(B594&lt;&gt;"",SUM($E$16:E594),"")</f>
        <v/>
      </c>
      <c r="G594" s="63"/>
      <c r="H594" s="149"/>
      <c r="I594" s="124"/>
      <c r="J594" s="285"/>
    </row>
    <row r="595" spans="1:10">
      <c r="A595" s="60" t="str">
        <f t="shared" si="17"/>
        <v/>
      </c>
      <c r="B595" s="50"/>
      <c r="C595" s="47"/>
      <c r="D595" s="53"/>
      <c r="E595" s="59" t="str">
        <f t="shared" si="18"/>
        <v/>
      </c>
      <c r="F595" s="59" t="str">
        <f>IF(B595&lt;&gt;"",SUM($E$16:E595),"")</f>
        <v/>
      </c>
      <c r="G595" s="63"/>
      <c r="H595" s="149"/>
      <c r="I595" s="124"/>
      <c r="J595" s="285"/>
    </row>
    <row r="596" spans="1:10">
      <c r="A596" s="60" t="str">
        <f t="shared" si="17"/>
        <v/>
      </c>
      <c r="B596" s="50"/>
      <c r="C596" s="47"/>
      <c r="D596" s="53"/>
      <c r="E596" s="59" t="str">
        <f t="shared" si="18"/>
        <v/>
      </c>
      <c r="F596" s="59" t="str">
        <f>IF(B596&lt;&gt;"",SUM($E$16:E596),"")</f>
        <v/>
      </c>
      <c r="G596" s="63"/>
      <c r="H596" s="149"/>
      <c r="I596" s="124"/>
      <c r="J596" s="285"/>
    </row>
    <row r="597" spans="1:10">
      <c r="A597" s="60" t="str">
        <f t="shared" si="17"/>
        <v/>
      </c>
      <c r="B597" s="50"/>
      <c r="C597" s="47"/>
      <c r="D597" s="53"/>
      <c r="E597" s="59" t="str">
        <f t="shared" si="18"/>
        <v/>
      </c>
      <c r="F597" s="59" t="str">
        <f>IF(B597&lt;&gt;"",SUM($E$16:E597),"")</f>
        <v/>
      </c>
      <c r="G597" s="63"/>
      <c r="H597" s="149"/>
      <c r="I597" s="124"/>
      <c r="J597" s="285"/>
    </row>
    <row r="598" spans="1:10">
      <c r="A598" s="60" t="str">
        <f t="shared" si="17"/>
        <v/>
      </c>
      <c r="B598" s="50"/>
      <c r="C598" s="47"/>
      <c r="D598" s="53"/>
      <c r="E598" s="59" t="str">
        <f t="shared" si="18"/>
        <v/>
      </c>
      <c r="F598" s="59" t="str">
        <f>IF(B598&lt;&gt;"",SUM($E$16:E598),"")</f>
        <v/>
      </c>
      <c r="G598" s="63"/>
      <c r="H598" s="149"/>
      <c r="I598" s="124"/>
      <c r="J598" s="285"/>
    </row>
    <row r="599" spans="1:10">
      <c r="A599" s="60" t="str">
        <f t="shared" si="17"/>
        <v/>
      </c>
      <c r="B599" s="50"/>
      <c r="C599" s="47"/>
      <c r="D599" s="53"/>
      <c r="E599" s="59" t="str">
        <f t="shared" si="18"/>
        <v/>
      </c>
      <c r="F599" s="59" t="str">
        <f>IF(B599&lt;&gt;"",SUM($E$16:E599),"")</f>
        <v/>
      </c>
      <c r="G599" s="63"/>
      <c r="H599" s="149"/>
      <c r="I599" s="124"/>
      <c r="J599" s="285"/>
    </row>
    <row r="600" spans="1:10">
      <c r="A600" s="60" t="str">
        <f t="shared" si="17"/>
        <v/>
      </c>
      <c r="B600" s="50"/>
      <c r="C600" s="47"/>
      <c r="D600" s="53"/>
      <c r="E600" s="59" t="str">
        <f t="shared" si="18"/>
        <v/>
      </c>
      <c r="F600" s="59" t="str">
        <f>IF(B600&lt;&gt;"",SUM($E$16:E600),"")</f>
        <v/>
      </c>
      <c r="G600" s="63"/>
      <c r="H600" s="149"/>
      <c r="I600" s="124"/>
      <c r="J600" s="285"/>
    </row>
    <row r="601" spans="1:10">
      <c r="A601" s="60" t="str">
        <f t="shared" si="17"/>
        <v/>
      </c>
      <c r="B601" s="50"/>
      <c r="C601" s="47"/>
      <c r="D601" s="53"/>
      <c r="E601" s="59" t="str">
        <f t="shared" si="18"/>
        <v/>
      </c>
      <c r="F601" s="59" t="str">
        <f>IF(B601&lt;&gt;"",SUM($E$16:E601),"")</f>
        <v/>
      </c>
      <c r="G601" s="63"/>
      <c r="H601" s="149"/>
      <c r="I601" s="124"/>
      <c r="J601" s="285"/>
    </row>
    <row r="602" spans="1:10">
      <c r="A602" s="60" t="str">
        <f t="shared" si="17"/>
        <v/>
      </c>
      <c r="B602" s="50"/>
      <c r="C602" s="47"/>
      <c r="D602" s="53"/>
      <c r="E602" s="59" t="str">
        <f t="shared" si="18"/>
        <v/>
      </c>
      <c r="F602" s="59" t="str">
        <f>IF(B602&lt;&gt;"",SUM($E$16:E602),"")</f>
        <v/>
      </c>
      <c r="G602" s="63"/>
      <c r="H602" s="149"/>
      <c r="I602" s="124"/>
      <c r="J602" s="285"/>
    </row>
    <row r="603" spans="1:10">
      <c r="A603" s="60" t="str">
        <f t="shared" si="17"/>
        <v/>
      </c>
      <c r="B603" s="50"/>
      <c r="C603" s="47"/>
      <c r="D603" s="53"/>
      <c r="E603" s="59" t="str">
        <f t="shared" si="18"/>
        <v/>
      </c>
      <c r="F603" s="59" t="str">
        <f>IF(B603&lt;&gt;"",SUM($E$16:E603),"")</f>
        <v/>
      </c>
      <c r="G603" s="63"/>
      <c r="H603" s="149"/>
      <c r="I603" s="124"/>
      <c r="J603" s="285"/>
    </row>
    <row r="604" spans="1:10">
      <c r="A604" s="60" t="str">
        <f t="shared" si="17"/>
        <v/>
      </c>
      <c r="B604" s="50"/>
      <c r="C604" s="47"/>
      <c r="D604" s="53"/>
      <c r="E604" s="59" t="str">
        <f t="shared" si="18"/>
        <v/>
      </c>
      <c r="F604" s="59" t="str">
        <f>IF(B604&lt;&gt;"",SUM($E$16:E604),"")</f>
        <v/>
      </c>
      <c r="G604" s="63"/>
      <c r="H604" s="149"/>
      <c r="I604" s="124"/>
      <c r="J604" s="285"/>
    </row>
    <row r="605" spans="1:10">
      <c r="A605" s="60" t="str">
        <f t="shared" si="17"/>
        <v/>
      </c>
      <c r="B605" s="50"/>
      <c r="C605" s="47"/>
      <c r="D605" s="53"/>
      <c r="E605" s="59" t="str">
        <f t="shared" si="18"/>
        <v/>
      </c>
      <c r="F605" s="59" t="str">
        <f>IF(B605&lt;&gt;"",SUM($E$16:E605),"")</f>
        <v/>
      </c>
      <c r="G605" s="63"/>
      <c r="H605" s="149"/>
      <c r="I605" s="124"/>
      <c r="J605" s="285"/>
    </row>
    <row r="606" spans="1:10">
      <c r="A606" s="60" t="str">
        <f t="shared" si="17"/>
        <v/>
      </c>
      <c r="B606" s="50"/>
      <c r="C606" s="47"/>
      <c r="D606" s="53"/>
      <c r="E606" s="59" t="str">
        <f t="shared" si="18"/>
        <v/>
      </c>
      <c r="F606" s="59" t="str">
        <f>IF(B606&lt;&gt;"",SUM($E$16:E606),"")</f>
        <v/>
      </c>
      <c r="G606" s="63"/>
      <c r="H606" s="149"/>
      <c r="I606" s="124"/>
      <c r="J606" s="285"/>
    </row>
    <row r="607" spans="1:10">
      <c r="A607" s="60" t="str">
        <f t="shared" si="17"/>
        <v/>
      </c>
      <c r="B607" s="50"/>
      <c r="C607" s="47"/>
      <c r="D607" s="53"/>
      <c r="E607" s="59" t="str">
        <f t="shared" si="18"/>
        <v/>
      </c>
      <c r="F607" s="59" t="str">
        <f>IF(B607&lt;&gt;"",SUM($E$16:E607),"")</f>
        <v/>
      </c>
      <c r="G607" s="63"/>
      <c r="H607" s="149"/>
      <c r="I607" s="124"/>
      <c r="J607" s="285"/>
    </row>
    <row r="608" spans="1:10">
      <c r="A608" s="60" t="str">
        <f t="shared" si="17"/>
        <v/>
      </c>
      <c r="B608" s="50"/>
      <c r="C608" s="47"/>
      <c r="D608" s="53"/>
      <c r="E608" s="59" t="str">
        <f t="shared" si="18"/>
        <v/>
      </c>
      <c r="F608" s="59" t="str">
        <f>IF(B608&lt;&gt;"",SUM($E$16:E608),"")</f>
        <v/>
      </c>
      <c r="G608" s="63"/>
      <c r="H608" s="149"/>
      <c r="I608" s="124"/>
      <c r="J608" s="285"/>
    </row>
    <row r="609" spans="1:10">
      <c r="A609" s="60" t="str">
        <f t="shared" si="17"/>
        <v/>
      </c>
      <c r="B609" s="50"/>
      <c r="C609" s="47"/>
      <c r="D609" s="53"/>
      <c r="E609" s="59" t="str">
        <f t="shared" si="18"/>
        <v/>
      </c>
      <c r="F609" s="59" t="str">
        <f>IF(B609&lt;&gt;"",SUM($E$16:E609),"")</f>
        <v/>
      </c>
      <c r="G609" s="63"/>
      <c r="H609" s="149"/>
      <c r="I609" s="124"/>
      <c r="J609" s="285"/>
    </row>
    <row r="610" spans="1:10">
      <c r="A610" s="60" t="str">
        <f t="shared" si="17"/>
        <v/>
      </c>
      <c r="B610" s="50"/>
      <c r="C610" s="47"/>
      <c r="D610" s="53"/>
      <c r="E610" s="59" t="str">
        <f t="shared" si="18"/>
        <v/>
      </c>
      <c r="F610" s="59" t="str">
        <f>IF(B610&lt;&gt;"",SUM($E$16:E610),"")</f>
        <v/>
      </c>
      <c r="G610" s="63"/>
      <c r="H610" s="149"/>
      <c r="I610" s="124"/>
      <c r="J610" s="285"/>
    </row>
    <row r="611" spans="1:10">
      <c r="A611" s="60" t="str">
        <f t="shared" si="17"/>
        <v/>
      </c>
      <c r="B611" s="50"/>
      <c r="C611" s="47"/>
      <c r="D611" s="53"/>
      <c r="E611" s="59" t="str">
        <f t="shared" si="18"/>
        <v/>
      </c>
      <c r="F611" s="59" t="str">
        <f>IF(B611&lt;&gt;"",SUM($E$16:E611),"")</f>
        <v/>
      </c>
      <c r="G611" s="63"/>
      <c r="H611" s="149"/>
      <c r="I611" s="124"/>
      <c r="J611" s="285"/>
    </row>
    <row r="612" spans="1:10">
      <c r="A612" s="60" t="str">
        <f t="shared" si="17"/>
        <v/>
      </c>
      <c r="B612" s="50"/>
      <c r="C612" s="47"/>
      <c r="D612" s="53"/>
      <c r="E612" s="59" t="str">
        <f t="shared" si="18"/>
        <v/>
      </c>
      <c r="F612" s="59" t="str">
        <f>IF(B612&lt;&gt;"",SUM($E$16:E612),"")</f>
        <v/>
      </c>
      <c r="G612" s="63"/>
      <c r="H612" s="149"/>
      <c r="I612" s="124"/>
      <c r="J612" s="285"/>
    </row>
    <row r="613" spans="1:10">
      <c r="A613" s="60" t="str">
        <f t="shared" si="17"/>
        <v/>
      </c>
      <c r="B613" s="50"/>
      <c r="C613" s="47"/>
      <c r="D613" s="53"/>
      <c r="E613" s="59" t="str">
        <f t="shared" si="18"/>
        <v/>
      </c>
      <c r="F613" s="59" t="str">
        <f>IF(B613&lt;&gt;"",SUM($E$16:E613),"")</f>
        <v/>
      </c>
      <c r="G613" s="63"/>
      <c r="H613" s="149"/>
      <c r="I613" s="124"/>
      <c r="J613" s="285"/>
    </row>
    <row r="614" spans="1:10">
      <c r="A614" s="60" t="str">
        <f t="shared" si="17"/>
        <v/>
      </c>
      <c r="B614" s="50"/>
      <c r="C614" s="47"/>
      <c r="D614" s="53"/>
      <c r="E614" s="59" t="str">
        <f t="shared" si="18"/>
        <v/>
      </c>
      <c r="F614" s="59" t="str">
        <f>IF(B614&lt;&gt;"",SUM($E$16:E614),"")</f>
        <v/>
      </c>
      <c r="G614" s="63"/>
      <c r="H614" s="149"/>
      <c r="I614" s="124"/>
      <c r="J614" s="285"/>
    </row>
    <row r="615" spans="1:10">
      <c r="A615" s="60" t="str">
        <f t="shared" si="17"/>
        <v/>
      </c>
      <c r="B615" s="50"/>
      <c r="C615" s="47"/>
      <c r="D615" s="53"/>
      <c r="E615" s="59" t="str">
        <f t="shared" si="18"/>
        <v/>
      </c>
      <c r="F615" s="59" t="str">
        <f>IF(B615&lt;&gt;"",SUM($E$16:E615),"")</f>
        <v/>
      </c>
      <c r="G615" s="63"/>
      <c r="H615" s="149"/>
      <c r="I615" s="124"/>
      <c r="J615" s="285"/>
    </row>
    <row r="616" spans="1:10">
      <c r="A616" s="60" t="str">
        <f t="shared" si="17"/>
        <v/>
      </c>
      <c r="B616" s="50"/>
      <c r="C616" s="47"/>
      <c r="D616" s="53"/>
      <c r="E616" s="59" t="str">
        <f t="shared" si="18"/>
        <v/>
      </c>
      <c r="F616" s="59" t="str">
        <f>IF(B616&lt;&gt;"",SUM($E$16:E616),"")</f>
        <v/>
      </c>
      <c r="G616" s="63"/>
      <c r="H616" s="149"/>
      <c r="I616" s="124"/>
      <c r="J616" s="285"/>
    </row>
    <row r="617" spans="1:10">
      <c r="A617" s="60" t="str">
        <f t="shared" si="17"/>
        <v/>
      </c>
      <c r="B617" s="50"/>
      <c r="C617" s="47"/>
      <c r="D617" s="53"/>
      <c r="E617" s="59" t="str">
        <f t="shared" si="18"/>
        <v/>
      </c>
      <c r="F617" s="59" t="str">
        <f>IF(B617&lt;&gt;"",SUM($E$16:E617),"")</f>
        <v/>
      </c>
      <c r="G617" s="63"/>
      <c r="H617" s="149"/>
      <c r="I617" s="124"/>
      <c r="J617" s="285"/>
    </row>
    <row r="618" spans="1:10">
      <c r="A618" s="60" t="str">
        <f t="shared" si="17"/>
        <v/>
      </c>
      <c r="B618" s="50"/>
      <c r="C618" s="47"/>
      <c r="D618" s="53"/>
      <c r="E618" s="59" t="str">
        <f t="shared" si="18"/>
        <v/>
      </c>
      <c r="F618" s="59" t="str">
        <f>IF(B618&lt;&gt;"",SUM($E$16:E618),"")</f>
        <v/>
      </c>
      <c r="G618" s="63"/>
      <c r="H618" s="149"/>
      <c r="I618" s="124"/>
      <c r="J618" s="285"/>
    </row>
    <row r="619" spans="1:10">
      <c r="A619" s="60" t="str">
        <f t="shared" si="17"/>
        <v/>
      </c>
      <c r="B619" s="50"/>
      <c r="C619" s="47"/>
      <c r="D619" s="53"/>
      <c r="E619" s="59" t="str">
        <f t="shared" si="18"/>
        <v/>
      </c>
      <c r="F619" s="59" t="str">
        <f>IF(B619&lt;&gt;"",SUM($E$16:E619),"")</f>
        <v/>
      </c>
      <c r="G619" s="63"/>
      <c r="H619" s="149"/>
      <c r="I619" s="124"/>
      <c r="J619" s="285"/>
    </row>
    <row r="620" spans="1:10">
      <c r="A620" s="60" t="str">
        <f t="shared" si="17"/>
        <v/>
      </c>
      <c r="B620" s="50"/>
      <c r="C620" s="47"/>
      <c r="D620" s="53"/>
      <c r="E620" s="59" t="str">
        <f t="shared" si="18"/>
        <v/>
      </c>
      <c r="F620" s="59" t="str">
        <f>IF(B620&lt;&gt;"",SUM($E$16:E620),"")</f>
        <v/>
      </c>
      <c r="G620" s="63"/>
      <c r="H620" s="149"/>
      <c r="I620" s="124"/>
      <c r="J620" s="285"/>
    </row>
    <row r="621" spans="1:10">
      <c r="A621" s="60" t="str">
        <f t="shared" si="17"/>
        <v/>
      </c>
      <c r="B621" s="50"/>
      <c r="C621" s="47"/>
      <c r="D621" s="53"/>
      <c r="E621" s="59" t="str">
        <f t="shared" si="18"/>
        <v/>
      </c>
      <c r="F621" s="59" t="str">
        <f>IF(B621&lt;&gt;"",SUM($E$16:E621),"")</f>
        <v/>
      </c>
      <c r="G621" s="63"/>
      <c r="H621" s="149"/>
      <c r="I621" s="124"/>
      <c r="J621" s="285"/>
    </row>
    <row r="622" spans="1:10">
      <c r="A622" s="60" t="str">
        <f t="shared" si="17"/>
        <v/>
      </c>
      <c r="B622" s="50"/>
      <c r="C622" s="47"/>
      <c r="D622" s="53"/>
      <c r="E622" s="59" t="str">
        <f t="shared" si="18"/>
        <v/>
      </c>
      <c r="F622" s="59" t="str">
        <f>IF(B622&lt;&gt;"",SUM($E$16:E622),"")</f>
        <v/>
      </c>
      <c r="G622" s="63"/>
      <c r="H622" s="149"/>
      <c r="I622" s="124"/>
      <c r="J622" s="285"/>
    </row>
    <row r="623" spans="1:10">
      <c r="A623" s="60" t="str">
        <f t="shared" ref="A623:A686" si="19">IF(B623&lt;&gt;"",TEXT(B623,"TTT"),"")</f>
        <v/>
      </c>
      <c r="B623" s="50"/>
      <c r="C623" s="47"/>
      <c r="D623" s="53"/>
      <c r="E623" s="59" t="str">
        <f t="shared" ref="E623:E686" si="20">IF(B623&lt;&gt;"",IF(D623&lt;C623,1-C623+D623,D623-C623)*24,"")</f>
        <v/>
      </c>
      <c r="F623" s="59" t="str">
        <f>IF(B623&lt;&gt;"",SUM($E$16:E623),"")</f>
        <v/>
      </c>
      <c r="G623" s="63"/>
      <c r="H623" s="149"/>
      <c r="I623" s="124"/>
      <c r="J623" s="285"/>
    </row>
    <row r="624" spans="1:10">
      <c r="A624" s="60" t="str">
        <f t="shared" si="19"/>
        <v/>
      </c>
      <c r="B624" s="50"/>
      <c r="C624" s="47"/>
      <c r="D624" s="53"/>
      <c r="E624" s="59" t="str">
        <f t="shared" si="20"/>
        <v/>
      </c>
      <c r="F624" s="59" t="str">
        <f>IF(B624&lt;&gt;"",SUM($E$16:E624),"")</f>
        <v/>
      </c>
      <c r="G624" s="63"/>
      <c r="H624" s="149"/>
      <c r="I624" s="124"/>
      <c r="J624" s="285"/>
    </row>
    <row r="625" spans="1:10">
      <c r="A625" s="60" t="str">
        <f t="shared" si="19"/>
        <v/>
      </c>
      <c r="B625" s="50"/>
      <c r="C625" s="47"/>
      <c r="D625" s="53"/>
      <c r="E625" s="59" t="str">
        <f t="shared" si="20"/>
        <v/>
      </c>
      <c r="F625" s="59" t="str">
        <f>IF(B625&lt;&gt;"",SUM($E$16:E625),"")</f>
        <v/>
      </c>
      <c r="G625" s="63"/>
      <c r="H625" s="149"/>
      <c r="I625" s="124"/>
      <c r="J625" s="285"/>
    </row>
    <row r="626" spans="1:10">
      <c r="A626" s="60" t="str">
        <f t="shared" si="19"/>
        <v/>
      </c>
      <c r="B626" s="50"/>
      <c r="C626" s="47"/>
      <c r="D626" s="53"/>
      <c r="E626" s="59" t="str">
        <f t="shared" si="20"/>
        <v/>
      </c>
      <c r="F626" s="59" t="str">
        <f>IF(B626&lt;&gt;"",SUM($E$16:E626),"")</f>
        <v/>
      </c>
      <c r="G626" s="63"/>
      <c r="H626" s="149"/>
      <c r="I626" s="124"/>
      <c r="J626" s="285"/>
    </row>
    <row r="627" spans="1:10">
      <c r="A627" s="60" t="str">
        <f t="shared" si="19"/>
        <v/>
      </c>
      <c r="B627" s="50"/>
      <c r="C627" s="47"/>
      <c r="D627" s="53"/>
      <c r="E627" s="59" t="str">
        <f t="shared" si="20"/>
        <v/>
      </c>
      <c r="F627" s="59" t="str">
        <f>IF(B627&lt;&gt;"",SUM($E$16:E627),"")</f>
        <v/>
      </c>
      <c r="G627" s="63"/>
      <c r="H627" s="149"/>
      <c r="I627" s="124"/>
      <c r="J627" s="285"/>
    </row>
    <row r="628" spans="1:10">
      <c r="A628" s="60" t="str">
        <f t="shared" si="19"/>
        <v/>
      </c>
      <c r="B628" s="50"/>
      <c r="C628" s="47"/>
      <c r="D628" s="53"/>
      <c r="E628" s="59" t="str">
        <f t="shared" si="20"/>
        <v/>
      </c>
      <c r="F628" s="59" t="str">
        <f>IF(B628&lt;&gt;"",SUM($E$16:E628),"")</f>
        <v/>
      </c>
      <c r="G628" s="63"/>
      <c r="H628" s="149"/>
      <c r="I628" s="124"/>
      <c r="J628" s="285"/>
    </row>
    <row r="629" spans="1:10">
      <c r="A629" s="60" t="str">
        <f t="shared" si="19"/>
        <v/>
      </c>
      <c r="B629" s="50"/>
      <c r="C629" s="47"/>
      <c r="D629" s="53"/>
      <c r="E629" s="59" t="str">
        <f t="shared" si="20"/>
        <v/>
      </c>
      <c r="F629" s="59" t="str">
        <f>IF(B629&lt;&gt;"",SUM($E$16:E629),"")</f>
        <v/>
      </c>
      <c r="G629" s="63"/>
      <c r="H629" s="149"/>
      <c r="I629" s="124"/>
      <c r="J629" s="285"/>
    </row>
    <row r="630" spans="1:10">
      <c r="A630" s="60" t="str">
        <f t="shared" si="19"/>
        <v/>
      </c>
      <c r="B630" s="50"/>
      <c r="C630" s="47"/>
      <c r="D630" s="53"/>
      <c r="E630" s="59" t="str">
        <f t="shared" si="20"/>
        <v/>
      </c>
      <c r="F630" s="59" t="str">
        <f>IF(B630&lt;&gt;"",SUM($E$16:E630),"")</f>
        <v/>
      </c>
      <c r="G630" s="63"/>
      <c r="H630" s="149"/>
      <c r="I630" s="124"/>
      <c r="J630" s="285"/>
    </row>
    <row r="631" spans="1:10">
      <c r="A631" s="60" t="str">
        <f t="shared" si="19"/>
        <v/>
      </c>
      <c r="B631" s="50"/>
      <c r="C631" s="47"/>
      <c r="D631" s="53"/>
      <c r="E631" s="59" t="str">
        <f t="shared" si="20"/>
        <v/>
      </c>
      <c r="F631" s="59" t="str">
        <f>IF(B631&lt;&gt;"",SUM($E$16:E631),"")</f>
        <v/>
      </c>
      <c r="G631" s="63"/>
      <c r="H631" s="149"/>
      <c r="I631" s="124"/>
      <c r="J631" s="285"/>
    </row>
    <row r="632" spans="1:10">
      <c r="A632" s="60" t="str">
        <f t="shared" si="19"/>
        <v/>
      </c>
      <c r="B632" s="50"/>
      <c r="C632" s="47"/>
      <c r="D632" s="53"/>
      <c r="E632" s="59" t="str">
        <f t="shared" si="20"/>
        <v/>
      </c>
      <c r="F632" s="59" t="str">
        <f>IF(B632&lt;&gt;"",SUM($E$16:E632),"")</f>
        <v/>
      </c>
      <c r="G632" s="63"/>
      <c r="H632" s="149"/>
      <c r="I632" s="124"/>
      <c r="J632" s="285"/>
    </row>
    <row r="633" spans="1:10">
      <c r="A633" s="60" t="str">
        <f t="shared" si="19"/>
        <v/>
      </c>
      <c r="B633" s="50"/>
      <c r="C633" s="47"/>
      <c r="D633" s="53"/>
      <c r="E633" s="59" t="str">
        <f t="shared" si="20"/>
        <v/>
      </c>
      <c r="F633" s="59" t="str">
        <f>IF(B633&lt;&gt;"",SUM($E$16:E633),"")</f>
        <v/>
      </c>
      <c r="G633" s="63"/>
      <c r="H633" s="149"/>
      <c r="I633" s="124"/>
      <c r="J633" s="285"/>
    </row>
    <row r="634" spans="1:10">
      <c r="A634" s="60" t="str">
        <f t="shared" si="19"/>
        <v/>
      </c>
      <c r="B634" s="50"/>
      <c r="C634" s="47"/>
      <c r="D634" s="53"/>
      <c r="E634" s="59" t="str">
        <f t="shared" si="20"/>
        <v/>
      </c>
      <c r="F634" s="59" t="str">
        <f>IF(B634&lt;&gt;"",SUM($E$16:E634),"")</f>
        <v/>
      </c>
      <c r="G634" s="63"/>
      <c r="H634" s="149"/>
      <c r="I634" s="124"/>
      <c r="J634" s="285"/>
    </row>
    <row r="635" spans="1:10">
      <c r="A635" s="60" t="str">
        <f t="shared" si="19"/>
        <v/>
      </c>
      <c r="B635" s="50"/>
      <c r="C635" s="47"/>
      <c r="D635" s="53"/>
      <c r="E635" s="59" t="str">
        <f t="shared" si="20"/>
        <v/>
      </c>
      <c r="F635" s="59" t="str">
        <f>IF(B635&lt;&gt;"",SUM($E$16:E635),"")</f>
        <v/>
      </c>
      <c r="G635" s="63"/>
      <c r="H635" s="149"/>
      <c r="I635" s="124"/>
      <c r="J635" s="285"/>
    </row>
    <row r="636" spans="1:10">
      <c r="A636" s="60" t="str">
        <f t="shared" si="19"/>
        <v/>
      </c>
      <c r="B636" s="50"/>
      <c r="C636" s="47"/>
      <c r="D636" s="53"/>
      <c r="E636" s="59" t="str">
        <f t="shared" si="20"/>
        <v/>
      </c>
      <c r="F636" s="59" t="str">
        <f>IF(B636&lt;&gt;"",SUM($E$16:E636),"")</f>
        <v/>
      </c>
      <c r="G636" s="63"/>
      <c r="H636" s="149"/>
      <c r="I636" s="124"/>
      <c r="J636" s="285"/>
    </row>
    <row r="637" spans="1:10">
      <c r="A637" s="60" t="str">
        <f t="shared" si="19"/>
        <v/>
      </c>
      <c r="B637" s="50"/>
      <c r="C637" s="47"/>
      <c r="D637" s="53"/>
      <c r="E637" s="59" t="str">
        <f t="shared" si="20"/>
        <v/>
      </c>
      <c r="F637" s="59" t="str">
        <f>IF(B637&lt;&gt;"",SUM($E$16:E637),"")</f>
        <v/>
      </c>
      <c r="G637" s="63"/>
      <c r="H637" s="149"/>
      <c r="I637" s="124"/>
      <c r="J637" s="285"/>
    </row>
    <row r="638" spans="1:10">
      <c r="A638" s="60" t="str">
        <f t="shared" si="19"/>
        <v/>
      </c>
      <c r="B638" s="50"/>
      <c r="C638" s="47"/>
      <c r="D638" s="53"/>
      <c r="E638" s="59" t="str">
        <f t="shared" si="20"/>
        <v/>
      </c>
      <c r="F638" s="59" t="str">
        <f>IF(B638&lt;&gt;"",SUM($E$16:E638),"")</f>
        <v/>
      </c>
      <c r="G638" s="63"/>
      <c r="H638" s="149"/>
      <c r="I638" s="124"/>
      <c r="J638" s="285"/>
    </row>
    <row r="639" spans="1:10">
      <c r="A639" s="60" t="str">
        <f t="shared" si="19"/>
        <v/>
      </c>
      <c r="B639" s="50"/>
      <c r="C639" s="47"/>
      <c r="D639" s="53"/>
      <c r="E639" s="59" t="str">
        <f t="shared" si="20"/>
        <v/>
      </c>
      <c r="F639" s="59" t="str">
        <f>IF(B639&lt;&gt;"",SUM($E$16:E639),"")</f>
        <v/>
      </c>
      <c r="G639" s="63"/>
      <c r="H639" s="149"/>
      <c r="I639" s="124"/>
      <c r="J639" s="285"/>
    </row>
    <row r="640" spans="1:10">
      <c r="A640" s="60" t="str">
        <f t="shared" si="19"/>
        <v/>
      </c>
      <c r="B640" s="50"/>
      <c r="C640" s="47"/>
      <c r="D640" s="53"/>
      <c r="E640" s="59" t="str">
        <f t="shared" si="20"/>
        <v/>
      </c>
      <c r="F640" s="59" t="str">
        <f>IF(B640&lt;&gt;"",SUM($E$16:E640),"")</f>
        <v/>
      </c>
      <c r="G640" s="63"/>
      <c r="H640" s="149"/>
      <c r="I640" s="124"/>
      <c r="J640" s="285"/>
    </row>
    <row r="641" spans="1:10">
      <c r="A641" s="60" t="str">
        <f t="shared" si="19"/>
        <v/>
      </c>
      <c r="B641" s="50"/>
      <c r="C641" s="47"/>
      <c r="D641" s="53"/>
      <c r="E641" s="59" t="str">
        <f t="shared" si="20"/>
        <v/>
      </c>
      <c r="F641" s="59" t="str">
        <f>IF(B641&lt;&gt;"",SUM($E$16:E641),"")</f>
        <v/>
      </c>
      <c r="G641" s="63"/>
      <c r="H641" s="149"/>
      <c r="I641" s="124"/>
      <c r="J641" s="285"/>
    </row>
    <row r="642" spans="1:10">
      <c r="A642" s="60" t="str">
        <f t="shared" si="19"/>
        <v/>
      </c>
      <c r="B642" s="50"/>
      <c r="C642" s="47"/>
      <c r="D642" s="53"/>
      <c r="E642" s="59" t="str">
        <f t="shared" si="20"/>
        <v/>
      </c>
      <c r="F642" s="59" t="str">
        <f>IF(B642&lt;&gt;"",SUM($E$16:E642),"")</f>
        <v/>
      </c>
      <c r="G642" s="63"/>
      <c r="H642" s="149"/>
      <c r="I642" s="124"/>
      <c r="J642" s="285"/>
    </row>
    <row r="643" spans="1:10">
      <c r="A643" s="60" t="str">
        <f t="shared" si="19"/>
        <v/>
      </c>
      <c r="B643" s="50"/>
      <c r="C643" s="47"/>
      <c r="D643" s="53"/>
      <c r="E643" s="59" t="str">
        <f t="shared" si="20"/>
        <v/>
      </c>
      <c r="F643" s="59" t="str">
        <f>IF(B643&lt;&gt;"",SUM($E$16:E643),"")</f>
        <v/>
      </c>
      <c r="G643" s="63"/>
      <c r="H643" s="149"/>
      <c r="I643" s="124"/>
      <c r="J643" s="285"/>
    </row>
    <row r="644" spans="1:10">
      <c r="A644" s="60" t="str">
        <f t="shared" si="19"/>
        <v/>
      </c>
      <c r="B644" s="50"/>
      <c r="C644" s="47"/>
      <c r="D644" s="53"/>
      <c r="E644" s="59" t="str">
        <f t="shared" si="20"/>
        <v/>
      </c>
      <c r="F644" s="59" t="str">
        <f>IF(B644&lt;&gt;"",SUM($E$16:E644),"")</f>
        <v/>
      </c>
      <c r="G644" s="63"/>
      <c r="H644" s="149"/>
      <c r="I644" s="124"/>
      <c r="J644" s="285"/>
    </row>
    <row r="645" spans="1:10">
      <c r="A645" s="60" t="str">
        <f t="shared" si="19"/>
        <v/>
      </c>
      <c r="B645" s="50"/>
      <c r="C645" s="47"/>
      <c r="D645" s="53"/>
      <c r="E645" s="59" t="str">
        <f t="shared" si="20"/>
        <v/>
      </c>
      <c r="F645" s="59" t="str">
        <f>IF(B645&lt;&gt;"",SUM($E$16:E645),"")</f>
        <v/>
      </c>
      <c r="G645" s="63"/>
      <c r="H645" s="149"/>
      <c r="I645" s="124"/>
      <c r="J645" s="285"/>
    </row>
    <row r="646" spans="1:10">
      <c r="A646" s="60" t="str">
        <f t="shared" si="19"/>
        <v/>
      </c>
      <c r="B646" s="50"/>
      <c r="C646" s="47"/>
      <c r="D646" s="53"/>
      <c r="E646" s="59" t="str">
        <f t="shared" si="20"/>
        <v/>
      </c>
      <c r="F646" s="59" t="str">
        <f>IF(B646&lt;&gt;"",SUM($E$16:E646),"")</f>
        <v/>
      </c>
      <c r="G646" s="63"/>
      <c r="H646" s="149"/>
      <c r="I646" s="124"/>
      <c r="J646" s="285"/>
    </row>
    <row r="647" spans="1:10">
      <c r="A647" s="60" t="str">
        <f t="shared" si="19"/>
        <v/>
      </c>
      <c r="B647" s="50"/>
      <c r="C647" s="47"/>
      <c r="D647" s="53"/>
      <c r="E647" s="59" t="str">
        <f t="shared" si="20"/>
        <v/>
      </c>
      <c r="F647" s="59" t="str">
        <f>IF(B647&lt;&gt;"",SUM($E$16:E647),"")</f>
        <v/>
      </c>
      <c r="G647" s="63"/>
      <c r="H647" s="149"/>
      <c r="I647" s="124"/>
      <c r="J647" s="285"/>
    </row>
    <row r="648" spans="1:10">
      <c r="A648" s="60" t="str">
        <f t="shared" si="19"/>
        <v/>
      </c>
      <c r="B648" s="50"/>
      <c r="C648" s="47"/>
      <c r="D648" s="53"/>
      <c r="E648" s="59" t="str">
        <f t="shared" si="20"/>
        <v/>
      </c>
      <c r="F648" s="59" t="str">
        <f>IF(B648&lt;&gt;"",SUM($E$16:E648),"")</f>
        <v/>
      </c>
      <c r="G648" s="63"/>
      <c r="H648" s="149"/>
      <c r="I648" s="124"/>
      <c r="J648" s="285"/>
    </row>
    <row r="649" spans="1:10">
      <c r="A649" s="60" t="str">
        <f t="shared" si="19"/>
        <v/>
      </c>
      <c r="B649" s="50"/>
      <c r="C649" s="47"/>
      <c r="D649" s="53"/>
      <c r="E649" s="59" t="str">
        <f t="shared" si="20"/>
        <v/>
      </c>
      <c r="F649" s="59" t="str">
        <f>IF(B649&lt;&gt;"",SUM($E$16:E649),"")</f>
        <v/>
      </c>
      <c r="G649" s="63"/>
      <c r="H649" s="149"/>
      <c r="I649" s="124"/>
      <c r="J649" s="285"/>
    </row>
    <row r="650" spans="1:10">
      <c r="A650" s="60" t="str">
        <f t="shared" si="19"/>
        <v/>
      </c>
      <c r="B650" s="50"/>
      <c r="C650" s="47"/>
      <c r="D650" s="53"/>
      <c r="E650" s="59" t="str">
        <f t="shared" si="20"/>
        <v/>
      </c>
      <c r="F650" s="59" t="str">
        <f>IF(B650&lt;&gt;"",SUM($E$16:E650),"")</f>
        <v/>
      </c>
      <c r="G650" s="63"/>
      <c r="H650" s="149"/>
      <c r="I650" s="124"/>
      <c r="J650" s="285"/>
    </row>
    <row r="651" spans="1:10">
      <c r="A651" s="60" t="str">
        <f t="shared" si="19"/>
        <v/>
      </c>
      <c r="B651" s="50"/>
      <c r="C651" s="47"/>
      <c r="D651" s="53"/>
      <c r="E651" s="59" t="str">
        <f t="shared" si="20"/>
        <v/>
      </c>
      <c r="F651" s="59" t="str">
        <f>IF(B651&lt;&gt;"",SUM($E$16:E651),"")</f>
        <v/>
      </c>
      <c r="G651" s="63"/>
      <c r="H651" s="149"/>
      <c r="I651" s="124"/>
      <c r="J651" s="285"/>
    </row>
    <row r="652" spans="1:10">
      <c r="A652" s="60" t="str">
        <f t="shared" si="19"/>
        <v/>
      </c>
      <c r="B652" s="50"/>
      <c r="C652" s="47"/>
      <c r="D652" s="53"/>
      <c r="E652" s="59" t="str">
        <f t="shared" si="20"/>
        <v/>
      </c>
      <c r="F652" s="59" t="str">
        <f>IF(B652&lt;&gt;"",SUM($E$16:E652),"")</f>
        <v/>
      </c>
      <c r="G652" s="63"/>
      <c r="H652" s="149"/>
      <c r="I652" s="124"/>
      <c r="J652" s="285"/>
    </row>
    <row r="653" spans="1:10">
      <c r="A653" s="60" t="str">
        <f t="shared" si="19"/>
        <v/>
      </c>
      <c r="B653" s="50"/>
      <c r="C653" s="47"/>
      <c r="D653" s="53"/>
      <c r="E653" s="59" t="str">
        <f t="shared" si="20"/>
        <v/>
      </c>
      <c r="F653" s="59" t="str">
        <f>IF(B653&lt;&gt;"",SUM($E$16:E653),"")</f>
        <v/>
      </c>
      <c r="G653" s="63"/>
      <c r="H653" s="149"/>
      <c r="I653" s="124"/>
      <c r="J653" s="285"/>
    </row>
    <row r="654" spans="1:10">
      <c r="A654" s="60" t="str">
        <f t="shared" si="19"/>
        <v/>
      </c>
      <c r="B654" s="50"/>
      <c r="C654" s="47"/>
      <c r="D654" s="53"/>
      <c r="E654" s="59" t="str">
        <f t="shared" si="20"/>
        <v/>
      </c>
      <c r="F654" s="59" t="str">
        <f>IF(B654&lt;&gt;"",SUM($E$16:E654),"")</f>
        <v/>
      </c>
      <c r="G654" s="63"/>
      <c r="H654" s="149"/>
      <c r="I654" s="124"/>
      <c r="J654" s="285"/>
    </row>
    <row r="655" spans="1:10">
      <c r="A655" s="60" t="str">
        <f t="shared" si="19"/>
        <v/>
      </c>
      <c r="B655" s="50"/>
      <c r="C655" s="47"/>
      <c r="D655" s="53"/>
      <c r="E655" s="59" t="str">
        <f t="shared" si="20"/>
        <v/>
      </c>
      <c r="F655" s="59" t="str">
        <f>IF(B655&lt;&gt;"",SUM($E$16:E655),"")</f>
        <v/>
      </c>
      <c r="G655" s="63"/>
      <c r="H655" s="149"/>
      <c r="I655" s="124"/>
      <c r="J655" s="285"/>
    </row>
    <row r="656" spans="1:10">
      <c r="A656" s="60" t="str">
        <f t="shared" si="19"/>
        <v/>
      </c>
      <c r="B656" s="50"/>
      <c r="C656" s="47"/>
      <c r="D656" s="53"/>
      <c r="E656" s="59" t="str">
        <f t="shared" si="20"/>
        <v/>
      </c>
      <c r="F656" s="59" t="str">
        <f>IF(B656&lt;&gt;"",SUM($E$16:E656),"")</f>
        <v/>
      </c>
      <c r="G656" s="63"/>
      <c r="H656" s="149"/>
      <c r="I656" s="124"/>
      <c r="J656" s="285"/>
    </row>
    <row r="657" spans="1:10">
      <c r="A657" s="60" t="str">
        <f t="shared" si="19"/>
        <v/>
      </c>
      <c r="B657" s="50"/>
      <c r="C657" s="47"/>
      <c r="D657" s="53"/>
      <c r="E657" s="59" t="str">
        <f t="shared" si="20"/>
        <v/>
      </c>
      <c r="F657" s="59" t="str">
        <f>IF(B657&lt;&gt;"",SUM($E$16:E657),"")</f>
        <v/>
      </c>
      <c r="G657" s="63"/>
      <c r="H657" s="149"/>
      <c r="I657" s="124"/>
      <c r="J657" s="285"/>
    </row>
    <row r="658" spans="1:10">
      <c r="A658" s="60" t="str">
        <f t="shared" si="19"/>
        <v/>
      </c>
      <c r="B658" s="50"/>
      <c r="C658" s="47"/>
      <c r="D658" s="53"/>
      <c r="E658" s="59" t="str">
        <f t="shared" si="20"/>
        <v/>
      </c>
      <c r="F658" s="59" t="str">
        <f>IF(B658&lt;&gt;"",SUM($E$16:E658),"")</f>
        <v/>
      </c>
      <c r="G658" s="63"/>
      <c r="H658" s="149"/>
      <c r="I658" s="124"/>
      <c r="J658" s="285"/>
    </row>
    <row r="659" spans="1:10">
      <c r="A659" s="60" t="str">
        <f t="shared" si="19"/>
        <v/>
      </c>
      <c r="B659" s="50"/>
      <c r="C659" s="47"/>
      <c r="D659" s="53"/>
      <c r="E659" s="59" t="str">
        <f t="shared" si="20"/>
        <v/>
      </c>
      <c r="F659" s="59" t="str">
        <f>IF(B659&lt;&gt;"",SUM($E$16:E659),"")</f>
        <v/>
      </c>
      <c r="G659" s="63"/>
      <c r="H659" s="149"/>
      <c r="I659" s="124"/>
      <c r="J659" s="285"/>
    </row>
    <row r="660" spans="1:10">
      <c r="A660" s="60" t="str">
        <f t="shared" si="19"/>
        <v/>
      </c>
      <c r="B660" s="50"/>
      <c r="C660" s="47"/>
      <c r="D660" s="53"/>
      <c r="E660" s="59" t="str">
        <f t="shared" si="20"/>
        <v/>
      </c>
      <c r="F660" s="59" t="str">
        <f>IF(B660&lt;&gt;"",SUM($E$16:E660),"")</f>
        <v/>
      </c>
      <c r="G660" s="63"/>
      <c r="H660" s="149"/>
      <c r="I660" s="124"/>
      <c r="J660" s="285"/>
    </row>
    <row r="661" spans="1:10">
      <c r="A661" s="60" t="str">
        <f t="shared" si="19"/>
        <v/>
      </c>
      <c r="B661" s="50"/>
      <c r="C661" s="47"/>
      <c r="D661" s="53"/>
      <c r="E661" s="59" t="str">
        <f t="shared" si="20"/>
        <v/>
      </c>
      <c r="F661" s="59" t="str">
        <f>IF(B661&lt;&gt;"",SUM($E$16:E661),"")</f>
        <v/>
      </c>
      <c r="G661" s="63"/>
      <c r="H661" s="149"/>
      <c r="I661" s="124"/>
      <c r="J661" s="285"/>
    </row>
    <row r="662" spans="1:10">
      <c r="A662" s="60" t="str">
        <f t="shared" si="19"/>
        <v/>
      </c>
      <c r="B662" s="50"/>
      <c r="C662" s="47"/>
      <c r="D662" s="53"/>
      <c r="E662" s="59" t="str">
        <f t="shared" si="20"/>
        <v/>
      </c>
      <c r="F662" s="59" t="str">
        <f>IF(B662&lt;&gt;"",SUM($E$16:E662),"")</f>
        <v/>
      </c>
      <c r="G662" s="63"/>
      <c r="H662" s="149"/>
      <c r="I662" s="124"/>
      <c r="J662" s="285"/>
    </row>
    <row r="663" spans="1:10">
      <c r="A663" s="60" t="str">
        <f t="shared" si="19"/>
        <v/>
      </c>
      <c r="B663" s="50"/>
      <c r="C663" s="47"/>
      <c r="D663" s="53"/>
      <c r="E663" s="59" t="str">
        <f t="shared" si="20"/>
        <v/>
      </c>
      <c r="F663" s="59" t="str">
        <f>IF(B663&lt;&gt;"",SUM($E$16:E663),"")</f>
        <v/>
      </c>
      <c r="G663" s="63"/>
      <c r="H663" s="149"/>
      <c r="I663" s="124"/>
      <c r="J663" s="285"/>
    </row>
    <row r="664" spans="1:10">
      <c r="A664" s="60" t="str">
        <f t="shared" si="19"/>
        <v/>
      </c>
      <c r="B664" s="50"/>
      <c r="C664" s="47"/>
      <c r="D664" s="53"/>
      <c r="E664" s="59" t="str">
        <f t="shared" si="20"/>
        <v/>
      </c>
      <c r="F664" s="59" t="str">
        <f>IF(B664&lt;&gt;"",SUM($E$16:E664),"")</f>
        <v/>
      </c>
      <c r="G664" s="63"/>
      <c r="H664" s="149"/>
      <c r="I664" s="124"/>
      <c r="J664" s="285"/>
    </row>
    <row r="665" spans="1:10">
      <c r="A665" s="60" t="str">
        <f t="shared" si="19"/>
        <v/>
      </c>
      <c r="B665" s="50"/>
      <c r="C665" s="47"/>
      <c r="D665" s="53"/>
      <c r="E665" s="59" t="str">
        <f t="shared" si="20"/>
        <v/>
      </c>
      <c r="F665" s="59" t="str">
        <f>IF(B665&lt;&gt;"",SUM($E$16:E665),"")</f>
        <v/>
      </c>
      <c r="G665" s="63"/>
      <c r="H665" s="149"/>
      <c r="I665" s="124"/>
      <c r="J665" s="285"/>
    </row>
    <row r="666" spans="1:10">
      <c r="A666" s="60" t="str">
        <f t="shared" si="19"/>
        <v/>
      </c>
      <c r="B666" s="50"/>
      <c r="C666" s="47"/>
      <c r="D666" s="53"/>
      <c r="E666" s="59" t="str">
        <f t="shared" si="20"/>
        <v/>
      </c>
      <c r="F666" s="59" t="str">
        <f>IF(B666&lt;&gt;"",SUM($E$16:E666),"")</f>
        <v/>
      </c>
      <c r="G666" s="63"/>
      <c r="H666" s="149"/>
      <c r="I666" s="124"/>
      <c r="J666" s="285"/>
    </row>
    <row r="667" spans="1:10">
      <c r="A667" s="60" t="str">
        <f t="shared" si="19"/>
        <v/>
      </c>
      <c r="B667" s="50"/>
      <c r="C667" s="47"/>
      <c r="D667" s="53"/>
      <c r="E667" s="59" t="str">
        <f t="shared" si="20"/>
        <v/>
      </c>
      <c r="F667" s="59" t="str">
        <f>IF(B667&lt;&gt;"",SUM($E$16:E667),"")</f>
        <v/>
      </c>
      <c r="G667" s="63"/>
      <c r="H667" s="149"/>
      <c r="I667" s="124"/>
      <c r="J667" s="285"/>
    </row>
    <row r="668" spans="1:10">
      <c r="A668" s="60" t="str">
        <f t="shared" si="19"/>
        <v/>
      </c>
      <c r="B668" s="50"/>
      <c r="C668" s="47"/>
      <c r="D668" s="53"/>
      <c r="E668" s="59" t="str">
        <f t="shared" si="20"/>
        <v/>
      </c>
      <c r="F668" s="59" t="str">
        <f>IF(B668&lt;&gt;"",SUM($E$16:E668),"")</f>
        <v/>
      </c>
      <c r="G668" s="63"/>
      <c r="H668" s="149"/>
      <c r="I668" s="124"/>
      <c r="J668" s="285"/>
    </row>
    <row r="669" spans="1:10">
      <c r="A669" s="60" t="str">
        <f t="shared" si="19"/>
        <v/>
      </c>
      <c r="B669" s="50"/>
      <c r="C669" s="47"/>
      <c r="D669" s="53"/>
      <c r="E669" s="59" t="str">
        <f t="shared" si="20"/>
        <v/>
      </c>
      <c r="F669" s="59" t="str">
        <f>IF(B669&lt;&gt;"",SUM($E$16:E669),"")</f>
        <v/>
      </c>
      <c r="G669" s="63"/>
      <c r="H669" s="149"/>
      <c r="I669" s="124"/>
      <c r="J669" s="285"/>
    </row>
    <row r="670" spans="1:10">
      <c r="A670" s="60" t="str">
        <f t="shared" si="19"/>
        <v/>
      </c>
      <c r="B670" s="50"/>
      <c r="C670" s="47"/>
      <c r="D670" s="53"/>
      <c r="E670" s="59" t="str">
        <f t="shared" si="20"/>
        <v/>
      </c>
      <c r="F670" s="59" t="str">
        <f>IF(B670&lt;&gt;"",SUM($E$16:E670),"")</f>
        <v/>
      </c>
      <c r="G670" s="63"/>
      <c r="H670" s="149"/>
      <c r="I670" s="124"/>
      <c r="J670" s="285"/>
    </row>
    <row r="671" spans="1:10">
      <c r="A671" s="60" t="str">
        <f t="shared" si="19"/>
        <v/>
      </c>
      <c r="B671" s="50"/>
      <c r="C671" s="47"/>
      <c r="D671" s="53"/>
      <c r="E671" s="59" t="str">
        <f t="shared" si="20"/>
        <v/>
      </c>
      <c r="F671" s="59" t="str">
        <f>IF(B671&lt;&gt;"",SUM($E$16:E671),"")</f>
        <v/>
      </c>
      <c r="G671" s="63"/>
      <c r="H671" s="149"/>
      <c r="I671" s="124"/>
      <c r="J671" s="285"/>
    </row>
    <row r="672" spans="1:10">
      <c r="A672" s="60" t="str">
        <f t="shared" si="19"/>
        <v/>
      </c>
      <c r="B672" s="50"/>
      <c r="C672" s="47"/>
      <c r="D672" s="53"/>
      <c r="E672" s="59" t="str">
        <f t="shared" si="20"/>
        <v/>
      </c>
      <c r="F672" s="59" t="str">
        <f>IF(B672&lt;&gt;"",SUM($E$16:E672),"")</f>
        <v/>
      </c>
      <c r="G672" s="63"/>
      <c r="H672" s="149"/>
      <c r="I672" s="124"/>
      <c r="J672" s="285"/>
    </row>
    <row r="673" spans="1:10">
      <c r="A673" s="60" t="str">
        <f t="shared" si="19"/>
        <v/>
      </c>
      <c r="B673" s="50"/>
      <c r="C673" s="47"/>
      <c r="D673" s="53"/>
      <c r="E673" s="59" t="str">
        <f t="shared" si="20"/>
        <v/>
      </c>
      <c r="F673" s="59" t="str">
        <f>IF(B673&lt;&gt;"",SUM($E$16:E673),"")</f>
        <v/>
      </c>
      <c r="G673" s="63"/>
      <c r="H673" s="149"/>
      <c r="I673" s="124"/>
      <c r="J673" s="285"/>
    </row>
    <row r="674" spans="1:10">
      <c r="A674" s="60" t="str">
        <f t="shared" si="19"/>
        <v/>
      </c>
      <c r="B674" s="50"/>
      <c r="C674" s="47"/>
      <c r="D674" s="53"/>
      <c r="E674" s="59" t="str">
        <f t="shared" si="20"/>
        <v/>
      </c>
      <c r="F674" s="59" t="str">
        <f>IF(B674&lt;&gt;"",SUM($E$16:E674),"")</f>
        <v/>
      </c>
      <c r="G674" s="63"/>
      <c r="H674" s="149"/>
      <c r="I674" s="124"/>
      <c r="J674" s="285"/>
    </row>
    <row r="675" spans="1:10">
      <c r="A675" s="60" t="str">
        <f t="shared" si="19"/>
        <v/>
      </c>
      <c r="B675" s="50"/>
      <c r="C675" s="47"/>
      <c r="D675" s="53"/>
      <c r="E675" s="59" t="str">
        <f t="shared" si="20"/>
        <v/>
      </c>
      <c r="F675" s="59" t="str">
        <f>IF(B675&lt;&gt;"",SUM($E$16:E675),"")</f>
        <v/>
      </c>
      <c r="G675" s="63"/>
      <c r="H675" s="149"/>
      <c r="I675" s="124"/>
      <c r="J675" s="285"/>
    </row>
    <row r="676" spans="1:10">
      <c r="A676" s="60" t="str">
        <f t="shared" si="19"/>
        <v/>
      </c>
      <c r="B676" s="50"/>
      <c r="C676" s="47"/>
      <c r="D676" s="53"/>
      <c r="E676" s="59" t="str">
        <f t="shared" si="20"/>
        <v/>
      </c>
      <c r="F676" s="59" t="str">
        <f>IF(B676&lt;&gt;"",SUM($E$16:E676),"")</f>
        <v/>
      </c>
      <c r="G676" s="63"/>
      <c r="H676" s="149"/>
      <c r="I676" s="124"/>
      <c r="J676" s="285"/>
    </row>
    <row r="677" spans="1:10">
      <c r="A677" s="60" t="str">
        <f t="shared" si="19"/>
        <v/>
      </c>
      <c r="B677" s="50"/>
      <c r="C677" s="47"/>
      <c r="D677" s="53"/>
      <c r="E677" s="59" t="str">
        <f t="shared" si="20"/>
        <v/>
      </c>
      <c r="F677" s="59" t="str">
        <f>IF(B677&lt;&gt;"",SUM($E$16:E677),"")</f>
        <v/>
      </c>
      <c r="G677" s="63"/>
      <c r="H677" s="149"/>
      <c r="I677" s="124"/>
      <c r="J677" s="285"/>
    </row>
    <row r="678" spans="1:10">
      <c r="A678" s="60" t="str">
        <f t="shared" si="19"/>
        <v/>
      </c>
      <c r="B678" s="50"/>
      <c r="C678" s="47"/>
      <c r="D678" s="53"/>
      <c r="E678" s="59" t="str">
        <f t="shared" si="20"/>
        <v/>
      </c>
      <c r="F678" s="59" t="str">
        <f>IF(B678&lt;&gt;"",SUM($E$16:E678),"")</f>
        <v/>
      </c>
      <c r="G678" s="63"/>
      <c r="H678" s="149"/>
      <c r="I678" s="124"/>
      <c r="J678" s="285"/>
    </row>
    <row r="679" spans="1:10">
      <c r="A679" s="60" t="str">
        <f t="shared" si="19"/>
        <v/>
      </c>
      <c r="B679" s="50"/>
      <c r="C679" s="47"/>
      <c r="D679" s="53"/>
      <c r="E679" s="59" t="str">
        <f t="shared" si="20"/>
        <v/>
      </c>
      <c r="F679" s="59" t="str">
        <f>IF(B679&lt;&gt;"",SUM($E$16:E679),"")</f>
        <v/>
      </c>
      <c r="G679" s="63"/>
      <c r="H679" s="149"/>
      <c r="I679" s="124"/>
      <c r="J679" s="285"/>
    </row>
    <row r="680" spans="1:10">
      <c r="A680" s="60" t="str">
        <f t="shared" si="19"/>
        <v/>
      </c>
      <c r="B680" s="50"/>
      <c r="C680" s="47"/>
      <c r="D680" s="53"/>
      <c r="E680" s="59" t="str">
        <f t="shared" si="20"/>
        <v/>
      </c>
      <c r="F680" s="59" t="str">
        <f>IF(B680&lt;&gt;"",SUM($E$16:E680),"")</f>
        <v/>
      </c>
      <c r="G680" s="63"/>
      <c r="H680" s="149"/>
      <c r="I680" s="124"/>
      <c r="J680" s="285"/>
    </row>
    <row r="681" spans="1:10">
      <c r="A681" s="60" t="str">
        <f t="shared" si="19"/>
        <v/>
      </c>
      <c r="B681" s="50"/>
      <c r="C681" s="47"/>
      <c r="D681" s="53"/>
      <c r="E681" s="59" t="str">
        <f t="shared" si="20"/>
        <v/>
      </c>
      <c r="F681" s="59" t="str">
        <f>IF(B681&lt;&gt;"",SUM($E$16:E681),"")</f>
        <v/>
      </c>
      <c r="G681" s="63"/>
      <c r="H681" s="149"/>
      <c r="I681" s="124"/>
      <c r="J681" s="285"/>
    </row>
    <row r="682" spans="1:10">
      <c r="A682" s="60" t="str">
        <f t="shared" si="19"/>
        <v/>
      </c>
      <c r="B682" s="50"/>
      <c r="C682" s="47"/>
      <c r="D682" s="53"/>
      <c r="E682" s="59" t="str">
        <f t="shared" si="20"/>
        <v/>
      </c>
      <c r="F682" s="59" t="str">
        <f>IF(B682&lt;&gt;"",SUM($E$16:E682),"")</f>
        <v/>
      </c>
      <c r="G682" s="63"/>
      <c r="H682" s="149"/>
      <c r="I682" s="124"/>
      <c r="J682" s="285"/>
    </row>
    <row r="683" spans="1:10">
      <c r="A683" s="60" t="str">
        <f t="shared" si="19"/>
        <v/>
      </c>
      <c r="B683" s="50"/>
      <c r="C683" s="47"/>
      <c r="D683" s="53"/>
      <c r="E683" s="59" t="str">
        <f t="shared" si="20"/>
        <v/>
      </c>
      <c r="F683" s="59" t="str">
        <f>IF(B683&lt;&gt;"",SUM($E$16:E683),"")</f>
        <v/>
      </c>
      <c r="G683" s="63"/>
      <c r="H683" s="149"/>
      <c r="I683" s="124"/>
      <c r="J683" s="285"/>
    </row>
    <row r="684" spans="1:10">
      <c r="A684" s="60" t="str">
        <f t="shared" si="19"/>
        <v/>
      </c>
      <c r="B684" s="50"/>
      <c r="C684" s="47"/>
      <c r="D684" s="53"/>
      <c r="E684" s="59" t="str">
        <f t="shared" si="20"/>
        <v/>
      </c>
      <c r="F684" s="59" t="str">
        <f>IF(B684&lt;&gt;"",SUM($E$16:E684),"")</f>
        <v/>
      </c>
      <c r="G684" s="63"/>
      <c r="H684" s="149"/>
      <c r="I684" s="124"/>
      <c r="J684" s="285"/>
    </row>
    <row r="685" spans="1:10">
      <c r="A685" s="60" t="str">
        <f t="shared" si="19"/>
        <v/>
      </c>
      <c r="B685" s="50"/>
      <c r="C685" s="47"/>
      <c r="D685" s="53"/>
      <c r="E685" s="59" t="str">
        <f t="shared" si="20"/>
        <v/>
      </c>
      <c r="F685" s="59" t="str">
        <f>IF(B685&lt;&gt;"",SUM($E$16:E685),"")</f>
        <v/>
      </c>
      <c r="G685" s="63"/>
      <c r="H685" s="149"/>
      <c r="I685" s="124"/>
      <c r="J685" s="285"/>
    </row>
    <row r="686" spans="1:10">
      <c r="A686" s="60" t="str">
        <f t="shared" si="19"/>
        <v/>
      </c>
      <c r="B686" s="50"/>
      <c r="C686" s="47"/>
      <c r="D686" s="53"/>
      <c r="E686" s="59" t="str">
        <f t="shared" si="20"/>
        <v/>
      </c>
      <c r="F686" s="59" t="str">
        <f>IF(B686&lt;&gt;"",SUM($E$16:E686),"")</f>
        <v/>
      </c>
      <c r="G686" s="63"/>
      <c r="H686" s="149"/>
      <c r="I686" s="124"/>
      <c r="J686" s="285"/>
    </row>
    <row r="687" spans="1:10">
      <c r="A687" s="60" t="str">
        <f t="shared" ref="A687:A750" si="21">IF(B687&lt;&gt;"",TEXT(B687,"TTT"),"")</f>
        <v/>
      </c>
      <c r="B687" s="50"/>
      <c r="C687" s="47"/>
      <c r="D687" s="53"/>
      <c r="E687" s="59" t="str">
        <f t="shared" ref="E687:E750" si="22">IF(B687&lt;&gt;"",IF(D687&lt;C687,1-C687+D687,D687-C687)*24,"")</f>
        <v/>
      </c>
      <c r="F687" s="59" t="str">
        <f>IF(B687&lt;&gt;"",SUM($E$16:E687),"")</f>
        <v/>
      </c>
      <c r="G687" s="63"/>
      <c r="H687" s="149"/>
      <c r="I687" s="124"/>
      <c r="J687" s="285"/>
    </row>
    <row r="688" spans="1:10">
      <c r="A688" s="60" t="str">
        <f t="shared" si="21"/>
        <v/>
      </c>
      <c r="B688" s="50"/>
      <c r="C688" s="47"/>
      <c r="D688" s="53"/>
      <c r="E688" s="59" t="str">
        <f t="shared" si="22"/>
        <v/>
      </c>
      <c r="F688" s="59" t="str">
        <f>IF(B688&lt;&gt;"",SUM($E$16:E688),"")</f>
        <v/>
      </c>
      <c r="G688" s="63"/>
      <c r="H688" s="149"/>
      <c r="I688" s="124"/>
      <c r="J688" s="285"/>
    </row>
    <row r="689" spans="1:10">
      <c r="A689" s="60" t="str">
        <f t="shared" si="21"/>
        <v/>
      </c>
      <c r="B689" s="50"/>
      <c r="C689" s="47"/>
      <c r="D689" s="53"/>
      <c r="E689" s="59" t="str">
        <f t="shared" si="22"/>
        <v/>
      </c>
      <c r="F689" s="59" t="str">
        <f>IF(B689&lt;&gt;"",SUM($E$16:E689),"")</f>
        <v/>
      </c>
      <c r="G689" s="63"/>
      <c r="H689" s="149"/>
      <c r="I689" s="124"/>
      <c r="J689" s="285"/>
    </row>
    <row r="690" spans="1:10">
      <c r="A690" s="60" t="str">
        <f t="shared" si="21"/>
        <v/>
      </c>
      <c r="B690" s="50"/>
      <c r="C690" s="47"/>
      <c r="D690" s="53"/>
      <c r="E690" s="59" t="str">
        <f t="shared" si="22"/>
        <v/>
      </c>
      <c r="F690" s="59" t="str">
        <f>IF(B690&lt;&gt;"",SUM($E$16:E690),"")</f>
        <v/>
      </c>
      <c r="G690" s="63"/>
      <c r="H690" s="149"/>
      <c r="I690" s="124"/>
      <c r="J690" s="285"/>
    </row>
    <row r="691" spans="1:10">
      <c r="A691" s="60" t="str">
        <f t="shared" si="21"/>
        <v/>
      </c>
      <c r="B691" s="50"/>
      <c r="C691" s="47"/>
      <c r="D691" s="53"/>
      <c r="E691" s="59" t="str">
        <f t="shared" si="22"/>
        <v/>
      </c>
      <c r="F691" s="59" t="str">
        <f>IF(B691&lt;&gt;"",SUM($E$16:E691),"")</f>
        <v/>
      </c>
      <c r="G691" s="63"/>
      <c r="H691" s="149"/>
      <c r="I691" s="124"/>
      <c r="J691" s="285"/>
    </row>
    <row r="692" spans="1:10">
      <c r="A692" s="60" t="str">
        <f t="shared" si="21"/>
        <v/>
      </c>
      <c r="B692" s="50"/>
      <c r="C692" s="47"/>
      <c r="D692" s="53"/>
      <c r="E692" s="59" t="str">
        <f t="shared" si="22"/>
        <v/>
      </c>
      <c r="F692" s="59" t="str">
        <f>IF(B692&lt;&gt;"",SUM($E$16:E692),"")</f>
        <v/>
      </c>
      <c r="G692" s="63"/>
      <c r="H692" s="149"/>
      <c r="I692" s="124"/>
      <c r="J692" s="285"/>
    </row>
    <row r="693" spans="1:10">
      <c r="A693" s="60" t="str">
        <f t="shared" si="21"/>
        <v/>
      </c>
      <c r="B693" s="50"/>
      <c r="C693" s="47"/>
      <c r="D693" s="53"/>
      <c r="E693" s="59" t="str">
        <f t="shared" si="22"/>
        <v/>
      </c>
      <c r="F693" s="59" t="str">
        <f>IF(B693&lt;&gt;"",SUM($E$16:E693),"")</f>
        <v/>
      </c>
      <c r="G693" s="63"/>
      <c r="H693" s="149"/>
      <c r="I693" s="124"/>
      <c r="J693" s="285"/>
    </row>
    <row r="694" spans="1:10">
      <c r="A694" s="60" t="str">
        <f t="shared" si="21"/>
        <v/>
      </c>
      <c r="B694" s="50"/>
      <c r="C694" s="47"/>
      <c r="D694" s="53"/>
      <c r="E694" s="59" t="str">
        <f t="shared" si="22"/>
        <v/>
      </c>
      <c r="F694" s="59" t="str">
        <f>IF(B694&lt;&gt;"",SUM($E$16:E694),"")</f>
        <v/>
      </c>
      <c r="G694" s="63"/>
      <c r="H694" s="149"/>
      <c r="I694" s="124"/>
      <c r="J694" s="285"/>
    </row>
    <row r="695" spans="1:10">
      <c r="A695" s="60" t="str">
        <f t="shared" si="21"/>
        <v/>
      </c>
      <c r="B695" s="50"/>
      <c r="C695" s="47"/>
      <c r="D695" s="53"/>
      <c r="E695" s="59" t="str">
        <f t="shared" si="22"/>
        <v/>
      </c>
      <c r="F695" s="59" t="str">
        <f>IF(B695&lt;&gt;"",SUM($E$16:E695),"")</f>
        <v/>
      </c>
      <c r="G695" s="63"/>
      <c r="H695" s="149"/>
      <c r="I695" s="124"/>
      <c r="J695" s="285"/>
    </row>
    <row r="696" spans="1:10">
      <c r="A696" s="60" t="str">
        <f t="shared" si="21"/>
        <v/>
      </c>
      <c r="B696" s="50"/>
      <c r="C696" s="47"/>
      <c r="D696" s="53"/>
      <c r="E696" s="59" t="str">
        <f t="shared" si="22"/>
        <v/>
      </c>
      <c r="F696" s="59" t="str">
        <f>IF(B696&lt;&gt;"",SUM($E$16:E696),"")</f>
        <v/>
      </c>
      <c r="G696" s="63"/>
      <c r="H696" s="149"/>
      <c r="I696" s="124"/>
      <c r="J696" s="285"/>
    </row>
    <row r="697" spans="1:10">
      <c r="A697" s="60" t="str">
        <f t="shared" si="21"/>
        <v/>
      </c>
      <c r="B697" s="50"/>
      <c r="C697" s="47"/>
      <c r="D697" s="53"/>
      <c r="E697" s="59" t="str">
        <f t="shared" si="22"/>
        <v/>
      </c>
      <c r="F697" s="59" t="str">
        <f>IF(B697&lt;&gt;"",SUM($E$16:E697),"")</f>
        <v/>
      </c>
      <c r="G697" s="63"/>
      <c r="H697" s="149"/>
      <c r="I697" s="124"/>
      <c r="J697" s="285"/>
    </row>
    <row r="698" spans="1:10">
      <c r="A698" s="60" t="str">
        <f t="shared" si="21"/>
        <v/>
      </c>
      <c r="B698" s="50"/>
      <c r="C698" s="47"/>
      <c r="D698" s="53"/>
      <c r="E698" s="59" t="str">
        <f t="shared" si="22"/>
        <v/>
      </c>
      <c r="F698" s="59" t="str">
        <f>IF(B698&lt;&gt;"",SUM($E$16:E698),"")</f>
        <v/>
      </c>
      <c r="G698" s="63"/>
      <c r="H698" s="149"/>
      <c r="I698" s="124"/>
      <c r="J698" s="285"/>
    </row>
    <row r="699" spans="1:10">
      <c r="A699" s="60" t="str">
        <f t="shared" si="21"/>
        <v/>
      </c>
      <c r="B699" s="50"/>
      <c r="C699" s="47"/>
      <c r="D699" s="53"/>
      <c r="E699" s="59" t="str">
        <f t="shared" si="22"/>
        <v/>
      </c>
      <c r="F699" s="59" t="str">
        <f>IF(B699&lt;&gt;"",SUM($E$16:E699),"")</f>
        <v/>
      </c>
      <c r="G699" s="63"/>
      <c r="H699" s="149"/>
      <c r="I699" s="124"/>
      <c r="J699" s="285"/>
    </row>
    <row r="700" spans="1:10">
      <c r="A700" s="60" t="str">
        <f t="shared" si="21"/>
        <v/>
      </c>
      <c r="B700" s="50"/>
      <c r="C700" s="47"/>
      <c r="D700" s="53"/>
      <c r="E700" s="59" t="str">
        <f t="shared" si="22"/>
        <v/>
      </c>
      <c r="F700" s="59" t="str">
        <f>IF(B700&lt;&gt;"",SUM($E$16:E700),"")</f>
        <v/>
      </c>
      <c r="G700" s="63"/>
      <c r="H700" s="149"/>
      <c r="I700" s="124"/>
      <c r="J700" s="285"/>
    </row>
    <row r="701" spans="1:10">
      <c r="A701" s="60" t="str">
        <f t="shared" si="21"/>
        <v/>
      </c>
      <c r="B701" s="50"/>
      <c r="C701" s="47"/>
      <c r="D701" s="53"/>
      <c r="E701" s="59" t="str">
        <f t="shared" si="22"/>
        <v/>
      </c>
      <c r="F701" s="59" t="str">
        <f>IF(B701&lt;&gt;"",SUM($E$16:E701),"")</f>
        <v/>
      </c>
      <c r="G701" s="63"/>
      <c r="H701" s="149"/>
      <c r="I701" s="124"/>
      <c r="J701" s="285"/>
    </row>
    <row r="702" spans="1:10">
      <c r="A702" s="60" t="str">
        <f t="shared" si="21"/>
        <v/>
      </c>
      <c r="B702" s="50"/>
      <c r="C702" s="47"/>
      <c r="D702" s="53"/>
      <c r="E702" s="59" t="str">
        <f t="shared" si="22"/>
        <v/>
      </c>
      <c r="F702" s="59" t="str">
        <f>IF(B702&lt;&gt;"",SUM($E$16:E702),"")</f>
        <v/>
      </c>
      <c r="G702" s="63"/>
      <c r="H702" s="149"/>
      <c r="I702" s="124"/>
      <c r="J702" s="285"/>
    </row>
    <row r="703" spans="1:10">
      <c r="A703" s="60" t="str">
        <f t="shared" si="21"/>
        <v/>
      </c>
      <c r="B703" s="50"/>
      <c r="C703" s="47"/>
      <c r="D703" s="53"/>
      <c r="E703" s="59" t="str">
        <f t="shared" si="22"/>
        <v/>
      </c>
      <c r="F703" s="59" t="str">
        <f>IF(B703&lt;&gt;"",SUM($E$16:E703),"")</f>
        <v/>
      </c>
      <c r="G703" s="63"/>
      <c r="H703" s="149"/>
      <c r="I703" s="124"/>
      <c r="J703" s="285"/>
    </row>
    <row r="704" spans="1:10">
      <c r="A704" s="60" t="str">
        <f t="shared" si="21"/>
        <v/>
      </c>
      <c r="B704" s="50"/>
      <c r="C704" s="47"/>
      <c r="D704" s="53"/>
      <c r="E704" s="59" t="str">
        <f t="shared" si="22"/>
        <v/>
      </c>
      <c r="F704" s="59" t="str">
        <f>IF(B704&lt;&gt;"",SUM($E$16:E704),"")</f>
        <v/>
      </c>
      <c r="G704" s="63"/>
      <c r="H704" s="149"/>
      <c r="I704" s="124"/>
      <c r="J704" s="285"/>
    </row>
    <row r="705" spans="1:10">
      <c r="A705" s="60" t="str">
        <f t="shared" si="21"/>
        <v/>
      </c>
      <c r="B705" s="50"/>
      <c r="C705" s="47"/>
      <c r="D705" s="53"/>
      <c r="E705" s="59" t="str">
        <f t="shared" si="22"/>
        <v/>
      </c>
      <c r="F705" s="59" t="str">
        <f>IF(B705&lt;&gt;"",SUM($E$16:E705),"")</f>
        <v/>
      </c>
      <c r="G705" s="63"/>
      <c r="H705" s="149"/>
      <c r="I705" s="124"/>
      <c r="J705" s="285"/>
    </row>
    <row r="706" spans="1:10">
      <c r="A706" s="60" t="str">
        <f t="shared" si="21"/>
        <v/>
      </c>
      <c r="B706" s="50"/>
      <c r="C706" s="47"/>
      <c r="D706" s="53"/>
      <c r="E706" s="59" t="str">
        <f t="shared" si="22"/>
        <v/>
      </c>
      <c r="F706" s="59" t="str">
        <f>IF(B706&lt;&gt;"",SUM($E$16:E706),"")</f>
        <v/>
      </c>
      <c r="G706" s="63"/>
      <c r="H706" s="149"/>
      <c r="I706" s="124"/>
      <c r="J706" s="285"/>
    </row>
    <row r="707" spans="1:10">
      <c r="A707" s="60" t="str">
        <f t="shared" si="21"/>
        <v/>
      </c>
      <c r="B707" s="50"/>
      <c r="C707" s="47"/>
      <c r="D707" s="53"/>
      <c r="E707" s="59" t="str">
        <f t="shared" si="22"/>
        <v/>
      </c>
      <c r="F707" s="59" t="str">
        <f>IF(B707&lt;&gt;"",SUM($E$16:E707),"")</f>
        <v/>
      </c>
      <c r="G707" s="63"/>
      <c r="H707" s="149"/>
      <c r="I707" s="124"/>
      <c r="J707" s="285"/>
    </row>
    <row r="708" spans="1:10">
      <c r="A708" s="60" t="str">
        <f t="shared" si="21"/>
        <v/>
      </c>
      <c r="B708" s="50"/>
      <c r="C708" s="47"/>
      <c r="D708" s="53"/>
      <c r="E708" s="59" t="str">
        <f t="shared" si="22"/>
        <v/>
      </c>
      <c r="F708" s="59" t="str">
        <f>IF(B708&lt;&gt;"",SUM($E$16:E708),"")</f>
        <v/>
      </c>
      <c r="G708" s="63"/>
      <c r="H708" s="149"/>
      <c r="I708" s="124"/>
      <c r="J708" s="285"/>
    </row>
    <row r="709" spans="1:10">
      <c r="A709" s="60" t="str">
        <f t="shared" si="21"/>
        <v/>
      </c>
      <c r="B709" s="50"/>
      <c r="C709" s="47"/>
      <c r="D709" s="53"/>
      <c r="E709" s="59" t="str">
        <f t="shared" si="22"/>
        <v/>
      </c>
      <c r="F709" s="59" t="str">
        <f>IF(B709&lt;&gt;"",SUM($E$16:E709),"")</f>
        <v/>
      </c>
      <c r="G709" s="63"/>
      <c r="H709" s="149"/>
      <c r="I709" s="124"/>
      <c r="J709" s="285"/>
    </row>
    <row r="710" spans="1:10">
      <c r="A710" s="60" t="str">
        <f t="shared" si="21"/>
        <v/>
      </c>
      <c r="B710" s="50"/>
      <c r="C710" s="47"/>
      <c r="D710" s="53"/>
      <c r="E710" s="59" t="str">
        <f t="shared" si="22"/>
        <v/>
      </c>
      <c r="F710" s="59" t="str">
        <f>IF(B710&lt;&gt;"",SUM($E$16:E710),"")</f>
        <v/>
      </c>
      <c r="G710" s="63"/>
      <c r="H710" s="149"/>
      <c r="I710" s="124"/>
      <c r="J710" s="285"/>
    </row>
    <row r="711" spans="1:10">
      <c r="A711" s="60" t="str">
        <f t="shared" si="21"/>
        <v/>
      </c>
      <c r="B711" s="50"/>
      <c r="C711" s="47"/>
      <c r="D711" s="53"/>
      <c r="E711" s="59" t="str">
        <f t="shared" si="22"/>
        <v/>
      </c>
      <c r="F711" s="59" t="str">
        <f>IF(B711&lt;&gt;"",SUM($E$16:E711),"")</f>
        <v/>
      </c>
      <c r="G711" s="63"/>
      <c r="H711" s="149"/>
      <c r="I711" s="124"/>
      <c r="J711" s="285"/>
    </row>
    <row r="712" spans="1:10">
      <c r="A712" s="60" t="str">
        <f t="shared" si="21"/>
        <v/>
      </c>
      <c r="B712" s="50"/>
      <c r="C712" s="47"/>
      <c r="D712" s="53"/>
      <c r="E712" s="59" t="str">
        <f t="shared" si="22"/>
        <v/>
      </c>
      <c r="F712" s="59" t="str">
        <f>IF(B712&lt;&gt;"",SUM($E$16:E712),"")</f>
        <v/>
      </c>
      <c r="G712" s="63"/>
      <c r="H712" s="149"/>
      <c r="I712" s="124"/>
      <c r="J712" s="285"/>
    </row>
    <row r="713" spans="1:10">
      <c r="A713" s="60" t="str">
        <f t="shared" si="21"/>
        <v/>
      </c>
      <c r="B713" s="50"/>
      <c r="C713" s="47"/>
      <c r="D713" s="53"/>
      <c r="E713" s="59" t="str">
        <f t="shared" si="22"/>
        <v/>
      </c>
      <c r="F713" s="59" t="str">
        <f>IF(B713&lt;&gt;"",SUM($E$16:E713),"")</f>
        <v/>
      </c>
      <c r="G713" s="63"/>
      <c r="H713" s="149"/>
      <c r="I713" s="124"/>
      <c r="J713" s="285"/>
    </row>
    <row r="714" spans="1:10">
      <c r="A714" s="60" t="str">
        <f t="shared" si="21"/>
        <v/>
      </c>
      <c r="B714" s="50"/>
      <c r="C714" s="47"/>
      <c r="D714" s="53"/>
      <c r="E714" s="59" t="str">
        <f t="shared" si="22"/>
        <v/>
      </c>
      <c r="F714" s="59" t="str">
        <f>IF(B714&lt;&gt;"",SUM($E$16:E714),"")</f>
        <v/>
      </c>
      <c r="G714" s="63"/>
      <c r="H714" s="149"/>
      <c r="I714" s="124"/>
      <c r="J714" s="285"/>
    </row>
    <row r="715" spans="1:10">
      <c r="A715" s="60" t="str">
        <f t="shared" si="21"/>
        <v/>
      </c>
      <c r="B715" s="50"/>
      <c r="C715" s="47"/>
      <c r="D715" s="53"/>
      <c r="E715" s="59" t="str">
        <f t="shared" si="22"/>
        <v/>
      </c>
      <c r="F715" s="59" t="str">
        <f>IF(B715&lt;&gt;"",SUM($E$16:E715),"")</f>
        <v/>
      </c>
      <c r="G715" s="63"/>
      <c r="H715" s="149"/>
      <c r="I715" s="124"/>
      <c r="J715" s="285"/>
    </row>
    <row r="716" spans="1:10">
      <c r="A716" s="60" t="str">
        <f t="shared" si="21"/>
        <v/>
      </c>
      <c r="B716" s="50"/>
      <c r="C716" s="47"/>
      <c r="D716" s="53"/>
      <c r="E716" s="59" t="str">
        <f t="shared" si="22"/>
        <v/>
      </c>
      <c r="F716" s="59" t="str">
        <f>IF(B716&lt;&gt;"",SUM($E$16:E716),"")</f>
        <v/>
      </c>
      <c r="G716" s="63"/>
      <c r="H716" s="149"/>
      <c r="I716" s="124"/>
      <c r="J716" s="285"/>
    </row>
    <row r="717" spans="1:10">
      <c r="A717" s="60" t="str">
        <f t="shared" si="21"/>
        <v/>
      </c>
      <c r="B717" s="50"/>
      <c r="C717" s="47"/>
      <c r="D717" s="53"/>
      <c r="E717" s="59" t="str">
        <f t="shared" si="22"/>
        <v/>
      </c>
      <c r="F717" s="59" t="str">
        <f>IF(B717&lt;&gt;"",SUM($E$16:E717),"")</f>
        <v/>
      </c>
      <c r="G717" s="63"/>
      <c r="H717" s="149"/>
      <c r="I717" s="124"/>
      <c r="J717" s="285"/>
    </row>
    <row r="718" spans="1:10">
      <c r="A718" s="60" t="str">
        <f t="shared" si="21"/>
        <v/>
      </c>
      <c r="B718" s="50"/>
      <c r="C718" s="47"/>
      <c r="D718" s="53"/>
      <c r="E718" s="59" t="str">
        <f t="shared" si="22"/>
        <v/>
      </c>
      <c r="F718" s="59" t="str">
        <f>IF(B718&lt;&gt;"",SUM($E$16:E718),"")</f>
        <v/>
      </c>
      <c r="G718" s="63"/>
      <c r="H718" s="149"/>
      <c r="I718" s="124"/>
      <c r="J718" s="285"/>
    </row>
    <row r="719" spans="1:10">
      <c r="A719" s="60" t="str">
        <f t="shared" si="21"/>
        <v/>
      </c>
      <c r="B719" s="50"/>
      <c r="C719" s="47"/>
      <c r="D719" s="53"/>
      <c r="E719" s="59" t="str">
        <f t="shared" si="22"/>
        <v/>
      </c>
      <c r="F719" s="59" t="str">
        <f>IF(B719&lt;&gt;"",SUM($E$16:E719),"")</f>
        <v/>
      </c>
      <c r="G719" s="63"/>
      <c r="H719" s="149"/>
      <c r="I719" s="124"/>
      <c r="J719" s="285"/>
    </row>
    <row r="720" spans="1:10">
      <c r="A720" s="60" t="str">
        <f t="shared" si="21"/>
        <v/>
      </c>
      <c r="B720" s="50"/>
      <c r="C720" s="47"/>
      <c r="D720" s="53"/>
      <c r="E720" s="59" t="str">
        <f t="shared" si="22"/>
        <v/>
      </c>
      <c r="F720" s="59" t="str">
        <f>IF(B720&lt;&gt;"",SUM($E$16:E720),"")</f>
        <v/>
      </c>
      <c r="G720" s="63"/>
      <c r="H720" s="149"/>
      <c r="I720" s="124"/>
      <c r="J720" s="285"/>
    </row>
    <row r="721" spans="1:10">
      <c r="A721" s="60" t="str">
        <f t="shared" si="21"/>
        <v/>
      </c>
      <c r="B721" s="50"/>
      <c r="C721" s="47"/>
      <c r="D721" s="53"/>
      <c r="E721" s="59" t="str">
        <f t="shared" si="22"/>
        <v/>
      </c>
      <c r="F721" s="59" t="str">
        <f>IF(B721&lt;&gt;"",SUM($E$16:E721),"")</f>
        <v/>
      </c>
      <c r="G721" s="63"/>
      <c r="H721" s="149"/>
      <c r="I721" s="124"/>
      <c r="J721" s="285"/>
    </row>
    <row r="722" spans="1:10">
      <c r="A722" s="60" t="str">
        <f t="shared" si="21"/>
        <v/>
      </c>
      <c r="B722" s="50"/>
      <c r="C722" s="47"/>
      <c r="D722" s="53"/>
      <c r="E722" s="59" t="str">
        <f t="shared" si="22"/>
        <v/>
      </c>
      <c r="F722" s="59" t="str">
        <f>IF(B722&lt;&gt;"",SUM($E$16:E722),"")</f>
        <v/>
      </c>
      <c r="G722" s="63"/>
      <c r="H722" s="149"/>
      <c r="I722" s="124"/>
      <c r="J722" s="285"/>
    </row>
    <row r="723" spans="1:10">
      <c r="A723" s="60" t="str">
        <f t="shared" si="21"/>
        <v/>
      </c>
      <c r="B723" s="50"/>
      <c r="C723" s="47"/>
      <c r="D723" s="53"/>
      <c r="E723" s="59" t="str">
        <f t="shared" si="22"/>
        <v/>
      </c>
      <c r="F723" s="59" t="str">
        <f>IF(B723&lt;&gt;"",SUM($E$16:E723),"")</f>
        <v/>
      </c>
      <c r="G723" s="63"/>
      <c r="H723" s="149"/>
      <c r="I723" s="124"/>
      <c r="J723" s="285"/>
    </row>
    <row r="724" spans="1:10">
      <c r="A724" s="60" t="str">
        <f t="shared" si="21"/>
        <v/>
      </c>
      <c r="B724" s="50"/>
      <c r="C724" s="47"/>
      <c r="D724" s="53"/>
      <c r="E724" s="59" t="str">
        <f t="shared" si="22"/>
        <v/>
      </c>
      <c r="F724" s="59" t="str">
        <f>IF(B724&lt;&gt;"",SUM($E$16:E724),"")</f>
        <v/>
      </c>
      <c r="G724" s="63"/>
      <c r="H724" s="149"/>
      <c r="I724" s="124"/>
      <c r="J724" s="285"/>
    </row>
    <row r="725" spans="1:10">
      <c r="A725" s="60" t="str">
        <f t="shared" si="21"/>
        <v/>
      </c>
      <c r="B725" s="50"/>
      <c r="C725" s="47"/>
      <c r="D725" s="53"/>
      <c r="E725" s="59" t="str">
        <f t="shared" si="22"/>
        <v/>
      </c>
      <c r="F725" s="59" t="str">
        <f>IF(B725&lt;&gt;"",SUM($E$16:E725),"")</f>
        <v/>
      </c>
      <c r="G725" s="63"/>
      <c r="H725" s="149"/>
      <c r="I725" s="124"/>
      <c r="J725" s="285"/>
    </row>
    <row r="726" spans="1:10">
      <c r="A726" s="60" t="str">
        <f t="shared" si="21"/>
        <v/>
      </c>
      <c r="B726" s="50"/>
      <c r="C726" s="47"/>
      <c r="D726" s="53"/>
      <c r="E726" s="59" t="str">
        <f t="shared" si="22"/>
        <v/>
      </c>
      <c r="F726" s="59" t="str">
        <f>IF(B726&lt;&gt;"",SUM($E$16:E726),"")</f>
        <v/>
      </c>
      <c r="G726" s="63"/>
      <c r="H726" s="149"/>
      <c r="I726" s="124"/>
      <c r="J726" s="285"/>
    </row>
    <row r="727" spans="1:10">
      <c r="A727" s="60" t="str">
        <f t="shared" si="21"/>
        <v/>
      </c>
      <c r="B727" s="50"/>
      <c r="C727" s="47"/>
      <c r="D727" s="53"/>
      <c r="E727" s="59" t="str">
        <f t="shared" si="22"/>
        <v/>
      </c>
      <c r="F727" s="59" t="str">
        <f>IF(B727&lt;&gt;"",SUM($E$16:E727),"")</f>
        <v/>
      </c>
      <c r="G727" s="63"/>
      <c r="H727" s="149"/>
      <c r="I727" s="124"/>
      <c r="J727" s="285"/>
    </row>
    <row r="728" spans="1:10">
      <c r="A728" s="60" t="str">
        <f t="shared" si="21"/>
        <v/>
      </c>
      <c r="B728" s="50"/>
      <c r="C728" s="47"/>
      <c r="D728" s="53"/>
      <c r="E728" s="59" t="str">
        <f t="shared" si="22"/>
        <v/>
      </c>
      <c r="F728" s="59" t="str">
        <f>IF(B728&lt;&gt;"",SUM($E$16:E728),"")</f>
        <v/>
      </c>
      <c r="G728" s="63"/>
      <c r="H728" s="149"/>
      <c r="I728" s="124"/>
      <c r="J728" s="285"/>
    </row>
    <row r="729" spans="1:10">
      <c r="A729" s="60" t="str">
        <f t="shared" si="21"/>
        <v/>
      </c>
      <c r="B729" s="50"/>
      <c r="C729" s="47"/>
      <c r="D729" s="53"/>
      <c r="E729" s="59" t="str">
        <f t="shared" si="22"/>
        <v/>
      </c>
      <c r="F729" s="59" t="str">
        <f>IF(B729&lt;&gt;"",SUM($E$16:E729),"")</f>
        <v/>
      </c>
      <c r="G729" s="63"/>
      <c r="H729" s="149"/>
      <c r="I729" s="124"/>
      <c r="J729" s="285"/>
    </row>
    <row r="730" spans="1:10">
      <c r="A730" s="60" t="str">
        <f t="shared" si="21"/>
        <v/>
      </c>
      <c r="B730" s="50"/>
      <c r="C730" s="47"/>
      <c r="D730" s="53"/>
      <c r="E730" s="59" t="str">
        <f t="shared" si="22"/>
        <v/>
      </c>
      <c r="F730" s="59" t="str">
        <f>IF(B730&lt;&gt;"",SUM($E$16:E730),"")</f>
        <v/>
      </c>
      <c r="G730" s="63"/>
      <c r="H730" s="149"/>
      <c r="I730" s="124"/>
      <c r="J730" s="285"/>
    </row>
    <row r="731" spans="1:10">
      <c r="A731" s="60" t="str">
        <f t="shared" si="21"/>
        <v/>
      </c>
      <c r="B731" s="50"/>
      <c r="C731" s="47"/>
      <c r="D731" s="53"/>
      <c r="E731" s="59" t="str">
        <f t="shared" si="22"/>
        <v/>
      </c>
      <c r="F731" s="59" t="str">
        <f>IF(B731&lt;&gt;"",SUM($E$16:E731),"")</f>
        <v/>
      </c>
      <c r="G731" s="63"/>
      <c r="H731" s="149"/>
      <c r="I731" s="124"/>
      <c r="J731" s="285"/>
    </row>
    <row r="732" spans="1:10">
      <c r="A732" s="60" t="str">
        <f t="shared" si="21"/>
        <v/>
      </c>
      <c r="B732" s="50"/>
      <c r="C732" s="47"/>
      <c r="D732" s="53"/>
      <c r="E732" s="59" t="str">
        <f t="shared" si="22"/>
        <v/>
      </c>
      <c r="F732" s="59" t="str">
        <f>IF(B732&lt;&gt;"",SUM($E$16:E732),"")</f>
        <v/>
      </c>
      <c r="G732" s="63"/>
      <c r="H732" s="149"/>
      <c r="I732" s="124"/>
      <c r="J732" s="285"/>
    </row>
    <row r="733" spans="1:10">
      <c r="A733" s="60" t="str">
        <f t="shared" si="21"/>
        <v/>
      </c>
      <c r="B733" s="50"/>
      <c r="C733" s="47"/>
      <c r="D733" s="53"/>
      <c r="E733" s="59" t="str">
        <f t="shared" si="22"/>
        <v/>
      </c>
      <c r="F733" s="59" t="str">
        <f>IF(B733&lt;&gt;"",SUM($E$16:E733),"")</f>
        <v/>
      </c>
      <c r="G733" s="63"/>
      <c r="H733" s="149"/>
      <c r="I733" s="124"/>
      <c r="J733" s="285"/>
    </row>
    <row r="734" spans="1:10">
      <c r="A734" s="60" t="str">
        <f t="shared" si="21"/>
        <v/>
      </c>
      <c r="B734" s="50"/>
      <c r="C734" s="47"/>
      <c r="D734" s="53"/>
      <c r="E734" s="59" t="str">
        <f t="shared" si="22"/>
        <v/>
      </c>
      <c r="F734" s="59" t="str">
        <f>IF(B734&lt;&gt;"",SUM($E$16:E734),"")</f>
        <v/>
      </c>
      <c r="G734" s="63"/>
      <c r="H734" s="149"/>
      <c r="I734" s="124"/>
      <c r="J734" s="285"/>
    </row>
    <row r="735" spans="1:10">
      <c r="A735" s="60" t="str">
        <f t="shared" si="21"/>
        <v/>
      </c>
      <c r="B735" s="50"/>
      <c r="C735" s="47"/>
      <c r="D735" s="53"/>
      <c r="E735" s="59" t="str">
        <f t="shared" si="22"/>
        <v/>
      </c>
      <c r="F735" s="59" t="str">
        <f>IF(B735&lt;&gt;"",SUM($E$16:E735),"")</f>
        <v/>
      </c>
      <c r="G735" s="63"/>
      <c r="H735" s="149"/>
      <c r="I735" s="124"/>
      <c r="J735" s="285"/>
    </row>
    <row r="736" spans="1:10">
      <c r="A736" s="60" t="str">
        <f t="shared" si="21"/>
        <v/>
      </c>
      <c r="B736" s="50"/>
      <c r="C736" s="47"/>
      <c r="D736" s="53"/>
      <c r="E736" s="59" t="str">
        <f t="shared" si="22"/>
        <v/>
      </c>
      <c r="F736" s="59" t="str">
        <f>IF(B736&lt;&gt;"",SUM($E$16:E736),"")</f>
        <v/>
      </c>
      <c r="G736" s="63"/>
      <c r="H736" s="149"/>
      <c r="I736" s="124"/>
      <c r="J736" s="285"/>
    </row>
    <row r="737" spans="1:10">
      <c r="A737" s="60" t="str">
        <f t="shared" si="21"/>
        <v/>
      </c>
      <c r="B737" s="50"/>
      <c r="C737" s="47"/>
      <c r="D737" s="53"/>
      <c r="E737" s="59" t="str">
        <f t="shared" si="22"/>
        <v/>
      </c>
      <c r="F737" s="59" t="str">
        <f>IF(B737&lt;&gt;"",SUM($E$16:E737),"")</f>
        <v/>
      </c>
      <c r="G737" s="63"/>
      <c r="H737" s="149"/>
      <c r="I737" s="124"/>
      <c r="J737" s="285"/>
    </row>
    <row r="738" spans="1:10">
      <c r="A738" s="60" t="str">
        <f t="shared" si="21"/>
        <v/>
      </c>
      <c r="B738" s="50"/>
      <c r="C738" s="47"/>
      <c r="D738" s="53"/>
      <c r="E738" s="59" t="str">
        <f t="shared" si="22"/>
        <v/>
      </c>
      <c r="F738" s="59" t="str">
        <f>IF(B738&lt;&gt;"",SUM($E$16:E738),"")</f>
        <v/>
      </c>
      <c r="G738" s="63"/>
      <c r="H738" s="149"/>
      <c r="I738" s="124"/>
      <c r="J738" s="285"/>
    </row>
    <row r="739" spans="1:10">
      <c r="A739" s="60" t="str">
        <f t="shared" si="21"/>
        <v/>
      </c>
      <c r="B739" s="50"/>
      <c r="C739" s="47"/>
      <c r="D739" s="53"/>
      <c r="E739" s="59" t="str">
        <f t="shared" si="22"/>
        <v/>
      </c>
      <c r="F739" s="59" t="str">
        <f>IF(B739&lt;&gt;"",SUM($E$16:E739),"")</f>
        <v/>
      </c>
      <c r="G739" s="63"/>
      <c r="H739" s="149"/>
      <c r="I739" s="124"/>
      <c r="J739" s="285"/>
    </row>
    <row r="740" spans="1:10">
      <c r="A740" s="60" t="str">
        <f t="shared" si="21"/>
        <v/>
      </c>
      <c r="B740" s="50"/>
      <c r="C740" s="47"/>
      <c r="D740" s="53"/>
      <c r="E740" s="59" t="str">
        <f t="shared" si="22"/>
        <v/>
      </c>
      <c r="F740" s="59" t="str">
        <f>IF(B740&lt;&gt;"",SUM($E$16:E740),"")</f>
        <v/>
      </c>
      <c r="G740" s="63"/>
      <c r="H740" s="149"/>
      <c r="I740" s="124"/>
      <c r="J740" s="285"/>
    </row>
    <row r="741" spans="1:10">
      <c r="A741" s="60" t="str">
        <f t="shared" si="21"/>
        <v/>
      </c>
      <c r="B741" s="50"/>
      <c r="C741" s="47"/>
      <c r="D741" s="53"/>
      <c r="E741" s="59" t="str">
        <f t="shared" si="22"/>
        <v/>
      </c>
      <c r="F741" s="59" t="str">
        <f>IF(B741&lt;&gt;"",SUM($E$16:E741),"")</f>
        <v/>
      </c>
      <c r="G741" s="63"/>
      <c r="H741" s="149"/>
      <c r="I741" s="124"/>
      <c r="J741" s="285"/>
    </row>
    <row r="742" spans="1:10">
      <c r="A742" s="60" t="str">
        <f t="shared" si="21"/>
        <v/>
      </c>
      <c r="B742" s="50"/>
      <c r="C742" s="47"/>
      <c r="D742" s="53"/>
      <c r="E742" s="59" t="str">
        <f t="shared" si="22"/>
        <v/>
      </c>
      <c r="F742" s="59" t="str">
        <f>IF(B742&lt;&gt;"",SUM($E$16:E742),"")</f>
        <v/>
      </c>
      <c r="G742" s="63"/>
      <c r="H742" s="149"/>
      <c r="I742" s="124"/>
      <c r="J742" s="285"/>
    </row>
    <row r="743" spans="1:10">
      <c r="A743" s="60" t="str">
        <f t="shared" si="21"/>
        <v/>
      </c>
      <c r="B743" s="50"/>
      <c r="C743" s="47"/>
      <c r="D743" s="53"/>
      <c r="E743" s="59" t="str">
        <f t="shared" si="22"/>
        <v/>
      </c>
      <c r="F743" s="59" t="str">
        <f>IF(B743&lt;&gt;"",SUM($E$16:E743),"")</f>
        <v/>
      </c>
      <c r="G743" s="63"/>
      <c r="H743" s="149"/>
      <c r="I743" s="124"/>
      <c r="J743" s="285"/>
    </row>
    <row r="744" spans="1:10">
      <c r="A744" s="60" t="str">
        <f t="shared" si="21"/>
        <v/>
      </c>
      <c r="B744" s="50"/>
      <c r="C744" s="47"/>
      <c r="D744" s="53"/>
      <c r="E744" s="59" t="str">
        <f t="shared" si="22"/>
        <v/>
      </c>
      <c r="F744" s="59" t="str">
        <f>IF(B744&lt;&gt;"",SUM($E$16:E744),"")</f>
        <v/>
      </c>
      <c r="G744" s="63"/>
      <c r="H744" s="149"/>
      <c r="I744" s="124"/>
      <c r="J744" s="285"/>
    </row>
    <row r="745" spans="1:10">
      <c r="A745" s="60" t="str">
        <f t="shared" si="21"/>
        <v/>
      </c>
      <c r="B745" s="50"/>
      <c r="C745" s="47"/>
      <c r="D745" s="53"/>
      <c r="E745" s="59" t="str">
        <f t="shared" si="22"/>
        <v/>
      </c>
      <c r="F745" s="59" t="str">
        <f>IF(B745&lt;&gt;"",SUM($E$16:E745),"")</f>
        <v/>
      </c>
      <c r="G745" s="63"/>
      <c r="H745" s="149"/>
      <c r="I745" s="124"/>
      <c r="J745" s="285"/>
    </row>
    <row r="746" spans="1:10">
      <c r="A746" s="60" t="str">
        <f t="shared" si="21"/>
        <v/>
      </c>
      <c r="B746" s="50"/>
      <c r="C746" s="47"/>
      <c r="D746" s="53"/>
      <c r="E746" s="59" t="str">
        <f t="shared" si="22"/>
        <v/>
      </c>
      <c r="F746" s="59" t="str">
        <f>IF(B746&lt;&gt;"",SUM($E$16:E746),"")</f>
        <v/>
      </c>
      <c r="G746" s="63"/>
      <c r="H746" s="149"/>
      <c r="I746" s="124"/>
      <c r="J746" s="285"/>
    </row>
    <row r="747" spans="1:10">
      <c r="A747" s="60" t="str">
        <f t="shared" si="21"/>
        <v/>
      </c>
      <c r="B747" s="50"/>
      <c r="C747" s="47"/>
      <c r="D747" s="53"/>
      <c r="E747" s="59" t="str">
        <f t="shared" si="22"/>
        <v/>
      </c>
      <c r="F747" s="59" t="str">
        <f>IF(B747&lt;&gt;"",SUM($E$16:E747),"")</f>
        <v/>
      </c>
      <c r="G747" s="63"/>
      <c r="H747" s="149"/>
      <c r="I747" s="124"/>
      <c r="J747" s="285"/>
    </row>
    <row r="748" spans="1:10">
      <c r="A748" s="60" t="str">
        <f t="shared" si="21"/>
        <v/>
      </c>
      <c r="B748" s="50"/>
      <c r="C748" s="47"/>
      <c r="D748" s="53"/>
      <c r="E748" s="59" t="str">
        <f t="shared" si="22"/>
        <v/>
      </c>
      <c r="F748" s="59" t="str">
        <f>IF(B748&lt;&gt;"",SUM($E$16:E748),"")</f>
        <v/>
      </c>
      <c r="G748" s="63"/>
      <c r="H748" s="149"/>
      <c r="I748" s="124"/>
      <c r="J748" s="285"/>
    </row>
    <row r="749" spans="1:10">
      <c r="A749" s="60" t="str">
        <f t="shared" si="21"/>
        <v/>
      </c>
      <c r="B749" s="50"/>
      <c r="C749" s="47"/>
      <c r="D749" s="53"/>
      <c r="E749" s="59" t="str">
        <f t="shared" si="22"/>
        <v/>
      </c>
      <c r="F749" s="59" t="str">
        <f>IF(B749&lt;&gt;"",SUM($E$16:E749),"")</f>
        <v/>
      </c>
      <c r="G749" s="63"/>
      <c r="H749" s="149"/>
      <c r="I749" s="124"/>
      <c r="J749" s="285"/>
    </row>
    <row r="750" spans="1:10">
      <c r="A750" s="60" t="str">
        <f t="shared" si="21"/>
        <v/>
      </c>
      <c r="B750" s="50"/>
      <c r="C750" s="47"/>
      <c r="D750" s="53"/>
      <c r="E750" s="59" t="str">
        <f t="shared" si="22"/>
        <v/>
      </c>
      <c r="F750" s="59" t="str">
        <f>IF(B750&lt;&gt;"",SUM($E$16:E750),"")</f>
        <v/>
      </c>
      <c r="G750" s="63"/>
      <c r="H750" s="149"/>
      <c r="I750" s="124"/>
      <c r="J750" s="285"/>
    </row>
    <row r="751" spans="1:10">
      <c r="A751" s="60" t="str">
        <f t="shared" ref="A751:A814" si="23">IF(B751&lt;&gt;"",TEXT(B751,"TTT"),"")</f>
        <v/>
      </c>
      <c r="B751" s="50"/>
      <c r="C751" s="47"/>
      <c r="D751" s="53"/>
      <c r="E751" s="59" t="str">
        <f t="shared" ref="E751:E814" si="24">IF(B751&lt;&gt;"",IF(D751&lt;C751,1-C751+D751,D751-C751)*24,"")</f>
        <v/>
      </c>
      <c r="F751" s="59" t="str">
        <f>IF(B751&lt;&gt;"",SUM($E$16:E751),"")</f>
        <v/>
      </c>
      <c r="G751" s="63"/>
      <c r="H751" s="149"/>
      <c r="I751" s="124"/>
      <c r="J751" s="285"/>
    </row>
    <row r="752" spans="1:10">
      <c r="A752" s="60" t="str">
        <f t="shared" si="23"/>
        <v/>
      </c>
      <c r="B752" s="50"/>
      <c r="C752" s="47"/>
      <c r="D752" s="53"/>
      <c r="E752" s="59" t="str">
        <f t="shared" si="24"/>
        <v/>
      </c>
      <c r="F752" s="59" t="str">
        <f>IF(B752&lt;&gt;"",SUM($E$16:E752),"")</f>
        <v/>
      </c>
      <c r="G752" s="63"/>
      <c r="H752" s="149"/>
      <c r="I752" s="124"/>
      <c r="J752" s="285"/>
    </row>
    <row r="753" spans="1:10">
      <c r="A753" s="60" t="str">
        <f t="shared" si="23"/>
        <v/>
      </c>
      <c r="B753" s="50"/>
      <c r="C753" s="47"/>
      <c r="D753" s="53"/>
      <c r="E753" s="59" t="str">
        <f t="shared" si="24"/>
        <v/>
      </c>
      <c r="F753" s="59" t="str">
        <f>IF(B753&lt;&gt;"",SUM($E$16:E753),"")</f>
        <v/>
      </c>
      <c r="G753" s="63"/>
      <c r="H753" s="149"/>
      <c r="I753" s="124"/>
      <c r="J753" s="285"/>
    </row>
    <row r="754" spans="1:10">
      <c r="A754" s="60" t="str">
        <f t="shared" si="23"/>
        <v/>
      </c>
      <c r="B754" s="50"/>
      <c r="C754" s="47"/>
      <c r="D754" s="53"/>
      <c r="E754" s="59" t="str">
        <f t="shared" si="24"/>
        <v/>
      </c>
      <c r="F754" s="59" t="str">
        <f>IF(B754&lt;&gt;"",SUM($E$16:E754),"")</f>
        <v/>
      </c>
      <c r="G754" s="63"/>
      <c r="H754" s="149"/>
      <c r="I754" s="124"/>
      <c r="J754" s="285"/>
    </row>
    <row r="755" spans="1:10">
      <c r="A755" s="60" t="str">
        <f t="shared" si="23"/>
        <v/>
      </c>
      <c r="B755" s="50"/>
      <c r="C755" s="47"/>
      <c r="D755" s="53"/>
      <c r="E755" s="59" t="str">
        <f t="shared" si="24"/>
        <v/>
      </c>
      <c r="F755" s="59" t="str">
        <f>IF(B755&lt;&gt;"",SUM($E$16:E755),"")</f>
        <v/>
      </c>
      <c r="G755" s="63"/>
      <c r="H755" s="149"/>
      <c r="I755" s="124"/>
      <c r="J755" s="285"/>
    </row>
    <row r="756" spans="1:10">
      <c r="A756" s="60" t="str">
        <f t="shared" si="23"/>
        <v/>
      </c>
      <c r="B756" s="50"/>
      <c r="C756" s="47"/>
      <c r="D756" s="53"/>
      <c r="E756" s="59" t="str">
        <f t="shared" si="24"/>
        <v/>
      </c>
      <c r="F756" s="59" t="str">
        <f>IF(B756&lt;&gt;"",SUM($E$16:E756),"")</f>
        <v/>
      </c>
      <c r="G756" s="63"/>
      <c r="H756" s="149"/>
      <c r="I756" s="124"/>
      <c r="J756" s="285"/>
    </row>
    <row r="757" spans="1:10">
      <c r="A757" s="60" t="str">
        <f t="shared" si="23"/>
        <v/>
      </c>
      <c r="B757" s="50"/>
      <c r="C757" s="47"/>
      <c r="D757" s="53"/>
      <c r="E757" s="59" t="str">
        <f t="shared" si="24"/>
        <v/>
      </c>
      <c r="F757" s="59" t="str">
        <f>IF(B757&lt;&gt;"",SUM($E$16:E757),"")</f>
        <v/>
      </c>
      <c r="G757" s="63"/>
      <c r="H757" s="149"/>
      <c r="I757" s="124"/>
      <c r="J757" s="285"/>
    </row>
    <row r="758" spans="1:10">
      <c r="A758" s="60" t="str">
        <f t="shared" si="23"/>
        <v/>
      </c>
      <c r="B758" s="50"/>
      <c r="C758" s="47"/>
      <c r="D758" s="53"/>
      <c r="E758" s="59" t="str">
        <f t="shared" si="24"/>
        <v/>
      </c>
      <c r="F758" s="59" t="str">
        <f>IF(B758&lt;&gt;"",SUM($E$16:E758),"")</f>
        <v/>
      </c>
      <c r="G758" s="63"/>
      <c r="H758" s="149"/>
      <c r="I758" s="124"/>
      <c r="J758" s="285"/>
    </row>
    <row r="759" spans="1:10">
      <c r="A759" s="60" t="str">
        <f t="shared" si="23"/>
        <v/>
      </c>
      <c r="B759" s="50"/>
      <c r="C759" s="47"/>
      <c r="D759" s="53"/>
      <c r="E759" s="59" t="str">
        <f t="shared" si="24"/>
        <v/>
      </c>
      <c r="F759" s="59" t="str">
        <f>IF(B759&lt;&gt;"",SUM($E$16:E759),"")</f>
        <v/>
      </c>
      <c r="G759" s="63"/>
      <c r="H759" s="149"/>
      <c r="I759" s="124"/>
      <c r="J759" s="285"/>
    </row>
    <row r="760" spans="1:10">
      <c r="A760" s="60" t="str">
        <f t="shared" si="23"/>
        <v/>
      </c>
      <c r="B760" s="50"/>
      <c r="C760" s="47"/>
      <c r="D760" s="53"/>
      <c r="E760" s="59" t="str">
        <f t="shared" si="24"/>
        <v/>
      </c>
      <c r="F760" s="59" t="str">
        <f>IF(B760&lt;&gt;"",SUM($E$16:E760),"")</f>
        <v/>
      </c>
      <c r="G760" s="63"/>
      <c r="H760" s="149"/>
      <c r="I760" s="124"/>
      <c r="J760" s="285"/>
    </row>
    <row r="761" spans="1:10">
      <c r="A761" s="60" t="str">
        <f t="shared" si="23"/>
        <v/>
      </c>
      <c r="B761" s="50"/>
      <c r="C761" s="47"/>
      <c r="D761" s="53"/>
      <c r="E761" s="59" t="str">
        <f t="shared" si="24"/>
        <v/>
      </c>
      <c r="F761" s="59" t="str">
        <f>IF(B761&lt;&gt;"",SUM($E$16:E761),"")</f>
        <v/>
      </c>
      <c r="G761" s="63"/>
      <c r="H761" s="149"/>
      <c r="I761" s="124"/>
      <c r="J761" s="285"/>
    </row>
    <row r="762" spans="1:10">
      <c r="A762" s="60" t="str">
        <f t="shared" si="23"/>
        <v/>
      </c>
      <c r="B762" s="50"/>
      <c r="C762" s="47"/>
      <c r="D762" s="53"/>
      <c r="E762" s="59" t="str">
        <f t="shared" si="24"/>
        <v/>
      </c>
      <c r="F762" s="59" t="str">
        <f>IF(B762&lt;&gt;"",SUM($E$16:E762),"")</f>
        <v/>
      </c>
      <c r="G762" s="63"/>
      <c r="H762" s="149"/>
      <c r="I762" s="124"/>
      <c r="J762" s="285"/>
    </row>
    <row r="763" spans="1:10">
      <c r="A763" s="60" t="str">
        <f t="shared" si="23"/>
        <v/>
      </c>
      <c r="B763" s="50"/>
      <c r="C763" s="47"/>
      <c r="D763" s="53"/>
      <c r="E763" s="59" t="str">
        <f t="shared" si="24"/>
        <v/>
      </c>
      <c r="F763" s="59" t="str">
        <f>IF(B763&lt;&gt;"",SUM($E$16:E763),"")</f>
        <v/>
      </c>
      <c r="G763" s="63"/>
      <c r="H763" s="149"/>
      <c r="I763" s="124"/>
      <c r="J763" s="285"/>
    </row>
    <row r="764" spans="1:10">
      <c r="A764" s="60" t="str">
        <f t="shared" si="23"/>
        <v/>
      </c>
      <c r="B764" s="50"/>
      <c r="C764" s="47"/>
      <c r="D764" s="53"/>
      <c r="E764" s="59" t="str">
        <f t="shared" si="24"/>
        <v/>
      </c>
      <c r="F764" s="59" t="str">
        <f>IF(B764&lt;&gt;"",SUM($E$16:E764),"")</f>
        <v/>
      </c>
      <c r="G764" s="63"/>
      <c r="H764" s="149"/>
      <c r="I764" s="124"/>
      <c r="J764" s="285"/>
    </row>
    <row r="765" spans="1:10">
      <c r="A765" s="60" t="str">
        <f t="shared" si="23"/>
        <v/>
      </c>
      <c r="B765" s="50"/>
      <c r="C765" s="47"/>
      <c r="D765" s="53"/>
      <c r="E765" s="59" t="str">
        <f t="shared" si="24"/>
        <v/>
      </c>
      <c r="F765" s="59" t="str">
        <f>IF(B765&lt;&gt;"",SUM($E$16:E765),"")</f>
        <v/>
      </c>
      <c r="G765" s="63"/>
      <c r="H765" s="149"/>
      <c r="I765" s="124"/>
      <c r="J765" s="285"/>
    </row>
    <row r="766" spans="1:10">
      <c r="A766" s="60" t="str">
        <f t="shared" si="23"/>
        <v/>
      </c>
      <c r="B766" s="50"/>
      <c r="C766" s="47"/>
      <c r="D766" s="53"/>
      <c r="E766" s="59" t="str">
        <f t="shared" si="24"/>
        <v/>
      </c>
      <c r="F766" s="59" t="str">
        <f>IF(B766&lt;&gt;"",SUM($E$16:E766),"")</f>
        <v/>
      </c>
      <c r="G766" s="63"/>
      <c r="H766" s="149"/>
      <c r="I766" s="124"/>
      <c r="J766" s="285"/>
    </row>
    <row r="767" spans="1:10">
      <c r="A767" s="60" t="str">
        <f t="shared" si="23"/>
        <v/>
      </c>
      <c r="B767" s="50"/>
      <c r="C767" s="47"/>
      <c r="D767" s="53"/>
      <c r="E767" s="59" t="str">
        <f t="shared" si="24"/>
        <v/>
      </c>
      <c r="F767" s="59" t="str">
        <f>IF(B767&lt;&gt;"",SUM($E$16:E767),"")</f>
        <v/>
      </c>
      <c r="G767" s="63"/>
      <c r="H767" s="149"/>
      <c r="I767" s="124"/>
      <c r="J767" s="285"/>
    </row>
    <row r="768" spans="1:10">
      <c r="A768" s="60" t="str">
        <f t="shared" si="23"/>
        <v/>
      </c>
      <c r="B768" s="50"/>
      <c r="C768" s="47"/>
      <c r="D768" s="53"/>
      <c r="E768" s="59" t="str">
        <f t="shared" si="24"/>
        <v/>
      </c>
      <c r="F768" s="59" t="str">
        <f>IF(B768&lt;&gt;"",SUM($E$16:E768),"")</f>
        <v/>
      </c>
      <c r="G768" s="63"/>
      <c r="H768" s="149"/>
      <c r="I768" s="124"/>
      <c r="J768" s="285"/>
    </row>
    <row r="769" spans="1:10">
      <c r="A769" s="60" t="str">
        <f t="shared" si="23"/>
        <v/>
      </c>
      <c r="B769" s="50"/>
      <c r="C769" s="47"/>
      <c r="D769" s="53"/>
      <c r="E769" s="59" t="str">
        <f t="shared" si="24"/>
        <v/>
      </c>
      <c r="F769" s="59" t="str">
        <f>IF(B769&lt;&gt;"",SUM($E$16:E769),"")</f>
        <v/>
      </c>
      <c r="G769" s="63"/>
      <c r="H769" s="149"/>
      <c r="I769" s="124"/>
      <c r="J769" s="285"/>
    </row>
    <row r="770" spans="1:10">
      <c r="A770" s="60" t="str">
        <f t="shared" si="23"/>
        <v/>
      </c>
      <c r="B770" s="50"/>
      <c r="C770" s="47"/>
      <c r="D770" s="53"/>
      <c r="E770" s="59" t="str">
        <f t="shared" si="24"/>
        <v/>
      </c>
      <c r="F770" s="59" t="str">
        <f>IF(B770&lt;&gt;"",SUM($E$16:E770),"")</f>
        <v/>
      </c>
      <c r="G770" s="63"/>
      <c r="H770" s="149"/>
      <c r="I770" s="124"/>
      <c r="J770" s="285"/>
    </row>
    <row r="771" spans="1:10">
      <c r="A771" s="60" t="str">
        <f t="shared" si="23"/>
        <v/>
      </c>
      <c r="B771" s="50"/>
      <c r="C771" s="47"/>
      <c r="D771" s="53"/>
      <c r="E771" s="59" t="str">
        <f t="shared" si="24"/>
        <v/>
      </c>
      <c r="F771" s="59" t="str">
        <f>IF(B771&lt;&gt;"",SUM($E$16:E771),"")</f>
        <v/>
      </c>
      <c r="G771" s="63"/>
      <c r="H771" s="149"/>
      <c r="I771" s="124"/>
      <c r="J771" s="285"/>
    </row>
    <row r="772" spans="1:10">
      <c r="A772" s="60" t="str">
        <f t="shared" si="23"/>
        <v/>
      </c>
      <c r="B772" s="50"/>
      <c r="C772" s="47"/>
      <c r="D772" s="53"/>
      <c r="E772" s="59" t="str">
        <f t="shared" si="24"/>
        <v/>
      </c>
      <c r="F772" s="59" t="str">
        <f>IF(B772&lt;&gt;"",SUM($E$16:E772),"")</f>
        <v/>
      </c>
      <c r="G772" s="63"/>
      <c r="H772" s="149"/>
      <c r="I772" s="124"/>
      <c r="J772" s="285"/>
    </row>
    <row r="773" spans="1:10">
      <c r="A773" s="60" t="str">
        <f t="shared" si="23"/>
        <v/>
      </c>
      <c r="B773" s="50"/>
      <c r="C773" s="47"/>
      <c r="D773" s="53"/>
      <c r="E773" s="59" t="str">
        <f t="shared" si="24"/>
        <v/>
      </c>
      <c r="F773" s="59" t="str">
        <f>IF(B773&lt;&gt;"",SUM($E$16:E773),"")</f>
        <v/>
      </c>
      <c r="G773" s="63"/>
      <c r="H773" s="149"/>
      <c r="I773" s="124"/>
      <c r="J773" s="285"/>
    </row>
    <row r="774" spans="1:10">
      <c r="A774" s="60" t="str">
        <f t="shared" si="23"/>
        <v/>
      </c>
      <c r="B774" s="50"/>
      <c r="C774" s="47"/>
      <c r="D774" s="53"/>
      <c r="E774" s="59" t="str">
        <f t="shared" si="24"/>
        <v/>
      </c>
      <c r="F774" s="59" t="str">
        <f>IF(B774&lt;&gt;"",SUM($E$16:E774),"")</f>
        <v/>
      </c>
      <c r="G774" s="63"/>
      <c r="H774" s="149"/>
      <c r="I774" s="124"/>
      <c r="J774" s="285"/>
    </row>
    <row r="775" spans="1:10">
      <c r="A775" s="60" t="str">
        <f t="shared" si="23"/>
        <v/>
      </c>
      <c r="B775" s="50"/>
      <c r="C775" s="47"/>
      <c r="D775" s="53"/>
      <c r="E775" s="59" t="str">
        <f t="shared" si="24"/>
        <v/>
      </c>
      <c r="F775" s="59" t="str">
        <f>IF(B775&lt;&gt;"",SUM($E$16:E775),"")</f>
        <v/>
      </c>
      <c r="G775" s="63"/>
      <c r="H775" s="149"/>
      <c r="I775" s="124"/>
      <c r="J775" s="285"/>
    </row>
    <row r="776" spans="1:10">
      <c r="A776" s="60" t="str">
        <f t="shared" si="23"/>
        <v/>
      </c>
      <c r="B776" s="50"/>
      <c r="C776" s="47"/>
      <c r="D776" s="53"/>
      <c r="E776" s="59" t="str">
        <f t="shared" si="24"/>
        <v/>
      </c>
      <c r="F776" s="59" t="str">
        <f>IF(B776&lt;&gt;"",SUM($E$16:E776),"")</f>
        <v/>
      </c>
      <c r="G776" s="63"/>
      <c r="H776" s="149"/>
      <c r="I776" s="124"/>
      <c r="J776" s="285"/>
    </row>
    <row r="777" spans="1:10">
      <c r="A777" s="60" t="str">
        <f t="shared" si="23"/>
        <v/>
      </c>
      <c r="B777" s="50"/>
      <c r="C777" s="47"/>
      <c r="D777" s="53"/>
      <c r="E777" s="59" t="str">
        <f t="shared" si="24"/>
        <v/>
      </c>
      <c r="F777" s="59" t="str">
        <f>IF(B777&lt;&gt;"",SUM($E$16:E777),"")</f>
        <v/>
      </c>
      <c r="G777" s="63"/>
      <c r="H777" s="149"/>
      <c r="I777" s="124"/>
      <c r="J777" s="285"/>
    </row>
    <row r="778" spans="1:10">
      <c r="A778" s="60" t="str">
        <f t="shared" si="23"/>
        <v/>
      </c>
      <c r="B778" s="50"/>
      <c r="C778" s="47"/>
      <c r="D778" s="53"/>
      <c r="E778" s="59" t="str">
        <f t="shared" si="24"/>
        <v/>
      </c>
      <c r="F778" s="59" t="str">
        <f>IF(B778&lt;&gt;"",SUM($E$16:E778),"")</f>
        <v/>
      </c>
      <c r="G778" s="63"/>
      <c r="H778" s="149"/>
      <c r="I778" s="124"/>
      <c r="J778" s="285"/>
    </row>
    <row r="779" spans="1:10">
      <c r="A779" s="60" t="str">
        <f t="shared" si="23"/>
        <v/>
      </c>
      <c r="B779" s="50"/>
      <c r="C779" s="47"/>
      <c r="D779" s="53"/>
      <c r="E779" s="59" t="str">
        <f t="shared" si="24"/>
        <v/>
      </c>
      <c r="F779" s="59" t="str">
        <f>IF(B779&lt;&gt;"",SUM($E$16:E779),"")</f>
        <v/>
      </c>
      <c r="G779" s="63"/>
      <c r="H779" s="149"/>
      <c r="I779" s="124"/>
      <c r="J779" s="285"/>
    </row>
    <row r="780" spans="1:10">
      <c r="A780" s="60" t="str">
        <f t="shared" si="23"/>
        <v/>
      </c>
      <c r="B780" s="50"/>
      <c r="C780" s="47"/>
      <c r="D780" s="53"/>
      <c r="E780" s="59" t="str">
        <f t="shared" si="24"/>
        <v/>
      </c>
      <c r="F780" s="59" t="str">
        <f>IF(B780&lt;&gt;"",SUM($E$16:E780),"")</f>
        <v/>
      </c>
      <c r="G780" s="63"/>
      <c r="H780" s="149"/>
      <c r="I780" s="124"/>
      <c r="J780" s="285"/>
    </row>
    <row r="781" spans="1:10">
      <c r="A781" s="60" t="str">
        <f t="shared" si="23"/>
        <v/>
      </c>
      <c r="B781" s="50"/>
      <c r="C781" s="47"/>
      <c r="D781" s="53"/>
      <c r="E781" s="59" t="str">
        <f t="shared" si="24"/>
        <v/>
      </c>
      <c r="F781" s="59" t="str">
        <f>IF(B781&lt;&gt;"",SUM($E$16:E781),"")</f>
        <v/>
      </c>
      <c r="G781" s="63"/>
      <c r="H781" s="149"/>
      <c r="I781" s="124"/>
      <c r="J781" s="285"/>
    </row>
    <row r="782" spans="1:10">
      <c r="A782" s="60" t="str">
        <f t="shared" si="23"/>
        <v/>
      </c>
      <c r="B782" s="50"/>
      <c r="C782" s="47"/>
      <c r="D782" s="53"/>
      <c r="E782" s="59" t="str">
        <f t="shared" si="24"/>
        <v/>
      </c>
      <c r="F782" s="59" t="str">
        <f>IF(B782&lt;&gt;"",SUM($E$16:E782),"")</f>
        <v/>
      </c>
      <c r="G782" s="63"/>
      <c r="H782" s="149"/>
      <c r="I782" s="124"/>
      <c r="J782" s="285"/>
    </row>
    <row r="783" spans="1:10">
      <c r="A783" s="60" t="str">
        <f t="shared" si="23"/>
        <v/>
      </c>
      <c r="B783" s="50"/>
      <c r="C783" s="47"/>
      <c r="D783" s="53"/>
      <c r="E783" s="59" t="str">
        <f t="shared" si="24"/>
        <v/>
      </c>
      <c r="F783" s="59" t="str">
        <f>IF(B783&lt;&gt;"",SUM($E$16:E783),"")</f>
        <v/>
      </c>
      <c r="G783" s="63"/>
      <c r="H783" s="149"/>
      <c r="I783" s="124"/>
      <c r="J783" s="285"/>
    </row>
    <row r="784" spans="1:10">
      <c r="A784" s="60" t="str">
        <f t="shared" si="23"/>
        <v/>
      </c>
      <c r="B784" s="50"/>
      <c r="C784" s="47"/>
      <c r="D784" s="53"/>
      <c r="E784" s="59" t="str">
        <f t="shared" si="24"/>
        <v/>
      </c>
      <c r="F784" s="59" t="str">
        <f>IF(B784&lt;&gt;"",SUM($E$16:E784),"")</f>
        <v/>
      </c>
      <c r="G784" s="63"/>
      <c r="H784" s="149"/>
      <c r="I784" s="124"/>
      <c r="J784" s="285"/>
    </row>
    <row r="785" spans="1:10">
      <c r="A785" s="60" t="str">
        <f t="shared" si="23"/>
        <v/>
      </c>
      <c r="B785" s="50"/>
      <c r="C785" s="47"/>
      <c r="D785" s="53"/>
      <c r="E785" s="59" t="str">
        <f t="shared" si="24"/>
        <v/>
      </c>
      <c r="F785" s="59" t="str">
        <f>IF(B785&lt;&gt;"",SUM($E$16:E785),"")</f>
        <v/>
      </c>
      <c r="G785" s="63"/>
      <c r="H785" s="149"/>
      <c r="I785" s="124"/>
      <c r="J785" s="285"/>
    </row>
    <row r="786" spans="1:10">
      <c r="A786" s="60" t="str">
        <f t="shared" si="23"/>
        <v/>
      </c>
      <c r="B786" s="50"/>
      <c r="C786" s="47"/>
      <c r="D786" s="53"/>
      <c r="E786" s="59" t="str">
        <f t="shared" si="24"/>
        <v/>
      </c>
      <c r="F786" s="59" t="str">
        <f>IF(B786&lt;&gt;"",SUM($E$16:E786),"")</f>
        <v/>
      </c>
      <c r="G786" s="63"/>
      <c r="H786" s="149"/>
      <c r="I786" s="124"/>
      <c r="J786" s="285"/>
    </row>
    <row r="787" spans="1:10">
      <c r="A787" s="60" t="str">
        <f t="shared" si="23"/>
        <v/>
      </c>
      <c r="B787" s="50"/>
      <c r="C787" s="47"/>
      <c r="D787" s="53"/>
      <c r="E787" s="59" t="str">
        <f t="shared" si="24"/>
        <v/>
      </c>
      <c r="F787" s="59" t="str">
        <f>IF(B787&lt;&gt;"",SUM($E$16:E787),"")</f>
        <v/>
      </c>
      <c r="G787" s="63"/>
      <c r="H787" s="149"/>
      <c r="I787" s="124"/>
      <c r="J787" s="285"/>
    </row>
    <row r="788" spans="1:10">
      <c r="A788" s="60" t="str">
        <f t="shared" si="23"/>
        <v/>
      </c>
      <c r="B788" s="50"/>
      <c r="C788" s="47"/>
      <c r="D788" s="53"/>
      <c r="E788" s="59" t="str">
        <f t="shared" si="24"/>
        <v/>
      </c>
      <c r="F788" s="59" t="str">
        <f>IF(B788&lt;&gt;"",SUM($E$16:E788),"")</f>
        <v/>
      </c>
      <c r="G788" s="63"/>
      <c r="H788" s="149"/>
      <c r="I788" s="124"/>
      <c r="J788" s="285"/>
    </row>
    <row r="789" spans="1:10">
      <c r="A789" s="60" t="str">
        <f t="shared" si="23"/>
        <v/>
      </c>
      <c r="B789" s="50"/>
      <c r="C789" s="47"/>
      <c r="D789" s="53"/>
      <c r="E789" s="59" t="str">
        <f t="shared" si="24"/>
        <v/>
      </c>
      <c r="F789" s="59" t="str">
        <f>IF(B789&lt;&gt;"",SUM($E$16:E789),"")</f>
        <v/>
      </c>
      <c r="G789" s="63"/>
      <c r="H789" s="149"/>
      <c r="I789" s="124"/>
      <c r="J789" s="285"/>
    </row>
    <row r="790" spans="1:10">
      <c r="A790" s="60" t="str">
        <f t="shared" si="23"/>
        <v/>
      </c>
      <c r="B790" s="50"/>
      <c r="C790" s="47"/>
      <c r="D790" s="53"/>
      <c r="E790" s="59" t="str">
        <f t="shared" si="24"/>
        <v/>
      </c>
      <c r="F790" s="59" t="str">
        <f>IF(B790&lt;&gt;"",SUM($E$16:E790),"")</f>
        <v/>
      </c>
      <c r="G790" s="63"/>
      <c r="H790" s="149"/>
      <c r="I790" s="124"/>
      <c r="J790" s="285"/>
    </row>
    <row r="791" spans="1:10">
      <c r="A791" s="60" t="str">
        <f t="shared" si="23"/>
        <v/>
      </c>
      <c r="B791" s="50"/>
      <c r="C791" s="47"/>
      <c r="D791" s="53"/>
      <c r="E791" s="59" t="str">
        <f t="shared" si="24"/>
        <v/>
      </c>
      <c r="F791" s="59" t="str">
        <f>IF(B791&lt;&gt;"",SUM($E$16:E791),"")</f>
        <v/>
      </c>
      <c r="G791" s="63"/>
      <c r="H791" s="149"/>
      <c r="I791" s="124"/>
      <c r="J791" s="285"/>
    </row>
    <row r="792" spans="1:10">
      <c r="A792" s="60" t="str">
        <f t="shared" si="23"/>
        <v/>
      </c>
      <c r="B792" s="50"/>
      <c r="C792" s="47"/>
      <c r="D792" s="53"/>
      <c r="E792" s="59" t="str">
        <f t="shared" si="24"/>
        <v/>
      </c>
      <c r="F792" s="59" t="str">
        <f>IF(B792&lt;&gt;"",SUM($E$16:E792),"")</f>
        <v/>
      </c>
      <c r="G792" s="63"/>
      <c r="H792" s="149"/>
      <c r="I792" s="124"/>
      <c r="J792" s="285"/>
    </row>
    <row r="793" spans="1:10">
      <c r="A793" s="60" t="str">
        <f t="shared" si="23"/>
        <v/>
      </c>
      <c r="B793" s="50"/>
      <c r="C793" s="47"/>
      <c r="D793" s="53"/>
      <c r="E793" s="59" t="str">
        <f t="shared" si="24"/>
        <v/>
      </c>
      <c r="F793" s="59" t="str">
        <f>IF(B793&lt;&gt;"",SUM($E$16:E793),"")</f>
        <v/>
      </c>
      <c r="G793" s="63"/>
      <c r="H793" s="149"/>
      <c r="I793" s="124"/>
      <c r="J793" s="285"/>
    </row>
    <row r="794" spans="1:10">
      <c r="A794" s="60" t="str">
        <f t="shared" si="23"/>
        <v/>
      </c>
      <c r="B794" s="50"/>
      <c r="C794" s="47"/>
      <c r="D794" s="53"/>
      <c r="E794" s="59" t="str">
        <f t="shared" si="24"/>
        <v/>
      </c>
      <c r="F794" s="59" t="str">
        <f>IF(B794&lt;&gt;"",SUM($E$16:E794),"")</f>
        <v/>
      </c>
      <c r="G794" s="63"/>
      <c r="H794" s="149"/>
      <c r="I794" s="124"/>
      <c r="J794" s="285"/>
    </row>
    <row r="795" spans="1:10">
      <c r="A795" s="60" t="str">
        <f t="shared" si="23"/>
        <v/>
      </c>
      <c r="B795" s="50"/>
      <c r="C795" s="47"/>
      <c r="D795" s="53"/>
      <c r="E795" s="59" t="str">
        <f t="shared" si="24"/>
        <v/>
      </c>
      <c r="F795" s="59" t="str">
        <f>IF(B795&lt;&gt;"",SUM($E$16:E795),"")</f>
        <v/>
      </c>
      <c r="G795" s="63"/>
      <c r="H795" s="149"/>
      <c r="I795" s="124"/>
      <c r="J795" s="285"/>
    </row>
    <row r="796" spans="1:10">
      <c r="A796" s="60" t="str">
        <f t="shared" si="23"/>
        <v/>
      </c>
      <c r="B796" s="50"/>
      <c r="C796" s="47"/>
      <c r="D796" s="53"/>
      <c r="E796" s="59" t="str">
        <f t="shared" si="24"/>
        <v/>
      </c>
      <c r="F796" s="59" t="str">
        <f>IF(B796&lt;&gt;"",SUM($E$16:E796),"")</f>
        <v/>
      </c>
      <c r="G796" s="63"/>
      <c r="H796" s="149"/>
      <c r="I796" s="124"/>
      <c r="J796" s="285"/>
    </row>
    <row r="797" spans="1:10">
      <c r="A797" s="60" t="str">
        <f t="shared" si="23"/>
        <v/>
      </c>
      <c r="B797" s="50"/>
      <c r="C797" s="47"/>
      <c r="D797" s="53"/>
      <c r="E797" s="59" t="str">
        <f t="shared" si="24"/>
        <v/>
      </c>
      <c r="F797" s="59" t="str">
        <f>IF(B797&lt;&gt;"",SUM($E$16:E797),"")</f>
        <v/>
      </c>
      <c r="G797" s="63"/>
      <c r="H797" s="149"/>
      <c r="I797" s="124"/>
      <c r="J797" s="285"/>
    </row>
    <row r="798" spans="1:10">
      <c r="A798" s="60" t="str">
        <f t="shared" si="23"/>
        <v/>
      </c>
      <c r="B798" s="50"/>
      <c r="C798" s="47"/>
      <c r="D798" s="53"/>
      <c r="E798" s="59" t="str">
        <f t="shared" si="24"/>
        <v/>
      </c>
      <c r="F798" s="59" t="str">
        <f>IF(B798&lt;&gt;"",SUM($E$16:E798),"")</f>
        <v/>
      </c>
      <c r="G798" s="63"/>
      <c r="H798" s="149"/>
      <c r="I798" s="124"/>
      <c r="J798" s="285"/>
    </row>
    <row r="799" spans="1:10">
      <c r="A799" s="60" t="str">
        <f t="shared" si="23"/>
        <v/>
      </c>
      <c r="B799" s="50"/>
      <c r="C799" s="47"/>
      <c r="D799" s="53"/>
      <c r="E799" s="59" t="str">
        <f t="shared" si="24"/>
        <v/>
      </c>
      <c r="F799" s="59" t="str">
        <f>IF(B799&lt;&gt;"",SUM($E$16:E799),"")</f>
        <v/>
      </c>
      <c r="G799" s="63"/>
      <c r="H799" s="149"/>
      <c r="I799" s="124"/>
      <c r="J799" s="285"/>
    </row>
    <row r="800" spans="1:10">
      <c r="A800" s="60" t="str">
        <f t="shared" si="23"/>
        <v/>
      </c>
      <c r="B800" s="50"/>
      <c r="C800" s="47"/>
      <c r="D800" s="53"/>
      <c r="E800" s="59" t="str">
        <f t="shared" si="24"/>
        <v/>
      </c>
      <c r="F800" s="59" t="str">
        <f>IF(B800&lt;&gt;"",SUM($E$16:E800),"")</f>
        <v/>
      </c>
      <c r="G800" s="63"/>
      <c r="H800" s="149"/>
      <c r="I800" s="124"/>
      <c r="J800" s="285"/>
    </row>
    <row r="801" spans="1:10">
      <c r="A801" s="60" t="str">
        <f t="shared" si="23"/>
        <v/>
      </c>
      <c r="B801" s="50"/>
      <c r="C801" s="47"/>
      <c r="D801" s="53"/>
      <c r="E801" s="59" t="str">
        <f t="shared" si="24"/>
        <v/>
      </c>
      <c r="F801" s="59" t="str">
        <f>IF(B801&lt;&gt;"",SUM($E$16:E801),"")</f>
        <v/>
      </c>
      <c r="G801" s="63"/>
      <c r="H801" s="149"/>
      <c r="I801" s="124"/>
      <c r="J801" s="285"/>
    </row>
    <row r="802" spans="1:10">
      <c r="A802" s="60" t="str">
        <f t="shared" si="23"/>
        <v/>
      </c>
      <c r="B802" s="50"/>
      <c r="C802" s="47"/>
      <c r="D802" s="53"/>
      <c r="E802" s="59" t="str">
        <f t="shared" si="24"/>
        <v/>
      </c>
      <c r="F802" s="59" t="str">
        <f>IF(B802&lt;&gt;"",SUM($E$16:E802),"")</f>
        <v/>
      </c>
      <c r="G802" s="63"/>
      <c r="H802" s="149"/>
      <c r="I802" s="124"/>
      <c r="J802" s="285"/>
    </row>
    <row r="803" spans="1:10">
      <c r="A803" s="60" t="str">
        <f t="shared" si="23"/>
        <v/>
      </c>
      <c r="B803" s="50"/>
      <c r="C803" s="47"/>
      <c r="D803" s="53"/>
      <c r="E803" s="59" t="str">
        <f t="shared" si="24"/>
        <v/>
      </c>
      <c r="F803" s="59" t="str">
        <f>IF(B803&lt;&gt;"",SUM($E$16:E803),"")</f>
        <v/>
      </c>
      <c r="G803" s="63"/>
      <c r="H803" s="149"/>
      <c r="I803" s="124"/>
      <c r="J803" s="285"/>
    </row>
    <row r="804" spans="1:10">
      <c r="A804" s="60" t="str">
        <f t="shared" si="23"/>
        <v/>
      </c>
      <c r="B804" s="50"/>
      <c r="C804" s="47"/>
      <c r="D804" s="53"/>
      <c r="E804" s="59" t="str">
        <f t="shared" si="24"/>
        <v/>
      </c>
      <c r="F804" s="59" t="str">
        <f>IF(B804&lt;&gt;"",SUM($E$16:E804),"")</f>
        <v/>
      </c>
      <c r="G804" s="63"/>
      <c r="H804" s="149"/>
      <c r="I804" s="124"/>
      <c r="J804" s="285"/>
    </row>
    <row r="805" spans="1:10">
      <c r="A805" s="60" t="str">
        <f t="shared" si="23"/>
        <v/>
      </c>
      <c r="B805" s="50"/>
      <c r="C805" s="47"/>
      <c r="D805" s="53"/>
      <c r="E805" s="59" t="str">
        <f t="shared" si="24"/>
        <v/>
      </c>
      <c r="F805" s="59" t="str">
        <f>IF(B805&lt;&gt;"",SUM($E$16:E805),"")</f>
        <v/>
      </c>
      <c r="G805" s="63"/>
      <c r="H805" s="149"/>
      <c r="I805" s="124"/>
      <c r="J805" s="285"/>
    </row>
    <row r="806" spans="1:10">
      <c r="A806" s="60" t="str">
        <f t="shared" si="23"/>
        <v/>
      </c>
      <c r="B806" s="50"/>
      <c r="C806" s="47"/>
      <c r="D806" s="53"/>
      <c r="E806" s="59" t="str">
        <f t="shared" si="24"/>
        <v/>
      </c>
      <c r="F806" s="59" t="str">
        <f>IF(B806&lt;&gt;"",SUM($E$16:E806),"")</f>
        <v/>
      </c>
      <c r="G806" s="63"/>
      <c r="H806" s="149"/>
      <c r="I806" s="124"/>
      <c r="J806" s="285"/>
    </row>
    <row r="807" spans="1:10">
      <c r="A807" s="60" t="str">
        <f t="shared" si="23"/>
        <v/>
      </c>
      <c r="B807" s="50"/>
      <c r="C807" s="47"/>
      <c r="D807" s="53"/>
      <c r="E807" s="59" t="str">
        <f t="shared" si="24"/>
        <v/>
      </c>
      <c r="F807" s="59" t="str">
        <f>IF(B807&lt;&gt;"",SUM($E$16:E807),"")</f>
        <v/>
      </c>
      <c r="G807" s="63"/>
      <c r="H807" s="149"/>
      <c r="I807" s="124"/>
      <c r="J807" s="285"/>
    </row>
    <row r="808" spans="1:10">
      <c r="A808" s="60" t="str">
        <f t="shared" si="23"/>
        <v/>
      </c>
      <c r="B808" s="50"/>
      <c r="C808" s="47"/>
      <c r="D808" s="53"/>
      <c r="E808" s="59" t="str">
        <f t="shared" si="24"/>
        <v/>
      </c>
      <c r="F808" s="59" t="str">
        <f>IF(B808&lt;&gt;"",SUM($E$16:E808),"")</f>
        <v/>
      </c>
      <c r="G808" s="63"/>
      <c r="H808" s="149"/>
      <c r="I808" s="124"/>
      <c r="J808" s="285"/>
    </row>
    <row r="809" spans="1:10">
      <c r="A809" s="60" t="str">
        <f t="shared" si="23"/>
        <v/>
      </c>
      <c r="B809" s="50"/>
      <c r="C809" s="47"/>
      <c r="D809" s="53"/>
      <c r="E809" s="59" t="str">
        <f t="shared" si="24"/>
        <v/>
      </c>
      <c r="F809" s="59" t="str">
        <f>IF(B809&lt;&gt;"",SUM($E$16:E809),"")</f>
        <v/>
      </c>
      <c r="G809" s="63"/>
      <c r="H809" s="149"/>
      <c r="I809" s="124"/>
      <c r="J809" s="285"/>
    </row>
    <row r="810" spans="1:10">
      <c r="A810" s="60" t="str">
        <f t="shared" si="23"/>
        <v/>
      </c>
      <c r="B810" s="50"/>
      <c r="C810" s="47"/>
      <c r="D810" s="53"/>
      <c r="E810" s="59" t="str">
        <f t="shared" si="24"/>
        <v/>
      </c>
      <c r="F810" s="59" t="str">
        <f>IF(B810&lt;&gt;"",SUM($E$16:E810),"")</f>
        <v/>
      </c>
      <c r="G810" s="63"/>
      <c r="H810" s="149"/>
      <c r="I810" s="124"/>
      <c r="J810" s="285"/>
    </row>
    <row r="811" spans="1:10">
      <c r="A811" s="60" t="str">
        <f t="shared" si="23"/>
        <v/>
      </c>
      <c r="B811" s="50"/>
      <c r="C811" s="47"/>
      <c r="D811" s="53"/>
      <c r="E811" s="59" t="str">
        <f t="shared" si="24"/>
        <v/>
      </c>
      <c r="F811" s="59" t="str">
        <f>IF(B811&lt;&gt;"",SUM($E$16:E811),"")</f>
        <v/>
      </c>
      <c r="G811" s="63"/>
      <c r="H811" s="149"/>
      <c r="I811" s="124"/>
      <c r="J811" s="285"/>
    </row>
    <row r="812" spans="1:10">
      <c r="A812" s="60" t="str">
        <f t="shared" si="23"/>
        <v/>
      </c>
      <c r="B812" s="50"/>
      <c r="C812" s="47"/>
      <c r="D812" s="53"/>
      <c r="E812" s="59" t="str">
        <f t="shared" si="24"/>
        <v/>
      </c>
      <c r="F812" s="59" t="str">
        <f>IF(B812&lt;&gt;"",SUM($E$16:E812),"")</f>
        <v/>
      </c>
      <c r="G812" s="63"/>
      <c r="H812" s="149"/>
      <c r="I812" s="124"/>
      <c r="J812" s="285"/>
    </row>
    <row r="813" spans="1:10">
      <c r="A813" s="60" t="str">
        <f t="shared" si="23"/>
        <v/>
      </c>
      <c r="B813" s="50"/>
      <c r="C813" s="47"/>
      <c r="D813" s="53"/>
      <c r="E813" s="59" t="str">
        <f t="shared" si="24"/>
        <v/>
      </c>
      <c r="F813" s="59" t="str">
        <f>IF(B813&lt;&gt;"",SUM($E$16:E813),"")</f>
        <v/>
      </c>
      <c r="G813" s="63"/>
      <c r="H813" s="149"/>
      <c r="I813" s="124"/>
      <c r="J813" s="285"/>
    </row>
    <row r="814" spans="1:10">
      <c r="A814" s="60" t="str">
        <f t="shared" si="23"/>
        <v/>
      </c>
      <c r="B814" s="50"/>
      <c r="C814" s="47"/>
      <c r="D814" s="53"/>
      <c r="E814" s="59" t="str">
        <f t="shared" si="24"/>
        <v/>
      </c>
      <c r="F814" s="59" t="str">
        <f>IF(B814&lt;&gt;"",SUM($E$16:E814),"")</f>
        <v/>
      </c>
      <c r="G814" s="63"/>
      <c r="H814" s="149"/>
      <c r="I814" s="124"/>
      <c r="J814" s="285"/>
    </row>
    <row r="815" spans="1:10">
      <c r="A815" s="60" t="str">
        <f t="shared" ref="A815:A878" si="25">IF(B815&lt;&gt;"",TEXT(B815,"TTT"),"")</f>
        <v/>
      </c>
      <c r="B815" s="50"/>
      <c r="C815" s="47"/>
      <c r="D815" s="53"/>
      <c r="E815" s="59" t="str">
        <f t="shared" ref="E815:E878" si="26">IF(B815&lt;&gt;"",IF(D815&lt;C815,1-C815+D815,D815-C815)*24,"")</f>
        <v/>
      </c>
      <c r="F815" s="59" t="str">
        <f>IF(B815&lt;&gt;"",SUM($E$16:E815),"")</f>
        <v/>
      </c>
      <c r="G815" s="63"/>
      <c r="H815" s="149"/>
      <c r="I815" s="124"/>
      <c r="J815" s="285"/>
    </row>
    <row r="816" spans="1:10">
      <c r="A816" s="60" t="str">
        <f t="shared" si="25"/>
        <v/>
      </c>
      <c r="B816" s="50"/>
      <c r="C816" s="47"/>
      <c r="D816" s="53"/>
      <c r="E816" s="59" t="str">
        <f t="shared" si="26"/>
        <v/>
      </c>
      <c r="F816" s="59" t="str">
        <f>IF(B816&lt;&gt;"",SUM($E$16:E816),"")</f>
        <v/>
      </c>
      <c r="G816" s="63"/>
      <c r="H816" s="149"/>
      <c r="I816" s="124"/>
      <c r="J816" s="285"/>
    </row>
    <row r="817" spans="1:10">
      <c r="A817" s="60" t="str">
        <f t="shared" si="25"/>
        <v/>
      </c>
      <c r="B817" s="50"/>
      <c r="C817" s="47"/>
      <c r="D817" s="53"/>
      <c r="E817" s="59" t="str">
        <f t="shared" si="26"/>
        <v/>
      </c>
      <c r="F817" s="59" t="str">
        <f>IF(B817&lt;&gt;"",SUM($E$16:E817),"")</f>
        <v/>
      </c>
      <c r="G817" s="63"/>
      <c r="H817" s="149"/>
      <c r="I817" s="124"/>
      <c r="J817" s="285"/>
    </row>
    <row r="818" spans="1:10">
      <c r="A818" s="60" t="str">
        <f t="shared" si="25"/>
        <v/>
      </c>
      <c r="B818" s="50"/>
      <c r="C818" s="47"/>
      <c r="D818" s="53"/>
      <c r="E818" s="59" t="str">
        <f t="shared" si="26"/>
        <v/>
      </c>
      <c r="F818" s="59" t="str">
        <f>IF(B818&lt;&gt;"",SUM($E$16:E818),"")</f>
        <v/>
      </c>
      <c r="G818" s="63"/>
      <c r="H818" s="149"/>
      <c r="I818" s="124"/>
      <c r="J818" s="285"/>
    </row>
    <row r="819" spans="1:10">
      <c r="A819" s="60" t="str">
        <f t="shared" si="25"/>
        <v/>
      </c>
      <c r="B819" s="50"/>
      <c r="C819" s="47"/>
      <c r="D819" s="53"/>
      <c r="E819" s="59" t="str">
        <f t="shared" si="26"/>
        <v/>
      </c>
      <c r="F819" s="59" t="str">
        <f>IF(B819&lt;&gt;"",SUM($E$16:E819),"")</f>
        <v/>
      </c>
      <c r="G819" s="63"/>
      <c r="H819" s="149"/>
      <c r="I819" s="124"/>
      <c r="J819" s="285"/>
    </row>
    <row r="820" spans="1:10">
      <c r="A820" s="60" t="str">
        <f t="shared" si="25"/>
        <v/>
      </c>
      <c r="B820" s="50"/>
      <c r="C820" s="47"/>
      <c r="D820" s="53"/>
      <c r="E820" s="59" t="str">
        <f t="shared" si="26"/>
        <v/>
      </c>
      <c r="F820" s="59" t="str">
        <f>IF(B820&lt;&gt;"",SUM($E$16:E820),"")</f>
        <v/>
      </c>
      <c r="G820" s="63"/>
      <c r="H820" s="149"/>
      <c r="I820" s="124"/>
      <c r="J820" s="285"/>
    </row>
    <row r="821" spans="1:10">
      <c r="A821" s="60" t="str">
        <f t="shared" si="25"/>
        <v/>
      </c>
      <c r="B821" s="50"/>
      <c r="C821" s="47"/>
      <c r="D821" s="53"/>
      <c r="E821" s="59" t="str">
        <f t="shared" si="26"/>
        <v/>
      </c>
      <c r="F821" s="59" t="str">
        <f>IF(B821&lt;&gt;"",SUM($E$16:E821),"")</f>
        <v/>
      </c>
      <c r="G821" s="63"/>
      <c r="H821" s="149"/>
      <c r="I821" s="124"/>
      <c r="J821" s="285"/>
    </row>
    <row r="822" spans="1:10">
      <c r="A822" s="60" t="str">
        <f t="shared" si="25"/>
        <v/>
      </c>
      <c r="B822" s="50"/>
      <c r="C822" s="47"/>
      <c r="D822" s="53"/>
      <c r="E822" s="59" t="str">
        <f t="shared" si="26"/>
        <v/>
      </c>
      <c r="F822" s="59" t="str">
        <f>IF(B822&lt;&gt;"",SUM($E$16:E822),"")</f>
        <v/>
      </c>
      <c r="G822" s="63"/>
      <c r="H822" s="149"/>
      <c r="I822" s="124"/>
      <c r="J822" s="285"/>
    </row>
    <row r="823" spans="1:10">
      <c r="A823" s="60" t="str">
        <f t="shared" si="25"/>
        <v/>
      </c>
      <c r="B823" s="50"/>
      <c r="C823" s="47"/>
      <c r="D823" s="53"/>
      <c r="E823" s="59" t="str">
        <f t="shared" si="26"/>
        <v/>
      </c>
      <c r="F823" s="59" t="str">
        <f>IF(B823&lt;&gt;"",SUM($E$16:E823),"")</f>
        <v/>
      </c>
      <c r="G823" s="63"/>
      <c r="H823" s="149"/>
      <c r="I823" s="124"/>
      <c r="J823" s="285"/>
    </row>
    <row r="824" spans="1:10">
      <c r="A824" s="60" t="str">
        <f t="shared" si="25"/>
        <v/>
      </c>
      <c r="B824" s="50"/>
      <c r="C824" s="47"/>
      <c r="D824" s="53"/>
      <c r="E824" s="59" t="str">
        <f t="shared" si="26"/>
        <v/>
      </c>
      <c r="F824" s="59" t="str">
        <f>IF(B824&lt;&gt;"",SUM($E$16:E824),"")</f>
        <v/>
      </c>
      <c r="G824" s="63"/>
      <c r="H824" s="149"/>
      <c r="I824" s="124"/>
      <c r="J824" s="285"/>
    </row>
    <row r="825" spans="1:10">
      <c r="A825" s="60" t="str">
        <f t="shared" si="25"/>
        <v/>
      </c>
      <c r="B825" s="50"/>
      <c r="C825" s="47"/>
      <c r="D825" s="53"/>
      <c r="E825" s="59" t="str">
        <f t="shared" si="26"/>
        <v/>
      </c>
      <c r="F825" s="59" t="str">
        <f>IF(B825&lt;&gt;"",SUM($E$16:E825),"")</f>
        <v/>
      </c>
      <c r="G825" s="63"/>
      <c r="H825" s="149"/>
      <c r="I825" s="124"/>
      <c r="J825" s="285"/>
    </row>
    <row r="826" spans="1:10">
      <c r="A826" s="60" t="str">
        <f t="shared" si="25"/>
        <v/>
      </c>
      <c r="B826" s="50"/>
      <c r="C826" s="47"/>
      <c r="D826" s="53"/>
      <c r="E826" s="59" t="str">
        <f t="shared" si="26"/>
        <v/>
      </c>
      <c r="F826" s="59" t="str">
        <f>IF(B826&lt;&gt;"",SUM($E$16:E826),"")</f>
        <v/>
      </c>
      <c r="G826" s="63"/>
      <c r="H826" s="149"/>
      <c r="I826" s="124"/>
      <c r="J826" s="285"/>
    </row>
    <row r="827" spans="1:10">
      <c r="A827" s="60" t="str">
        <f t="shared" si="25"/>
        <v/>
      </c>
      <c r="B827" s="50"/>
      <c r="C827" s="47"/>
      <c r="D827" s="53"/>
      <c r="E827" s="59" t="str">
        <f t="shared" si="26"/>
        <v/>
      </c>
      <c r="F827" s="59" t="str">
        <f>IF(B827&lt;&gt;"",SUM($E$16:E827),"")</f>
        <v/>
      </c>
      <c r="G827" s="63"/>
      <c r="H827" s="149"/>
      <c r="I827" s="124"/>
      <c r="J827" s="285"/>
    </row>
    <row r="828" spans="1:10">
      <c r="A828" s="60" t="str">
        <f t="shared" si="25"/>
        <v/>
      </c>
      <c r="B828" s="50"/>
      <c r="C828" s="47"/>
      <c r="D828" s="53"/>
      <c r="E828" s="59" t="str">
        <f t="shared" si="26"/>
        <v/>
      </c>
      <c r="F828" s="59" t="str">
        <f>IF(B828&lt;&gt;"",SUM($E$16:E828),"")</f>
        <v/>
      </c>
      <c r="G828" s="63"/>
      <c r="H828" s="149"/>
      <c r="I828" s="124"/>
      <c r="J828" s="285"/>
    </row>
    <row r="829" spans="1:10">
      <c r="A829" s="60" t="str">
        <f t="shared" si="25"/>
        <v/>
      </c>
      <c r="B829" s="50"/>
      <c r="C829" s="47"/>
      <c r="D829" s="53"/>
      <c r="E829" s="59" t="str">
        <f t="shared" si="26"/>
        <v/>
      </c>
      <c r="F829" s="59" t="str">
        <f>IF(B829&lt;&gt;"",SUM($E$16:E829),"")</f>
        <v/>
      </c>
      <c r="G829" s="63"/>
      <c r="H829" s="149"/>
      <c r="I829" s="124"/>
      <c r="J829" s="285"/>
    </row>
    <row r="830" spans="1:10">
      <c r="A830" s="60" t="str">
        <f t="shared" si="25"/>
        <v/>
      </c>
      <c r="B830" s="50"/>
      <c r="C830" s="47"/>
      <c r="D830" s="53"/>
      <c r="E830" s="59" t="str">
        <f t="shared" si="26"/>
        <v/>
      </c>
      <c r="F830" s="59" t="str">
        <f>IF(B830&lt;&gt;"",SUM($E$16:E830),"")</f>
        <v/>
      </c>
      <c r="G830" s="63"/>
      <c r="H830" s="149"/>
      <c r="I830" s="124"/>
      <c r="J830" s="285"/>
    </row>
    <row r="831" spans="1:10">
      <c r="A831" s="60" t="str">
        <f t="shared" si="25"/>
        <v/>
      </c>
      <c r="B831" s="50"/>
      <c r="C831" s="47"/>
      <c r="D831" s="53"/>
      <c r="E831" s="59" t="str">
        <f t="shared" si="26"/>
        <v/>
      </c>
      <c r="F831" s="59" t="str">
        <f>IF(B831&lt;&gt;"",SUM($E$16:E831),"")</f>
        <v/>
      </c>
      <c r="G831" s="63"/>
      <c r="H831" s="149"/>
      <c r="I831" s="124"/>
      <c r="J831" s="285"/>
    </row>
    <row r="832" spans="1:10">
      <c r="A832" s="60" t="str">
        <f t="shared" si="25"/>
        <v/>
      </c>
      <c r="B832" s="50"/>
      <c r="C832" s="47"/>
      <c r="D832" s="53"/>
      <c r="E832" s="59" t="str">
        <f t="shared" si="26"/>
        <v/>
      </c>
      <c r="F832" s="59" t="str">
        <f>IF(B832&lt;&gt;"",SUM($E$16:E832),"")</f>
        <v/>
      </c>
      <c r="G832" s="63"/>
      <c r="H832" s="149"/>
      <c r="I832" s="124"/>
      <c r="J832" s="285"/>
    </row>
    <row r="833" spans="1:10">
      <c r="A833" s="60" t="str">
        <f t="shared" si="25"/>
        <v/>
      </c>
      <c r="B833" s="50"/>
      <c r="C833" s="47"/>
      <c r="D833" s="53"/>
      <c r="E833" s="59" t="str">
        <f t="shared" si="26"/>
        <v/>
      </c>
      <c r="F833" s="59" t="str">
        <f>IF(B833&lt;&gt;"",SUM($E$16:E833),"")</f>
        <v/>
      </c>
      <c r="G833" s="63"/>
      <c r="H833" s="149"/>
      <c r="I833" s="124"/>
      <c r="J833" s="285"/>
    </row>
    <row r="834" spans="1:10">
      <c r="A834" s="60" t="str">
        <f t="shared" si="25"/>
        <v/>
      </c>
      <c r="B834" s="50"/>
      <c r="C834" s="47"/>
      <c r="D834" s="53"/>
      <c r="E834" s="59" t="str">
        <f t="shared" si="26"/>
        <v/>
      </c>
      <c r="F834" s="59" t="str">
        <f>IF(B834&lt;&gt;"",SUM($E$16:E834),"")</f>
        <v/>
      </c>
      <c r="G834" s="63"/>
      <c r="H834" s="149"/>
      <c r="I834" s="124"/>
      <c r="J834" s="285"/>
    </row>
    <row r="835" spans="1:10">
      <c r="A835" s="60" t="str">
        <f t="shared" si="25"/>
        <v/>
      </c>
      <c r="B835" s="50"/>
      <c r="C835" s="47"/>
      <c r="D835" s="53"/>
      <c r="E835" s="59" t="str">
        <f t="shared" si="26"/>
        <v/>
      </c>
      <c r="F835" s="59" t="str">
        <f>IF(B835&lt;&gt;"",SUM($E$16:E835),"")</f>
        <v/>
      </c>
      <c r="G835" s="63"/>
      <c r="H835" s="149"/>
      <c r="I835" s="124"/>
      <c r="J835" s="285"/>
    </row>
    <row r="836" spans="1:10">
      <c r="A836" s="60" t="str">
        <f t="shared" si="25"/>
        <v/>
      </c>
      <c r="B836" s="50"/>
      <c r="C836" s="47"/>
      <c r="D836" s="53"/>
      <c r="E836" s="59" t="str">
        <f t="shared" si="26"/>
        <v/>
      </c>
      <c r="F836" s="59" t="str">
        <f>IF(B836&lt;&gt;"",SUM($E$16:E836),"")</f>
        <v/>
      </c>
      <c r="G836" s="63"/>
      <c r="H836" s="149"/>
      <c r="I836" s="124"/>
      <c r="J836" s="285"/>
    </row>
    <row r="837" spans="1:10">
      <c r="A837" s="60" t="str">
        <f t="shared" si="25"/>
        <v/>
      </c>
      <c r="B837" s="50"/>
      <c r="C837" s="47"/>
      <c r="D837" s="53"/>
      <c r="E837" s="59" t="str">
        <f t="shared" si="26"/>
        <v/>
      </c>
      <c r="F837" s="59" t="str">
        <f>IF(B837&lt;&gt;"",SUM($E$16:E837),"")</f>
        <v/>
      </c>
      <c r="G837" s="63"/>
      <c r="H837" s="149"/>
      <c r="I837" s="124"/>
      <c r="J837" s="285"/>
    </row>
    <row r="838" spans="1:10">
      <c r="A838" s="60" t="str">
        <f t="shared" si="25"/>
        <v/>
      </c>
      <c r="B838" s="50"/>
      <c r="C838" s="47"/>
      <c r="D838" s="53"/>
      <c r="E838" s="59" t="str">
        <f t="shared" si="26"/>
        <v/>
      </c>
      <c r="F838" s="59" t="str">
        <f>IF(B838&lt;&gt;"",SUM($E$16:E838),"")</f>
        <v/>
      </c>
      <c r="G838" s="63"/>
      <c r="H838" s="149"/>
      <c r="I838" s="124"/>
      <c r="J838" s="285"/>
    </row>
    <row r="839" spans="1:10">
      <c r="A839" s="60" t="str">
        <f t="shared" si="25"/>
        <v/>
      </c>
      <c r="B839" s="50"/>
      <c r="C839" s="47"/>
      <c r="D839" s="53"/>
      <c r="E839" s="59" t="str">
        <f t="shared" si="26"/>
        <v/>
      </c>
      <c r="F839" s="59" t="str">
        <f>IF(B839&lt;&gt;"",SUM($E$16:E839),"")</f>
        <v/>
      </c>
      <c r="G839" s="63"/>
      <c r="H839" s="149"/>
      <c r="I839" s="124"/>
      <c r="J839" s="285"/>
    </row>
    <row r="840" spans="1:10">
      <c r="A840" s="60" t="str">
        <f t="shared" si="25"/>
        <v/>
      </c>
      <c r="B840" s="50"/>
      <c r="C840" s="47"/>
      <c r="D840" s="53"/>
      <c r="E840" s="59" t="str">
        <f t="shared" si="26"/>
        <v/>
      </c>
      <c r="F840" s="59" t="str">
        <f>IF(B840&lt;&gt;"",SUM($E$16:E840),"")</f>
        <v/>
      </c>
      <c r="G840" s="63"/>
      <c r="H840" s="149"/>
      <c r="I840" s="124"/>
      <c r="J840" s="285"/>
    </row>
    <row r="841" spans="1:10">
      <c r="A841" s="60" t="str">
        <f t="shared" si="25"/>
        <v/>
      </c>
      <c r="B841" s="50"/>
      <c r="C841" s="47"/>
      <c r="D841" s="53"/>
      <c r="E841" s="59" t="str">
        <f t="shared" si="26"/>
        <v/>
      </c>
      <c r="F841" s="59" t="str">
        <f>IF(B841&lt;&gt;"",SUM($E$16:E841),"")</f>
        <v/>
      </c>
      <c r="G841" s="63"/>
      <c r="H841" s="149"/>
      <c r="I841" s="124"/>
      <c r="J841" s="285"/>
    </row>
    <row r="842" spans="1:10">
      <c r="A842" s="60" t="str">
        <f t="shared" si="25"/>
        <v/>
      </c>
      <c r="B842" s="50"/>
      <c r="C842" s="47"/>
      <c r="D842" s="53"/>
      <c r="E842" s="59" t="str">
        <f t="shared" si="26"/>
        <v/>
      </c>
      <c r="F842" s="59" t="str">
        <f>IF(B842&lt;&gt;"",SUM($E$16:E842),"")</f>
        <v/>
      </c>
      <c r="G842" s="63"/>
      <c r="H842" s="149"/>
      <c r="I842" s="124"/>
      <c r="J842" s="285"/>
    </row>
    <row r="843" spans="1:10">
      <c r="A843" s="60" t="str">
        <f t="shared" si="25"/>
        <v/>
      </c>
      <c r="B843" s="50"/>
      <c r="C843" s="47"/>
      <c r="D843" s="53"/>
      <c r="E843" s="59" t="str">
        <f t="shared" si="26"/>
        <v/>
      </c>
      <c r="F843" s="59" t="str">
        <f>IF(B843&lt;&gt;"",SUM($E$16:E843),"")</f>
        <v/>
      </c>
      <c r="G843" s="63"/>
      <c r="H843" s="149"/>
      <c r="I843" s="124"/>
      <c r="J843" s="285"/>
    </row>
    <row r="844" spans="1:10">
      <c r="A844" s="60" t="str">
        <f t="shared" si="25"/>
        <v/>
      </c>
      <c r="B844" s="50"/>
      <c r="C844" s="47"/>
      <c r="D844" s="53"/>
      <c r="E844" s="59" t="str">
        <f t="shared" si="26"/>
        <v/>
      </c>
      <c r="F844" s="59" t="str">
        <f>IF(B844&lt;&gt;"",SUM($E$16:E844),"")</f>
        <v/>
      </c>
      <c r="G844" s="63"/>
      <c r="H844" s="149"/>
      <c r="I844" s="124"/>
      <c r="J844" s="285"/>
    </row>
    <row r="845" spans="1:10">
      <c r="A845" s="60" t="str">
        <f t="shared" si="25"/>
        <v/>
      </c>
      <c r="B845" s="50"/>
      <c r="C845" s="47"/>
      <c r="D845" s="53"/>
      <c r="E845" s="59" t="str">
        <f t="shared" si="26"/>
        <v/>
      </c>
      <c r="F845" s="59" t="str">
        <f>IF(B845&lt;&gt;"",SUM($E$16:E845),"")</f>
        <v/>
      </c>
      <c r="G845" s="63"/>
      <c r="H845" s="149"/>
      <c r="I845" s="124"/>
      <c r="J845" s="285"/>
    </row>
    <row r="846" spans="1:10">
      <c r="A846" s="60" t="str">
        <f t="shared" si="25"/>
        <v/>
      </c>
      <c r="B846" s="50"/>
      <c r="C846" s="47"/>
      <c r="D846" s="53"/>
      <c r="E846" s="59" t="str">
        <f t="shared" si="26"/>
        <v/>
      </c>
      <c r="F846" s="59" t="str">
        <f>IF(B846&lt;&gt;"",SUM($E$16:E846),"")</f>
        <v/>
      </c>
      <c r="G846" s="63"/>
      <c r="H846" s="149"/>
      <c r="I846" s="124"/>
      <c r="J846" s="285"/>
    </row>
    <row r="847" spans="1:10">
      <c r="A847" s="60" t="str">
        <f t="shared" si="25"/>
        <v/>
      </c>
      <c r="B847" s="50"/>
      <c r="C847" s="47"/>
      <c r="D847" s="53"/>
      <c r="E847" s="59" t="str">
        <f t="shared" si="26"/>
        <v/>
      </c>
      <c r="F847" s="59" t="str">
        <f>IF(B847&lt;&gt;"",SUM($E$16:E847),"")</f>
        <v/>
      </c>
      <c r="G847" s="63"/>
      <c r="H847" s="149"/>
      <c r="I847" s="124"/>
      <c r="J847" s="285"/>
    </row>
    <row r="848" spans="1:10">
      <c r="A848" s="60" t="str">
        <f t="shared" si="25"/>
        <v/>
      </c>
      <c r="B848" s="50"/>
      <c r="C848" s="47"/>
      <c r="D848" s="53"/>
      <c r="E848" s="59" t="str">
        <f t="shared" si="26"/>
        <v/>
      </c>
      <c r="F848" s="59" t="str">
        <f>IF(B848&lt;&gt;"",SUM($E$16:E848),"")</f>
        <v/>
      </c>
      <c r="G848" s="63"/>
      <c r="H848" s="149"/>
      <c r="I848" s="124"/>
      <c r="J848" s="285"/>
    </row>
    <row r="849" spans="1:10">
      <c r="A849" s="60" t="str">
        <f t="shared" si="25"/>
        <v/>
      </c>
      <c r="B849" s="50"/>
      <c r="C849" s="47"/>
      <c r="D849" s="53"/>
      <c r="E849" s="59" t="str">
        <f t="shared" si="26"/>
        <v/>
      </c>
      <c r="F849" s="59" t="str">
        <f>IF(B849&lt;&gt;"",SUM($E$16:E849),"")</f>
        <v/>
      </c>
      <c r="G849" s="63"/>
      <c r="H849" s="149"/>
      <c r="I849" s="124"/>
      <c r="J849" s="285"/>
    </row>
    <row r="850" spans="1:10">
      <c r="A850" s="60" t="str">
        <f t="shared" si="25"/>
        <v/>
      </c>
      <c r="B850" s="50"/>
      <c r="C850" s="47"/>
      <c r="D850" s="53"/>
      <c r="E850" s="59" t="str">
        <f t="shared" si="26"/>
        <v/>
      </c>
      <c r="F850" s="59" t="str">
        <f>IF(B850&lt;&gt;"",SUM($E$16:E850),"")</f>
        <v/>
      </c>
      <c r="G850" s="63"/>
      <c r="H850" s="149"/>
      <c r="I850" s="124"/>
      <c r="J850" s="285"/>
    </row>
    <row r="851" spans="1:10">
      <c r="A851" s="60" t="str">
        <f t="shared" si="25"/>
        <v/>
      </c>
      <c r="B851" s="50"/>
      <c r="C851" s="47"/>
      <c r="D851" s="53"/>
      <c r="E851" s="59" t="str">
        <f t="shared" si="26"/>
        <v/>
      </c>
      <c r="F851" s="59" t="str">
        <f>IF(B851&lt;&gt;"",SUM($E$16:E851),"")</f>
        <v/>
      </c>
      <c r="G851" s="63"/>
      <c r="H851" s="149"/>
      <c r="I851" s="124"/>
      <c r="J851" s="285"/>
    </row>
    <row r="852" spans="1:10">
      <c r="A852" s="60" t="str">
        <f t="shared" si="25"/>
        <v/>
      </c>
      <c r="B852" s="50"/>
      <c r="C852" s="47"/>
      <c r="D852" s="53"/>
      <c r="E852" s="59" t="str">
        <f t="shared" si="26"/>
        <v/>
      </c>
      <c r="F852" s="59" t="str">
        <f>IF(B852&lt;&gt;"",SUM($E$16:E852),"")</f>
        <v/>
      </c>
      <c r="G852" s="63"/>
      <c r="H852" s="149"/>
      <c r="I852" s="124"/>
      <c r="J852" s="285"/>
    </row>
    <row r="853" spans="1:10">
      <c r="A853" s="60" t="str">
        <f t="shared" si="25"/>
        <v/>
      </c>
      <c r="B853" s="50"/>
      <c r="C853" s="47"/>
      <c r="D853" s="53"/>
      <c r="E853" s="59" t="str">
        <f t="shared" si="26"/>
        <v/>
      </c>
      <c r="F853" s="59" t="str">
        <f>IF(B853&lt;&gt;"",SUM($E$16:E853),"")</f>
        <v/>
      </c>
      <c r="G853" s="63"/>
      <c r="H853" s="149"/>
      <c r="I853" s="124"/>
      <c r="J853" s="285"/>
    </row>
    <row r="854" spans="1:10">
      <c r="A854" s="60" t="str">
        <f t="shared" si="25"/>
        <v/>
      </c>
      <c r="B854" s="50"/>
      <c r="C854" s="47"/>
      <c r="D854" s="53"/>
      <c r="E854" s="59" t="str">
        <f t="shared" si="26"/>
        <v/>
      </c>
      <c r="F854" s="59" t="str">
        <f>IF(B854&lt;&gt;"",SUM($E$16:E854),"")</f>
        <v/>
      </c>
      <c r="G854" s="63"/>
      <c r="H854" s="149"/>
      <c r="I854" s="124"/>
      <c r="J854" s="285"/>
    </row>
    <row r="855" spans="1:10">
      <c r="A855" s="60" t="str">
        <f t="shared" si="25"/>
        <v/>
      </c>
      <c r="B855" s="50"/>
      <c r="C855" s="47"/>
      <c r="D855" s="53"/>
      <c r="E855" s="59" t="str">
        <f t="shared" si="26"/>
        <v/>
      </c>
      <c r="F855" s="59" t="str">
        <f>IF(B855&lt;&gt;"",SUM($E$16:E855),"")</f>
        <v/>
      </c>
      <c r="G855" s="63"/>
      <c r="H855" s="149"/>
      <c r="I855" s="124"/>
      <c r="J855" s="285"/>
    </row>
    <row r="856" spans="1:10">
      <c r="A856" s="60" t="str">
        <f t="shared" si="25"/>
        <v/>
      </c>
      <c r="B856" s="50"/>
      <c r="C856" s="47"/>
      <c r="D856" s="53"/>
      <c r="E856" s="59" t="str">
        <f t="shared" si="26"/>
        <v/>
      </c>
      <c r="F856" s="59" t="str">
        <f>IF(B856&lt;&gt;"",SUM($E$16:E856),"")</f>
        <v/>
      </c>
      <c r="G856" s="63"/>
      <c r="H856" s="149"/>
      <c r="I856" s="124"/>
      <c r="J856" s="285"/>
    </row>
    <row r="857" spans="1:10">
      <c r="A857" s="60" t="str">
        <f t="shared" si="25"/>
        <v/>
      </c>
      <c r="B857" s="50"/>
      <c r="C857" s="47"/>
      <c r="D857" s="53"/>
      <c r="E857" s="59" t="str">
        <f t="shared" si="26"/>
        <v/>
      </c>
      <c r="F857" s="59" t="str">
        <f>IF(B857&lt;&gt;"",SUM($E$16:E857),"")</f>
        <v/>
      </c>
      <c r="G857" s="63"/>
      <c r="H857" s="149"/>
      <c r="I857" s="124"/>
      <c r="J857" s="285"/>
    </row>
    <row r="858" spans="1:10">
      <c r="A858" s="60" t="str">
        <f t="shared" si="25"/>
        <v/>
      </c>
      <c r="B858" s="50"/>
      <c r="C858" s="47"/>
      <c r="D858" s="53"/>
      <c r="E858" s="59" t="str">
        <f t="shared" si="26"/>
        <v/>
      </c>
      <c r="F858" s="59" t="str">
        <f>IF(B858&lt;&gt;"",SUM($E$16:E858),"")</f>
        <v/>
      </c>
      <c r="G858" s="63"/>
      <c r="H858" s="149"/>
      <c r="I858" s="124"/>
      <c r="J858" s="285"/>
    </row>
    <row r="859" spans="1:10">
      <c r="A859" s="60" t="str">
        <f t="shared" si="25"/>
        <v/>
      </c>
      <c r="B859" s="50"/>
      <c r="C859" s="47"/>
      <c r="D859" s="53"/>
      <c r="E859" s="59" t="str">
        <f t="shared" si="26"/>
        <v/>
      </c>
      <c r="F859" s="59" t="str">
        <f>IF(B859&lt;&gt;"",SUM($E$16:E859),"")</f>
        <v/>
      </c>
      <c r="G859" s="63"/>
      <c r="H859" s="149"/>
      <c r="I859" s="124"/>
      <c r="J859" s="285"/>
    </row>
    <row r="860" spans="1:10">
      <c r="A860" s="60" t="str">
        <f t="shared" si="25"/>
        <v/>
      </c>
      <c r="B860" s="50"/>
      <c r="C860" s="47"/>
      <c r="D860" s="53"/>
      <c r="E860" s="59" t="str">
        <f t="shared" si="26"/>
        <v/>
      </c>
      <c r="F860" s="59" t="str">
        <f>IF(B860&lt;&gt;"",SUM($E$16:E860),"")</f>
        <v/>
      </c>
      <c r="G860" s="63"/>
      <c r="H860" s="149"/>
      <c r="I860" s="124"/>
      <c r="J860" s="285"/>
    </row>
    <row r="861" spans="1:10">
      <c r="A861" s="60" t="str">
        <f t="shared" si="25"/>
        <v/>
      </c>
      <c r="B861" s="50"/>
      <c r="C861" s="47"/>
      <c r="D861" s="53"/>
      <c r="E861" s="59" t="str">
        <f t="shared" si="26"/>
        <v/>
      </c>
      <c r="F861" s="59" t="str">
        <f>IF(B861&lt;&gt;"",SUM($E$16:E861),"")</f>
        <v/>
      </c>
      <c r="G861" s="63"/>
      <c r="H861" s="149"/>
      <c r="I861" s="124"/>
      <c r="J861" s="285"/>
    </row>
    <row r="862" spans="1:10">
      <c r="A862" s="60" t="str">
        <f t="shared" si="25"/>
        <v/>
      </c>
      <c r="B862" s="50"/>
      <c r="C862" s="47"/>
      <c r="D862" s="53"/>
      <c r="E862" s="59" t="str">
        <f t="shared" si="26"/>
        <v/>
      </c>
      <c r="F862" s="59" t="str">
        <f>IF(B862&lt;&gt;"",SUM($E$16:E862),"")</f>
        <v/>
      </c>
      <c r="G862" s="63"/>
      <c r="H862" s="149"/>
      <c r="I862" s="124"/>
      <c r="J862" s="285"/>
    </row>
    <row r="863" spans="1:10">
      <c r="A863" s="60" t="str">
        <f t="shared" si="25"/>
        <v/>
      </c>
      <c r="B863" s="50"/>
      <c r="C863" s="47"/>
      <c r="D863" s="53"/>
      <c r="E863" s="59" t="str">
        <f t="shared" si="26"/>
        <v/>
      </c>
      <c r="F863" s="59" t="str">
        <f>IF(B863&lt;&gt;"",SUM($E$16:E863),"")</f>
        <v/>
      </c>
      <c r="G863" s="63"/>
      <c r="H863" s="149"/>
      <c r="I863" s="124"/>
      <c r="J863" s="285"/>
    </row>
    <row r="864" spans="1:10">
      <c r="A864" s="60" t="str">
        <f t="shared" si="25"/>
        <v/>
      </c>
      <c r="B864" s="50"/>
      <c r="C864" s="47"/>
      <c r="D864" s="53"/>
      <c r="E864" s="59" t="str">
        <f t="shared" si="26"/>
        <v/>
      </c>
      <c r="F864" s="59" t="str">
        <f>IF(B864&lt;&gt;"",SUM($E$16:E864),"")</f>
        <v/>
      </c>
      <c r="G864" s="63"/>
      <c r="H864" s="149"/>
      <c r="I864" s="124"/>
      <c r="J864" s="285"/>
    </row>
    <row r="865" spans="1:10">
      <c r="A865" s="60" t="str">
        <f t="shared" si="25"/>
        <v/>
      </c>
      <c r="B865" s="50"/>
      <c r="C865" s="47"/>
      <c r="D865" s="53"/>
      <c r="E865" s="59" t="str">
        <f t="shared" si="26"/>
        <v/>
      </c>
      <c r="F865" s="59" t="str">
        <f>IF(B865&lt;&gt;"",SUM($E$16:E865),"")</f>
        <v/>
      </c>
      <c r="G865" s="63"/>
      <c r="H865" s="149"/>
      <c r="I865" s="124"/>
      <c r="J865" s="285"/>
    </row>
    <row r="866" spans="1:10">
      <c r="A866" s="60" t="str">
        <f t="shared" si="25"/>
        <v/>
      </c>
      <c r="B866" s="50"/>
      <c r="C866" s="47"/>
      <c r="D866" s="53"/>
      <c r="E866" s="59" t="str">
        <f t="shared" si="26"/>
        <v/>
      </c>
      <c r="F866" s="59" t="str">
        <f>IF(B866&lt;&gt;"",SUM($E$16:E866),"")</f>
        <v/>
      </c>
      <c r="G866" s="63"/>
      <c r="H866" s="149"/>
      <c r="I866" s="124"/>
      <c r="J866" s="285"/>
    </row>
    <row r="867" spans="1:10">
      <c r="A867" s="60" t="str">
        <f t="shared" si="25"/>
        <v/>
      </c>
      <c r="B867" s="50"/>
      <c r="C867" s="47"/>
      <c r="D867" s="53"/>
      <c r="E867" s="59" t="str">
        <f t="shared" si="26"/>
        <v/>
      </c>
      <c r="F867" s="59" t="str">
        <f>IF(B867&lt;&gt;"",SUM($E$16:E867),"")</f>
        <v/>
      </c>
      <c r="G867" s="63"/>
      <c r="H867" s="149"/>
      <c r="I867" s="124"/>
      <c r="J867" s="285"/>
    </row>
    <row r="868" spans="1:10">
      <c r="A868" s="60" t="str">
        <f t="shared" si="25"/>
        <v/>
      </c>
      <c r="B868" s="50"/>
      <c r="C868" s="47"/>
      <c r="D868" s="53"/>
      <c r="E868" s="59" t="str">
        <f t="shared" si="26"/>
        <v/>
      </c>
      <c r="F868" s="59" t="str">
        <f>IF(B868&lt;&gt;"",SUM($E$16:E868),"")</f>
        <v/>
      </c>
      <c r="G868" s="63"/>
      <c r="H868" s="149"/>
      <c r="I868" s="124"/>
      <c r="J868" s="285"/>
    </row>
    <row r="869" spans="1:10">
      <c r="A869" s="60" t="str">
        <f t="shared" si="25"/>
        <v/>
      </c>
      <c r="B869" s="50"/>
      <c r="C869" s="47"/>
      <c r="D869" s="53"/>
      <c r="E869" s="59" t="str">
        <f t="shared" si="26"/>
        <v/>
      </c>
      <c r="F869" s="59" t="str">
        <f>IF(B869&lt;&gt;"",SUM($E$16:E869),"")</f>
        <v/>
      </c>
      <c r="G869" s="63"/>
      <c r="H869" s="149"/>
      <c r="I869" s="124"/>
      <c r="J869" s="285"/>
    </row>
    <row r="870" spans="1:10">
      <c r="A870" s="60" t="str">
        <f t="shared" si="25"/>
        <v/>
      </c>
      <c r="B870" s="50"/>
      <c r="C870" s="47"/>
      <c r="D870" s="53"/>
      <c r="E870" s="59" t="str">
        <f t="shared" si="26"/>
        <v/>
      </c>
      <c r="F870" s="59" t="str">
        <f>IF(B870&lt;&gt;"",SUM($E$16:E870),"")</f>
        <v/>
      </c>
      <c r="G870" s="63"/>
      <c r="H870" s="149"/>
      <c r="I870" s="124"/>
      <c r="J870" s="285"/>
    </row>
    <row r="871" spans="1:10">
      <c r="A871" s="60" t="str">
        <f t="shared" si="25"/>
        <v/>
      </c>
      <c r="B871" s="50"/>
      <c r="C871" s="47"/>
      <c r="D871" s="53"/>
      <c r="E871" s="59" t="str">
        <f t="shared" si="26"/>
        <v/>
      </c>
      <c r="F871" s="59" t="str">
        <f>IF(B871&lt;&gt;"",SUM($E$16:E871),"")</f>
        <v/>
      </c>
      <c r="G871" s="63"/>
      <c r="H871" s="149"/>
      <c r="I871" s="124"/>
      <c r="J871" s="285"/>
    </row>
    <row r="872" spans="1:10">
      <c r="A872" s="60" t="str">
        <f t="shared" si="25"/>
        <v/>
      </c>
      <c r="B872" s="50"/>
      <c r="C872" s="47"/>
      <c r="D872" s="53"/>
      <c r="E872" s="59" t="str">
        <f t="shared" si="26"/>
        <v/>
      </c>
      <c r="F872" s="59" t="str">
        <f>IF(B872&lt;&gt;"",SUM($E$16:E872),"")</f>
        <v/>
      </c>
      <c r="G872" s="63"/>
      <c r="H872" s="149"/>
      <c r="I872" s="124"/>
      <c r="J872" s="285"/>
    </row>
    <row r="873" spans="1:10">
      <c r="A873" s="60" t="str">
        <f t="shared" si="25"/>
        <v/>
      </c>
      <c r="B873" s="50"/>
      <c r="C873" s="47"/>
      <c r="D873" s="53"/>
      <c r="E873" s="59" t="str">
        <f t="shared" si="26"/>
        <v/>
      </c>
      <c r="F873" s="59" t="str">
        <f>IF(B873&lt;&gt;"",SUM($E$16:E873),"")</f>
        <v/>
      </c>
      <c r="G873" s="63"/>
      <c r="H873" s="149"/>
      <c r="I873" s="124"/>
      <c r="J873" s="285"/>
    </row>
    <row r="874" spans="1:10">
      <c r="A874" s="60" t="str">
        <f t="shared" si="25"/>
        <v/>
      </c>
      <c r="B874" s="50"/>
      <c r="C874" s="47"/>
      <c r="D874" s="53"/>
      <c r="E874" s="59" t="str">
        <f t="shared" si="26"/>
        <v/>
      </c>
      <c r="F874" s="59" t="str">
        <f>IF(B874&lt;&gt;"",SUM($E$16:E874),"")</f>
        <v/>
      </c>
      <c r="G874" s="63"/>
      <c r="H874" s="149"/>
      <c r="I874" s="124"/>
      <c r="J874" s="285"/>
    </row>
    <row r="875" spans="1:10">
      <c r="A875" s="60" t="str">
        <f t="shared" si="25"/>
        <v/>
      </c>
      <c r="B875" s="50"/>
      <c r="C875" s="47"/>
      <c r="D875" s="53"/>
      <c r="E875" s="59" t="str">
        <f t="shared" si="26"/>
        <v/>
      </c>
      <c r="F875" s="59" t="str">
        <f>IF(B875&lt;&gt;"",SUM($E$16:E875),"")</f>
        <v/>
      </c>
      <c r="G875" s="63"/>
      <c r="H875" s="149"/>
      <c r="I875" s="124"/>
      <c r="J875" s="285"/>
    </row>
    <row r="876" spans="1:10">
      <c r="A876" s="60" t="str">
        <f t="shared" si="25"/>
        <v/>
      </c>
      <c r="B876" s="50"/>
      <c r="C876" s="47"/>
      <c r="D876" s="53"/>
      <c r="E876" s="59" t="str">
        <f t="shared" si="26"/>
        <v/>
      </c>
      <c r="F876" s="59" t="str">
        <f>IF(B876&lt;&gt;"",SUM($E$16:E876),"")</f>
        <v/>
      </c>
      <c r="G876" s="63"/>
      <c r="H876" s="149"/>
      <c r="I876" s="124"/>
      <c r="J876" s="285"/>
    </row>
    <row r="877" spans="1:10">
      <c r="A877" s="60" t="str">
        <f t="shared" si="25"/>
        <v/>
      </c>
      <c r="B877" s="50"/>
      <c r="C877" s="47"/>
      <c r="D877" s="53"/>
      <c r="E877" s="59" t="str">
        <f t="shared" si="26"/>
        <v/>
      </c>
      <c r="F877" s="59" t="str">
        <f>IF(B877&lt;&gt;"",SUM($E$16:E877),"")</f>
        <v/>
      </c>
      <c r="G877" s="63"/>
      <c r="H877" s="149"/>
      <c r="I877" s="124"/>
      <c r="J877" s="285"/>
    </row>
    <row r="878" spans="1:10">
      <c r="A878" s="60" t="str">
        <f t="shared" si="25"/>
        <v/>
      </c>
      <c r="B878" s="50"/>
      <c r="C878" s="47"/>
      <c r="D878" s="53"/>
      <c r="E878" s="59" t="str">
        <f t="shared" si="26"/>
        <v/>
      </c>
      <c r="F878" s="59" t="str">
        <f>IF(B878&lt;&gt;"",SUM($E$16:E878),"")</f>
        <v/>
      </c>
      <c r="G878" s="63"/>
      <c r="H878" s="149"/>
      <c r="I878" s="124"/>
      <c r="J878" s="285"/>
    </row>
    <row r="879" spans="1:10">
      <c r="A879" s="60" t="str">
        <f t="shared" ref="A879:A942" si="27">IF(B879&lt;&gt;"",TEXT(B879,"TTT"),"")</f>
        <v/>
      </c>
      <c r="B879" s="50"/>
      <c r="C879" s="47"/>
      <c r="D879" s="53"/>
      <c r="E879" s="59" t="str">
        <f t="shared" ref="E879:E942" si="28">IF(B879&lt;&gt;"",IF(D879&lt;C879,1-C879+D879,D879-C879)*24,"")</f>
        <v/>
      </c>
      <c r="F879" s="59" t="str">
        <f>IF(B879&lt;&gt;"",SUM($E$16:E879),"")</f>
        <v/>
      </c>
      <c r="G879" s="63"/>
      <c r="H879" s="149"/>
      <c r="I879" s="124"/>
      <c r="J879" s="285"/>
    </row>
    <row r="880" spans="1:10">
      <c r="A880" s="60" t="str">
        <f t="shared" si="27"/>
        <v/>
      </c>
      <c r="B880" s="50"/>
      <c r="C880" s="47"/>
      <c r="D880" s="53"/>
      <c r="E880" s="59" t="str">
        <f t="shared" si="28"/>
        <v/>
      </c>
      <c r="F880" s="59" t="str">
        <f>IF(B880&lt;&gt;"",SUM($E$16:E880),"")</f>
        <v/>
      </c>
      <c r="G880" s="63"/>
      <c r="H880" s="149"/>
      <c r="I880" s="124"/>
      <c r="J880" s="285"/>
    </row>
    <row r="881" spans="1:10">
      <c r="A881" s="60" t="str">
        <f t="shared" si="27"/>
        <v/>
      </c>
      <c r="B881" s="50"/>
      <c r="C881" s="47"/>
      <c r="D881" s="53"/>
      <c r="E881" s="59" t="str">
        <f t="shared" si="28"/>
        <v/>
      </c>
      <c r="F881" s="59" t="str">
        <f>IF(B881&lt;&gt;"",SUM($E$16:E881),"")</f>
        <v/>
      </c>
      <c r="G881" s="63"/>
      <c r="H881" s="149"/>
      <c r="I881" s="124"/>
      <c r="J881" s="285"/>
    </row>
    <row r="882" spans="1:10">
      <c r="A882" s="60" t="str">
        <f t="shared" si="27"/>
        <v/>
      </c>
      <c r="B882" s="50"/>
      <c r="C882" s="47"/>
      <c r="D882" s="53"/>
      <c r="E882" s="59" t="str">
        <f t="shared" si="28"/>
        <v/>
      </c>
      <c r="F882" s="59" t="str">
        <f>IF(B882&lt;&gt;"",SUM($E$16:E882),"")</f>
        <v/>
      </c>
      <c r="G882" s="63"/>
      <c r="H882" s="149"/>
      <c r="I882" s="124"/>
      <c r="J882" s="285"/>
    </row>
    <row r="883" spans="1:10">
      <c r="A883" s="60" t="str">
        <f t="shared" si="27"/>
        <v/>
      </c>
      <c r="B883" s="50"/>
      <c r="C883" s="47"/>
      <c r="D883" s="53"/>
      <c r="E883" s="59" t="str">
        <f t="shared" si="28"/>
        <v/>
      </c>
      <c r="F883" s="59" t="str">
        <f>IF(B883&lt;&gt;"",SUM($E$16:E883),"")</f>
        <v/>
      </c>
      <c r="G883" s="63"/>
      <c r="H883" s="149"/>
      <c r="I883" s="124"/>
      <c r="J883" s="285"/>
    </row>
    <row r="884" spans="1:10">
      <c r="A884" s="60" t="str">
        <f t="shared" si="27"/>
        <v/>
      </c>
      <c r="B884" s="50"/>
      <c r="C884" s="47"/>
      <c r="D884" s="53"/>
      <c r="E884" s="59" t="str">
        <f t="shared" si="28"/>
        <v/>
      </c>
      <c r="F884" s="59" t="str">
        <f>IF(B884&lt;&gt;"",SUM($E$16:E884),"")</f>
        <v/>
      </c>
      <c r="G884" s="63"/>
      <c r="H884" s="149"/>
      <c r="I884" s="124"/>
      <c r="J884" s="285"/>
    </row>
    <row r="885" spans="1:10">
      <c r="A885" s="60" t="str">
        <f t="shared" si="27"/>
        <v/>
      </c>
      <c r="B885" s="50"/>
      <c r="C885" s="47"/>
      <c r="D885" s="53"/>
      <c r="E885" s="59" t="str">
        <f t="shared" si="28"/>
        <v/>
      </c>
      <c r="F885" s="59" t="str">
        <f>IF(B885&lt;&gt;"",SUM($E$16:E885),"")</f>
        <v/>
      </c>
      <c r="G885" s="63"/>
      <c r="H885" s="149"/>
      <c r="I885" s="124"/>
      <c r="J885" s="285"/>
    </row>
    <row r="886" spans="1:10">
      <c r="A886" s="60" t="str">
        <f t="shared" si="27"/>
        <v/>
      </c>
      <c r="B886" s="50"/>
      <c r="C886" s="47"/>
      <c r="D886" s="53"/>
      <c r="E886" s="59" t="str">
        <f t="shared" si="28"/>
        <v/>
      </c>
      <c r="F886" s="59" t="str">
        <f>IF(B886&lt;&gt;"",SUM($E$16:E886),"")</f>
        <v/>
      </c>
      <c r="G886" s="63"/>
      <c r="H886" s="149"/>
      <c r="I886" s="124"/>
      <c r="J886" s="285"/>
    </row>
    <row r="887" spans="1:10">
      <c r="A887" s="60" t="str">
        <f t="shared" si="27"/>
        <v/>
      </c>
      <c r="B887" s="50"/>
      <c r="C887" s="47"/>
      <c r="D887" s="53"/>
      <c r="E887" s="59" t="str">
        <f t="shared" si="28"/>
        <v/>
      </c>
      <c r="F887" s="59" t="str">
        <f>IF(B887&lt;&gt;"",SUM($E$16:E887),"")</f>
        <v/>
      </c>
      <c r="G887" s="63"/>
      <c r="H887" s="149"/>
      <c r="I887" s="124"/>
      <c r="J887" s="285"/>
    </row>
    <row r="888" spans="1:10">
      <c r="A888" s="60" t="str">
        <f t="shared" si="27"/>
        <v/>
      </c>
      <c r="B888" s="50"/>
      <c r="C888" s="47"/>
      <c r="D888" s="53"/>
      <c r="E888" s="59" t="str">
        <f t="shared" si="28"/>
        <v/>
      </c>
      <c r="F888" s="59" t="str">
        <f>IF(B888&lt;&gt;"",SUM($E$16:E888),"")</f>
        <v/>
      </c>
      <c r="G888" s="63"/>
      <c r="H888" s="149"/>
      <c r="I888" s="124"/>
      <c r="J888" s="285"/>
    </row>
    <row r="889" spans="1:10">
      <c r="A889" s="60" t="str">
        <f t="shared" si="27"/>
        <v/>
      </c>
      <c r="B889" s="50"/>
      <c r="C889" s="47"/>
      <c r="D889" s="53"/>
      <c r="E889" s="59" t="str">
        <f t="shared" si="28"/>
        <v/>
      </c>
      <c r="F889" s="59" t="str">
        <f>IF(B889&lt;&gt;"",SUM($E$16:E889),"")</f>
        <v/>
      </c>
      <c r="G889" s="63"/>
      <c r="H889" s="149"/>
      <c r="I889" s="124"/>
      <c r="J889" s="285"/>
    </row>
    <row r="890" spans="1:10">
      <c r="A890" s="60" t="str">
        <f t="shared" si="27"/>
        <v/>
      </c>
      <c r="B890" s="50"/>
      <c r="C890" s="47"/>
      <c r="D890" s="53"/>
      <c r="E890" s="59" t="str">
        <f t="shared" si="28"/>
        <v/>
      </c>
      <c r="F890" s="59" t="str">
        <f>IF(B890&lt;&gt;"",SUM($E$16:E890),"")</f>
        <v/>
      </c>
      <c r="G890" s="63"/>
      <c r="H890" s="149"/>
      <c r="I890" s="124"/>
      <c r="J890" s="285"/>
    </row>
    <row r="891" spans="1:10">
      <c r="A891" s="60" t="str">
        <f t="shared" si="27"/>
        <v/>
      </c>
      <c r="B891" s="50"/>
      <c r="C891" s="47"/>
      <c r="D891" s="53"/>
      <c r="E891" s="59" t="str">
        <f t="shared" si="28"/>
        <v/>
      </c>
      <c r="F891" s="59" t="str">
        <f>IF(B891&lt;&gt;"",SUM($E$16:E891),"")</f>
        <v/>
      </c>
      <c r="G891" s="63"/>
      <c r="H891" s="149"/>
      <c r="I891" s="124"/>
      <c r="J891" s="285"/>
    </row>
    <row r="892" spans="1:10">
      <c r="A892" s="60" t="str">
        <f t="shared" si="27"/>
        <v/>
      </c>
      <c r="B892" s="50"/>
      <c r="C892" s="47"/>
      <c r="D892" s="53"/>
      <c r="E892" s="59" t="str">
        <f t="shared" si="28"/>
        <v/>
      </c>
      <c r="F892" s="59" t="str">
        <f>IF(B892&lt;&gt;"",SUM($E$16:E892),"")</f>
        <v/>
      </c>
      <c r="G892" s="63"/>
      <c r="H892" s="149"/>
      <c r="I892" s="124"/>
      <c r="J892" s="285"/>
    </row>
    <row r="893" spans="1:10">
      <c r="A893" s="60" t="str">
        <f t="shared" si="27"/>
        <v/>
      </c>
      <c r="B893" s="50"/>
      <c r="C893" s="47"/>
      <c r="D893" s="53"/>
      <c r="E893" s="59" t="str">
        <f t="shared" si="28"/>
        <v/>
      </c>
      <c r="F893" s="59" t="str">
        <f>IF(B893&lt;&gt;"",SUM($E$16:E893),"")</f>
        <v/>
      </c>
      <c r="G893" s="63"/>
      <c r="H893" s="149"/>
      <c r="I893" s="124"/>
      <c r="J893" s="285"/>
    </row>
    <row r="894" spans="1:10">
      <c r="A894" s="60" t="str">
        <f t="shared" si="27"/>
        <v/>
      </c>
      <c r="B894" s="50"/>
      <c r="C894" s="47"/>
      <c r="D894" s="53"/>
      <c r="E894" s="59" t="str">
        <f t="shared" si="28"/>
        <v/>
      </c>
      <c r="F894" s="59" t="str">
        <f>IF(B894&lt;&gt;"",SUM($E$16:E894),"")</f>
        <v/>
      </c>
      <c r="G894" s="63"/>
      <c r="H894" s="149"/>
      <c r="I894" s="124"/>
      <c r="J894" s="285"/>
    </row>
    <row r="895" spans="1:10">
      <c r="A895" s="60" t="str">
        <f t="shared" si="27"/>
        <v/>
      </c>
      <c r="B895" s="50"/>
      <c r="C895" s="47"/>
      <c r="D895" s="53"/>
      <c r="E895" s="59" t="str">
        <f t="shared" si="28"/>
        <v/>
      </c>
      <c r="F895" s="59" t="str">
        <f>IF(B895&lt;&gt;"",SUM($E$16:E895),"")</f>
        <v/>
      </c>
      <c r="G895" s="63"/>
      <c r="H895" s="149"/>
      <c r="I895" s="124"/>
      <c r="J895" s="285"/>
    </row>
    <row r="896" spans="1:10">
      <c r="A896" s="60" t="str">
        <f t="shared" si="27"/>
        <v/>
      </c>
      <c r="B896" s="50"/>
      <c r="C896" s="47"/>
      <c r="D896" s="53"/>
      <c r="E896" s="59" t="str">
        <f t="shared" si="28"/>
        <v/>
      </c>
      <c r="F896" s="59" t="str">
        <f>IF(B896&lt;&gt;"",SUM($E$16:E896),"")</f>
        <v/>
      </c>
      <c r="G896" s="63"/>
      <c r="H896" s="149"/>
      <c r="I896" s="124"/>
      <c r="J896" s="285"/>
    </row>
    <row r="897" spans="1:10">
      <c r="A897" s="60" t="str">
        <f t="shared" si="27"/>
        <v/>
      </c>
      <c r="B897" s="50"/>
      <c r="C897" s="47"/>
      <c r="D897" s="53"/>
      <c r="E897" s="59" t="str">
        <f t="shared" si="28"/>
        <v/>
      </c>
      <c r="F897" s="59" t="str">
        <f>IF(B897&lt;&gt;"",SUM($E$16:E897),"")</f>
        <v/>
      </c>
      <c r="G897" s="63"/>
      <c r="H897" s="149"/>
      <c r="I897" s="124"/>
      <c r="J897" s="285"/>
    </row>
    <row r="898" spans="1:10">
      <c r="A898" s="60" t="str">
        <f t="shared" si="27"/>
        <v/>
      </c>
      <c r="B898" s="50"/>
      <c r="C898" s="47"/>
      <c r="D898" s="53"/>
      <c r="E898" s="59" t="str">
        <f t="shared" si="28"/>
        <v/>
      </c>
      <c r="F898" s="59" t="str">
        <f>IF(B898&lt;&gt;"",SUM($E$16:E898),"")</f>
        <v/>
      </c>
      <c r="G898" s="63"/>
      <c r="H898" s="149"/>
      <c r="I898" s="124"/>
      <c r="J898" s="285"/>
    </row>
    <row r="899" spans="1:10">
      <c r="A899" s="60" t="str">
        <f t="shared" si="27"/>
        <v/>
      </c>
      <c r="B899" s="50"/>
      <c r="C899" s="47"/>
      <c r="D899" s="53"/>
      <c r="E899" s="59" t="str">
        <f t="shared" si="28"/>
        <v/>
      </c>
      <c r="F899" s="59" t="str">
        <f>IF(B899&lt;&gt;"",SUM($E$16:E899),"")</f>
        <v/>
      </c>
      <c r="G899" s="63"/>
      <c r="H899" s="149"/>
      <c r="I899" s="124"/>
      <c r="J899" s="285"/>
    </row>
    <row r="900" spans="1:10">
      <c r="A900" s="60" t="str">
        <f t="shared" si="27"/>
        <v/>
      </c>
      <c r="B900" s="50"/>
      <c r="C900" s="47"/>
      <c r="D900" s="53"/>
      <c r="E900" s="59" t="str">
        <f t="shared" si="28"/>
        <v/>
      </c>
      <c r="F900" s="59" t="str">
        <f>IF(B900&lt;&gt;"",SUM($E$16:E900),"")</f>
        <v/>
      </c>
      <c r="G900" s="63"/>
      <c r="H900" s="149"/>
      <c r="I900" s="124"/>
      <c r="J900" s="285"/>
    </row>
    <row r="901" spans="1:10">
      <c r="A901" s="60" t="str">
        <f t="shared" si="27"/>
        <v/>
      </c>
      <c r="B901" s="50"/>
      <c r="C901" s="47"/>
      <c r="D901" s="53"/>
      <c r="E901" s="59" t="str">
        <f t="shared" si="28"/>
        <v/>
      </c>
      <c r="F901" s="59" t="str">
        <f>IF(B901&lt;&gt;"",SUM($E$16:E901),"")</f>
        <v/>
      </c>
      <c r="G901" s="63"/>
      <c r="H901" s="149"/>
      <c r="I901" s="124"/>
      <c r="J901" s="285"/>
    </row>
    <row r="902" spans="1:10">
      <c r="A902" s="60" t="str">
        <f t="shared" si="27"/>
        <v/>
      </c>
      <c r="B902" s="50"/>
      <c r="C902" s="47"/>
      <c r="D902" s="53"/>
      <c r="E902" s="59" t="str">
        <f t="shared" si="28"/>
        <v/>
      </c>
      <c r="F902" s="59" t="str">
        <f>IF(B902&lt;&gt;"",SUM($E$16:E902),"")</f>
        <v/>
      </c>
      <c r="G902" s="63"/>
      <c r="H902" s="149"/>
      <c r="I902" s="124"/>
      <c r="J902" s="285"/>
    </row>
    <row r="903" spans="1:10">
      <c r="A903" s="60" t="str">
        <f t="shared" si="27"/>
        <v/>
      </c>
      <c r="B903" s="50"/>
      <c r="C903" s="47"/>
      <c r="D903" s="53"/>
      <c r="E903" s="59" t="str">
        <f t="shared" si="28"/>
        <v/>
      </c>
      <c r="F903" s="59" t="str">
        <f>IF(B903&lt;&gt;"",SUM($E$16:E903),"")</f>
        <v/>
      </c>
      <c r="G903" s="63"/>
      <c r="H903" s="149"/>
      <c r="I903" s="124"/>
      <c r="J903" s="285"/>
    </row>
    <row r="904" spans="1:10">
      <c r="A904" s="60" t="str">
        <f t="shared" si="27"/>
        <v/>
      </c>
      <c r="B904" s="50"/>
      <c r="C904" s="47"/>
      <c r="D904" s="53"/>
      <c r="E904" s="59" t="str">
        <f t="shared" si="28"/>
        <v/>
      </c>
      <c r="F904" s="59" t="str">
        <f>IF(B904&lt;&gt;"",SUM($E$16:E904),"")</f>
        <v/>
      </c>
      <c r="G904" s="63"/>
      <c r="H904" s="149"/>
      <c r="I904" s="124"/>
      <c r="J904" s="285"/>
    </row>
    <row r="905" spans="1:10">
      <c r="A905" s="60" t="str">
        <f t="shared" si="27"/>
        <v/>
      </c>
      <c r="B905" s="50"/>
      <c r="C905" s="47"/>
      <c r="D905" s="53"/>
      <c r="E905" s="59" t="str">
        <f t="shared" si="28"/>
        <v/>
      </c>
      <c r="F905" s="59" t="str">
        <f>IF(B905&lt;&gt;"",SUM($E$16:E905),"")</f>
        <v/>
      </c>
      <c r="G905" s="63"/>
      <c r="H905" s="149"/>
      <c r="I905" s="124"/>
      <c r="J905" s="285"/>
    </row>
    <row r="906" spans="1:10">
      <c r="A906" s="60" t="str">
        <f t="shared" si="27"/>
        <v/>
      </c>
      <c r="B906" s="50"/>
      <c r="C906" s="47"/>
      <c r="D906" s="53"/>
      <c r="E906" s="59" t="str">
        <f t="shared" si="28"/>
        <v/>
      </c>
      <c r="F906" s="59" t="str">
        <f>IF(B906&lt;&gt;"",SUM($E$16:E906),"")</f>
        <v/>
      </c>
      <c r="G906" s="63"/>
      <c r="H906" s="149"/>
      <c r="I906" s="124"/>
      <c r="J906" s="285"/>
    </row>
    <row r="907" spans="1:10">
      <c r="A907" s="60" t="str">
        <f t="shared" si="27"/>
        <v/>
      </c>
      <c r="B907" s="50"/>
      <c r="C907" s="47"/>
      <c r="D907" s="53"/>
      <c r="E907" s="59" t="str">
        <f t="shared" si="28"/>
        <v/>
      </c>
      <c r="F907" s="59" t="str">
        <f>IF(B907&lt;&gt;"",SUM($E$16:E907),"")</f>
        <v/>
      </c>
      <c r="G907" s="63"/>
      <c r="H907" s="149"/>
      <c r="I907" s="124"/>
      <c r="J907" s="285"/>
    </row>
    <row r="908" spans="1:10">
      <c r="A908" s="60" t="str">
        <f t="shared" si="27"/>
        <v/>
      </c>
      <c r="B908" s="50"/>
      <c r="C908" s="47"/>
      <c r="D908" s="53"/>
      <c r="E908" s="59" t="str">
        <f t="shared" si="28"/>
        <v/>
      </c>
      <c r="F908" s="59" t="str">
        <f>IF(B908&lt;&gt;"",SUM($E$16:E908),"")</f>
        <v/>
      </c>
      <c r="G908" s="63"/>
      <c r="H908" s="149"/>
      <c r="I908" s="124"/>
      <c r="J908" s="285"/>
    </row>
    <row r="909" spans="1:10">
      <c r="A909" s="60" t="str">
        <f t="shared" si="27"/>
        <v/>
      </c>
      <c r="B909" s="50"/>
      <c r="C909" s="47"/>
      <c r="D909" s="53"/>
      <c r="E909" s="59" t="str">
        <f t="shared" si="28"/>
        <v/>
      </c>
      <c r="F909" s="59" t="str">
        <f>IF(B909&lt;&gt;"",SUM($E$16:E909),"")</f>
        <v/>
      </c>
      <c r="G909" s="63"/>
      <c r="H909" s="149"/>
      <c r="I909" s="124"/>
      <c r="J909" s="285"/>
    </row>
    <row r="910" spans="1:10">
      <c r="A910" s="60" t="str">
        <f t="shared" si="27"/>
        <v/>
      </c>
      <c r="B910" s="50"/>
      <c r="C910" s="47"/>
      <c r="D910" s="53"/>
      <c r="E910" s="59" t="str">
        <f t="shared" si="28"/>
        <v/>
      </c>
      <c r="F910" s="59" t="str">
        <f>IF(B910&lt;&gt;"",SUM($E$16:E910),"")</f>
        <v/>
      </c>
      <c r="G910" s="63"/>
      <c r="H910" s="149"/>
      <c r="I910" s="124"/>
      <c r="J910" s="285"/>
    </row>
    <row r="911" spans="1:10">
      <c r="A911" s="60" t="str">
        <f t="shared" si="27"/>
        <v/>
      </c>
      <c r="B911" s="50"/>
      <c r="C911" s="47"/>
      <c r="D911" s="53"/>
      <c r="E911" s="59" t="str">
        <f t="shared" si="28"/>
        <v/>
      </c>
      <c r="F911" s="59" t="str">
        <f>IF(B911&lt;&gt;"",SUM($E$16:E911),"")</f>
        <v/>
      </c>
      <c r="G911" s="63"/>
      <c r="H911" s="149"/>
      <c r="I911" s="124"/>
      <c r="J911" s="285"/>
    </row>
    <row r="912" spans="1:10">
      <c r="A912" s="60" t="str">
        <f t="shared" si="27"/>
        <v/>
      </c>
      <c r="B912" s="50"/>
      <c r="C912" s="47"/>
      <c r="D912" s="53"/>
      <c r="E912" s="59" t="str">
        <f t="shared" si="28"/>
        <v/>
      </c>
      <c r="F912" s="59" t="str">
        <f>IF(B912&lt;&gt;"",SUM($E$16:E912),"")</f>
        <v/>
      </c>
      <c r="G912" s="63"/>
      <c r="H912" s="149"/>
      <c r="I912" s="124"/>
      <c r="J912" s="285"/>
    </row>
    <row r="913" spans="1:10">
      <c r="A913" s="60" t="str">
        <f t="shared" si="27"/>
        <v/>
      </c>
      <c r="B913" s="50"/>
      <c r="C913" s="47"/>
      <c r="D913" s="53"/>
      <c r="E913" s="59" t="str">
        <f t="shared" si="28"/>
        <v/>
      </c>
      <c r="F913" s="59" t="str">
        <f>IF(B913&lt;&gt;"",SUM($E$16:E913),"")</f>
        <v/>
      </c>
      <c r="G913" s="63"/>
      <c r="H913" s="149"/>
      <c r="I913" s="124"/>
      <c r="J913" s="285"/>
    </row>
    <row r="914" spans="1:10">
      <c r="A914" s="60" t="str">
        <f t="shared" si="27"/>
        <v/>
      </c>
      <c r="B914" s="50"/>
      <c r="C914" s="47"/>
      <c r="D914" s="53"/>
      <c r="E914" s="59" t="str">
        <f t="shared" si="28"/>
        <v/>
      </c>
      <c r="F914" s="59" t="str">
        <f>IF(B914&lt;&gt;"",SUM($E$16:E914),"")</f>
        <v/>
      </c>
      <c r="G914" s="63"/>
      <c r="H914" s="149"/>
      <c r="I914" s="124"/>
      <c r="J914" s="285"/>
    </row>
    <row r="915" spans="1:10">
      <c r="A915" s="60" t="str">
        <f t="shared" si="27"/>
        <v/>
      </c>
      <c r="B915" s="50"/>
      <c r="C915" s="47"/>
      <c r="D915" s="53"/>
      <c r="E915" s="59" t="str">
        <f t="shared" si="28"/>
        <v/>
      </c>
      <c r="F915" s="59" t="str">
        <f>IF(B915&lt;&gt;"",SUM($E$16:E915),"")</f>
        <v/>
      </c>
      <c r="G915" s="63"/>
      <c r="H915" s="149"/>
      <c r="I915" s="124"/>
      <c r="J915" s="285"/>
    </row>
    <row r="916" spans="1:10">
      <c r="A916" s="60" t="str">
        <f t="shared" si="27"/>
        <v/>
      </c>
      <c r="B916" s="50"/>
      <c r="C916" s="47"/>
      <c r="D916" s="53"/>
      <c r="E916" s="59" t="str">
        <f t="shared" si="28"/>
        <v/>
      </c>
      <c r="F916" s="59" t="str">
        <f>IF(B916&lt;&gt;"",SUM($E$16:E916),"")</f>
        <v/>
      </c>
      <c r="G916" s="63"/>
      <c r="H916" s="149"/>
      <c r="I916" s="124"/>
      <c r="J916" s="285"/>
    </row>
    <row r="917" spans="1:10">
      <c r="A917" s="60" t="str">
        <f t="shared" si="27"/>
        <v/>
      </c>
      <c r="B917" s="50"/>
      <c r="C917" s="47"/>
      <c r="D917" s="53"/>
      <c r="E917" s="59" t="str">
        <f t="shared" si="28"/>
        <v/>
      </c>
      <c r="F917" s="59" t="str">
        <f>IF(B917&lt;&gt;"",SUM($E$16:E917),"")</f>
        <v/>
      </c>
      <c r="G917" s="63"/>
      <c r="H917" s="149"/>
      <c r="I917" s="124"/>
      <c r="J917" s="285"/>
    </row>
    <row r="918" spans="1:10">
      <c r="A918" s="60" t="str">
        <f t="shared" si="27"/>
        <v/>
      </c>
      <c r="B918" s="50"/>
      <c r="C918" s="47"/>
      <c r="D918" s="53"/>
      <c r="E918" s="59" t="str">
        <f t="shared" si="28"/>
        <v/>
      </c>
      <c r="F918" s="59" t="str">
        <f>IF(B918&lt;&gt;"",SUM($E$16:E918),"")</f>
        <v/>
      </c>
      <c r="G918" s="63"/>
      <c r="H918" s="149"/>
      <c r="I918" s="124"/>
      <c r="J918" s="285"/>
    </row>
    <row r="919" spans="1:10">
      <c r="A919" s="60" t="str">
        <f t="shared" si="27"/>
        <v/>
      </c>
      <c r="B919" s="50"/>
      <c r="C919" s="47"/>
      <c r="D919" s="53"/>
      <c r="E919" s="59" t="str">
        <f t="shared" si="28"/>
        <v/>
      </c>
      <c r="F919" s="59" t="str">
        <f>IF(B919&lt;&gt;"",SUM($E$16:E919),"")</f>
        <v/>
      </c>
      <c r="G919" s="63"/>
      <c r="H919" s="149"/>
      <c r="I919" s="124"/>
      <c r="J919" s="285"/>
    </row>
    <row r="920" spans="1:10">
      <c r="A920" s="60" t="str">
        <f t="shared" si="27"/>
        <v/>
      </c>
      <c r="B920" s="50"/>
      <c r="C920" s="47"/>
      <c r="D920" s="53"/>
      <c r="E920" s="59" t="str">
        <f t="shared" si="28"/>
        <v/>
      </c>
      <c r="F920" s="59" t="str">
        <f>IF(B920&lt;&gt;"",SUM($E$16:E920),"")</f>
        <v/>
      </c>
      <c r="G920" s="63"/>
      <c r="H920" s="149"/>
      <c r="I920" s="124"/>
      <c r="J920" s="285"/>
    </row>
    <row r="921" spans="1:10">
      <c r="A921" s="60" t="str">
        <f t="shared" si="27"/>
        <v/>
      </c>
      <c r="B921" s="50"/>
      <c r="C921" s="47"/>
      <c r="D921" s="53"/>
      <c r="E921" s="59" t="str">
        <f t="shared" si="28"/>
        <v/>
      </c>
      <c r="F921" s="59" t="str">
        <f>IF(B921&lt;&gt;"",SUM($E$16:E921),"")</f>
        <v/>
      </c>
      <c r="G921" s="63"/>
      <c r="H921" s="149"/>
      <c r="I921" s="124"/>
      <c r="J921" s="285"/>
    </row>
    <row r="922" spans="1:10">
      <c r="A922" s="60" t="str">
        <f t="shared" si="27"/>
        <v/>
      </c>
      <c r="B922" s="50"/>
      <c r="C922" s="47"/>
      <c r="D922" s="53"/>
      <c r="E922" s="59" t="str">
        <f t="shared" si="28"/>
        <v/>
      </c>
      <c r="F922" s="59" t="str">
        <f>IF(B922&lt;&gt;"",SUM($E$16:E922),"")</f>
        <v/>
      </c>
      <c r="G922" s="63"/>
      <c r="H922" s="149"/>
      <c r="I922" s="124"/>
      <c r="J922" s="285"/>
    </row>
    <row r="923" spans="1:10">
      <c r="A923" s="60" t="str">
        <f t="shared" si="27"/>
        <v/>
      </c>
      <c r="B923" s="50"/>
      <c r="C923" s="47"/>
      <c r="D923" s="53"/>
      <c r="E923" s="59" t="str">
        <f t="shared" si="28"/>
        <v/>
      </c>
      <c r="F923" s="59" t="str">
        <f>IF(B923&lt;&gt;"",SUM($E$16:E923),"")</f>
        <v/>
      </c>
      <c r="G923" s="63"/>
      <c r="H923" s="149"/>
      <c r="I923" s="124"/>
      <c r="J923" s="285"/>
    </row>
    <row r="924" spans="1:10">
      <c r="A924" s="60" t="str">
        <f t="shared" si="27"/>
        <v/>
      </c>
      <c r="B924" s="50"/>
      <c r="C924" s="47"/>
      <c r="D924" s="53"/>
      <c r="E924" s="59" t="str">
        <f t="shared" si="28"/>
        <v/>
      </c>
      <c r="F924" s="59" t="str">
        <f>IF(B924&lt;&gt;"",SUM($E$16:E924),"")</f>
        <v/>
      </c>
      <c r="G924" s="63"/>
      <c r="H924" s="149"/>
      <c r="I924" s="124"/>
      <c r="J924" s="285"/>
    </row>
    <row r="925" spans="1:10">
      <c r="A925" s="60" t="str">
        <f t="shared" si="27"/>
        <v/>
      </c>
      <c r="B925" s="50"/>
      <c r="C925" s="47"/>
      <c r="D925" s="53"/>
      <c r="E925" s="59" t="str">
        <f t="shared" si="28"/>
        <v/>
      </c>
      <c r="F925" s="59" t="str">
        <f>IF(B925&lt;&gt;"",SUM($E$16:E925),"")</f>
        <v/>
      </c>
      <c r="G925" s="63"/>
      <c r="H925" s="149"/>
      <c r="I925" s="124"/>
      <c r="J925" s="285"/>
    </row>
    <row r="926" spans="1:10">
      <c r="A926" s="60" t="str">
        <f t="shared" si="27"/>
        <v/>
      </c>
      <c r="B926" s="50"/>
      <c r="C926" s="47"/>
      <c r="D926" s="53"/>
      <c r="E926" s="59" t="str">
        <f t="shared" si="28"/>
        <v/>
      </c>
      <c r="F926" s="59" t="str">
        <f>IF(B926&lt;&gt;"",SUM($E$16:E926),"")</f>
        <v/>
      </c>
      <c r="G926" s="63"/>
      <c r="H926" s="149"/>
      <c r="I926" s="124"/>
      <c r="J926" s="285"/>
    </row>
    <row r="927" spans="1:10">
      <c r="A927" s="60" t="str">
        <f t="shared" si="27"/>
        <v/>
      </c>
      <c r="B927" s="50"/>
      <c r="C927" s="47"/>
      <c r="D927" s="53"/>
      <c r="E927" s="59" t="str">
        <f t="shared" si="28"/>
        <v/>
      </c>
      <c r="F927" s="59" t="str">
        <f>IF(B927&lt;&gt;"",SUM($E$16:E927),"")</f>
        <v/>
      </c>
      <c r="G927" s="63"/>
      <c r="H927" s="149"/>
      <c r="I927" s="124"/>
      <c r="J927" s="285"/>
    </row>
    <row r="928" spans="1:10">
      <c r="A928" s="60" t="str">
        <f t="shared" si="27"/>
        <v/>
      </c>
      <c r="B928" s="50"/>
      <c r="C928" s="47"/>
      <c r="D928" s="53"/>
      <c r="E928" s="59" t="str">
        <f t="shared" si="28"/>
        <v/>
      </c>
      <c r="F928" s="59" t="str">
        <f>IF(B928&lt;&gt;"",SUM($E$16:E928),"")</f>
        <v/>
      </c>
      <c r="G928" s="63"/>
      <c r="H928" s="149"/>
      <c r="I928" s="124"/>
      <c r="J928" s="285"/>
    </row>
    <row r="929" spans="1:10">
      <c r="A929" s="60" t="str">
        <f t="shared" si="27"/>
        <v/>
      </c>
      <c r="B929" s="50"/>
      <c r="C929" s="47"/>
      <c r="D929" s="53"/>
      <c r="E929" s="59" t="str">
        <f t="shared" si="28"/>
        <v/>
      </c>
      <c r="F929" s="59" t="str">
        <f>IF(B929&lt;&gt;"",SUM($E$16:E929),"")</f>
        <v/>
      </c>
      <c r="G929" s="63"/>
      <c r="H929" s="149"/>
      <c r="I929" s="124"/>
      <c r="J929" s="285"/>
    </row>
    <row r="930" spans="1:10">
      <c r="A930" s="60" t="str">
        <f t="shared" si="27"/>
        <v/>
      </c>
      <c r="B930" s="50"/>
      <c r="C930" s="47"/>
      <c r="D930" s="53"/>
      <c r="E930" s="59" t="str">
        <f t="shared" si="28"/>
        <v/>
      </c>
      <c r="F930" s="59" t="str">
        <f>IF(B930&lt;&gt;"",SUM($E$16:E930),"")</f>
        <v/>
      </c>
      <c r="G930" s="63"/>
      <c r="H930" s="149"/>
      <c r="I930" s="124"/>
      <c r="J930" s="285"/>
    </row>
    <row r="931" spans="1:10">
      <c r="A931" s="60" t="str">
        <f t="shared" si="27"/>
        <v/>
      </c>
      <c r="B931" s="50"/>
      <c r="C931" s="47"/>
      <c r="D931" s="53"/>
      <c r="E931" s="59" t="str">
        <f t="shared" si="28"/>
        <v/>
      </c>
      <c r="F931" s="59" t="str">
        <f>IF(B931&lt;&gt;"",SUM($E$16:E931),"")</f>
        <v/>
      </c>
      <c r="G931" s="63"/>
      <c r="H931" s="149"/>
      <c r="I931" s="124"/>
      <c r="J931" s="285"/>
    </row>
    <row r="932" spans="1:10">
      <c r="A932" s="60" t="str">
        <f t="shared" si="27"/>
        <v/>
      </c>
      <c r="B932" s="50"/>
      <c r="C932" s="47"/>
      <c r="D932" s="53"/>
      <c r="E932" s="59" t="str">
        <f t="shared" si="28"/>
        <v/>
      </c>
      <c r="F932" s="59" t="str">
        <f>IF(B932&lt;&gt;"",SUM($E$16:E932),"")</f>
        <v/>
      </c>
      <c r="G932" s="63"/>
      <c r="H932" s="149"/>
      <c r="I932" s="124"/>
      <c r="J932" s="285"/>
    </row>
    <row r="933" spans="1:10">
      <c r="A933" s="60" t="str">
        <f t="shared" si="27"/>
        <v/>
      </c>
      <c r="B933" s="50"/>
      <c r="C933" s="47"/>
      <c r="D933" s="53"/>
      <c r="E933" s="59" t="str">
        <f t="shared" si="28"/>
        <v/>
      </c>
      <c r="F933" s="59" t="str">
        <f>IF(B933&lt;&gt;"",SUM($E$16:E933),"")</f>
        <v/>
      </c>
      <c r="G933" s="63"/>
      <c r="H933" s="149"/>
      <c r="I933" s="124"/>
      <c r="J933" s="285"/>
    </row>
    <row r="934" spans="1:10">
      <c r="A934" s="60" t="str">
        <f t="shared" si="27"/>
        <v/>
      </c>
      <c r="B934" s="50"/>
      <c r="C934" s="47"/>
      <c r="D934" s="53"/>
      <c r="E934" s="59" t="str">
        <f t="shared" si="28"/>
        <v/>
      </c>
      <c r="F934" s="59" t="str">
        <f>IF(B934&lt;&gt;"",SUM($E$16:E934),"")</f>
        <v/>
      </c>
      <c r="G934" s="63"/>
      <c r="H934" s="149"/>
      <c r="I934" s="124"/>
      <c r="J934" s="285"/>
    </row>
    <row r="935" spans="1:10">
      <c r="A935" s="60" t="str">
        <f t="shared" si="27"/>
        <v/>
      </c>
      <c r="B935" s="50"/>
      <c r="C935" s="47"/>
      <c r="D935" s="53"/>
      <c r="E935" s="59" t="str">
        <f t="shared" si="28"/>
        <v/>
      </c>
      <c r="F935" s="59" t="str">
        <f>IF(B935&lt;&gt;"",SUM($E$16:E935),"")</f>
        <v/>
      </c>
      <c r="G935" s="63"/>
      <c r="H935" s="149"/>
      <c r="I935" s="124"/>
      <c r="J935" s="285"/>
    </row>
    <row r="936" spans="1:10">
      <c r="A936" s="60" t="str">
        <f t="shared" si="27"/>
        <v/>
      </c>
      <c r="B936" s="50"/>
      <c r="C936" s="47"/>
      <c r="D936" s="53"/>
      <c r="E936" s="59" t="str">
        <f t="shared" si="28"/>
        <v/>
      </c>
      <c r="F936" s="59" t="str">
        <f>IF(B936&lt;&gt;"",SUM($E$16:E936),"")</f>
        <v/>
      </c>
      <c r="G936" s="63"/>
      <c r="H936" s="149"/>
      <c r="I936" s="124"/>
      <c r="J936" s="285"/>
    </row>
    <row r="937" spans="1:10">
      <c r="A937" s="60" t="str">
        <f t="shared" si="27"/>
        <v/>
      </c>
      <c r="B937" s="50"/>
      <c r="C937" s="47"/>
      <c r="D937" s="53"/>
      <c r="E937" s="59" t="str">
        <f t="shared" si="28"/>
        <v/>
      </c>
      <c r="F937" s="59" t="str">
        <f>IF(B937&lt;&gt;"",SUM($E$16:E937),"")</f>
        <v/>
      </c>
      <c r="G937" s="63"/>
      <c r="H937" s="149"/>
      <c r="I937" s="124"/>
      <c r="J937" s="285"/>
    </row>
    <row r="938" spans="1:10">
      <c r="A938" s="60" t="str">
        <f t="shared" si="27"/>
        <v/>
      </c>
      <c r="B938" s="50"/>
      <c r="C938" s="47"/>
      <c r="D938" s="53"/>
      <c r="E938" s="59" t="str">
        <f t="shared" si="28"/>
        <v/>
      </c>
      <c r="F938" s="59" t="str">
        <f>IF(B938&lt;&gt;"",SUM($E$16:E938),"")</f>
        <v/>
      </c>
      <c r="G938" s="63"/>
      <c r="H938" s="149"/>
      <c r="I938" s="124"/>
      <c r="J938" s="285"/>
    </row>
    <row r="939" spans="1:10">
      <c r="A939" s="60" t="str">
        <f t="shared" si="27"/>
        <v/>
      </c>
      <c r="B939" s="50"/>
      <c r="C939" s="47"/>
      <c r="D939" s="53"/>
      <c r="E939" s="59" t="str">
        <f t="shared" si="28"/>
        <v/>
      </c>
      <c r="F939" s="59" t="str">
        <f>IF(B939&lt;&gt;"",SUM($E$16:E939),"")</f>
        <v/>
      </c>
      <c r="G939" s="63"/>
      <c r="H939" s="149"/>
      <c r="I939" s="124"/>
      <c r="J939" s="285"/>
    </row>
    <row r="940" spans="1:10">
      <c r="A940" s="60" t="str">
        <f t="shared" si="27"/>
        <v/>
      </c>
      <c r="B940" s="50"/>
      <c r="C940" s="47"/>
      <c r="D940" s="53"/>
      <c r="E940" s="59" t="str">
        <f t="shared" si="28"/>
        <v/>
      </c>
      <c r="F940" s="59" t="str">
        <f>IF(B940&lt;&gt;"",SUM($E$16:E940),"")</f>
        <v/>
      </c>
      <c r="G940" s="63"/>
      <c r="H940" s="149"/>
      <c r="I940" s="124"/>
      <c r="J940" s="285"/>
    </row>
    <row r="941" spans="1:10">
      <c r="A941" s="60" t="str">
        <f t="shared" si="27"/>
        <v/>
      </c>
      <c r="B941" s="50"/>
      <c r="C941" s="47"/>
      <c r="D941" s="53"/>
      <c r="E941" s="59" t="str">
        <f t="shared" si="28"/>
        <v/>
      </c>
      <c r="F941" s="59" t="str">
        <f>IF(B941&lt;&gt;"",SUM($E$16:E941),"")</f>
        <v/>
      </c>
      <c r="G941" s="63"/>
      <c r="H941" s="149"/>
      <c r="I941" s="124"/>
      <c r="J941" s="285"/>
    </row>
    <row r="942" spans="1:10">
      <c r="A942" s="60" t="str">
        <f t="shared" si="27"/>
        <v/>
      </c>
      <c r="B942" s="50"/>
      <c r="C942" s="47"/>
      <c r="D942" s="53"/>
      <c r="E942" s="59" t="str">
        <f t="shared" si="28"/>
        <v/>
      </c>
      <c r="F942" s="59" t="str">
        <f>IF(B942&lt;&gt;"",SUM($E$16:E942),"")</f>
        <v/>
      </c>
      <c r="G942" s="63"/>
      <c r="H942" s="149"/>
      <c r="I942" s="124"/>
      <c r="J942" s="285"/>
    </row>
    <row r="943" spans="1:10">
      <c r="A943" s="60" t="str">
        <f t="shared" ref="A943:A999" si="29">IF(B943&lt;&gt;"",TEXT(B943,"TTT"),"")</f>
        <v/>
      </c>
      <c r="B943" s="50"/>
      <c r="C943" s="47"/>
      <c r="D943" s="53"/>
      <c r="E943" s="59" t="str">
        <f t="shared" ref="E943:E999" si="30">IF(B943&lt;&gt;"",IF(D943&lt;C943,1-C943+D943,D943-C943)*24,"")</f>
        <v/>
      </c>
      <c r="F943" s="59" t="str">
        <f>IF(B943&lt;&gt;"",SUM($E$16:E943),"")</f>
        <v/>
      </c>
      <c r="G943" s="63"/>
      <c r="H943" s="149"/>
      <c r="I943" s="124"/>
      <c r="J943" s="285"/>
    </row>
    <row r="944" spans="1:10">
      <c r="A944" s="60" t="str">
        <f t="shared" si="29"/>
        <v/>
      </c>
      <c r="B944" s="50"/>
      <c r="C944" s="47"/>
      <c r="D944" s="53"/>
      <c r="E944" s="59" t="str">
        <f t="shared" si="30"/>
        <v/>
      </c>
      <c r="F944" s="59" t="str">
        <f>IF(B944&lt;&gt;"",SUM($E$16:E944),"")</f>
        <v/>
      </c>
      <c r="G944" s="63"/>
      <c r="H944" s="149"/>
      <c r="I944" s="124"/>
      <c r="J944" s="285"/>
    </row>
    <row r="945" spans="1:10">
      <c r="A945" s="60" t="str">
        <f t="shared" si="29"/>
        <v/>
      </c>
      <c r="B945" s="50"/>
      <c r="C945" s="47"/>
      <c r="D945" s="53"/>
      <c r="E945" s="59" t="str">
        <f t="shared" si="30"/>
        <v/>
      </c>
      <c r="F945" s="59" t="str">
        <f>IF(B945&lt;&gt;"",SUM($E$16:E945),"")</f>
        <v/>
      </c>
      <c r="G945" s="63"/>
      <c r="H945" s="149"/>
      <c r="I945" s="124"/>
      <c r="J945" s="285"/>
    </row>
    <row r="946" spans="1:10">
      <c r="A946" s="60" t="str">
        <f t="shared" si="29"/>
        <v/>
      </c>
      <c r="B946" s="50"/>
      <c r="C946" s="47"/>
      <c r="D946" s="53"/>
      <c r="E946" s="59" t="str">
        <f t="shared" si="30"/>
        <v/>
      </c>
      <c r="F946" s="59" t="str">
        <f>IF(B946&lt;&gt;"",SUM($E$16:E946),"")</f>
        <v/>
      </c>
      <c r="G946" s="63"/>
      <c r="H946" s="149"/>
      <c r="I946" s="124"/>
      <c r="J946" s="285"/>
    </row>
    <row r="947" spans="1:10">
      <c r="A947" s="60" t="str">
        <f t="shared" si="29"/>
        <v/>
      </c>
      <c r="B947" s="50"/>
      <c r="C947" s="47"/>
      <c r="D947" s="53"/>
      <c r="E947" s="59" t="str">
        <f t="shared" si="30"/>
        <v/>
      </c>
      <c r="F947" s="59" t="str">
        <f>IF(B947&lt;&gt;"",SUM($E$16:E947),"")</f>
        <v/>
      </c>
      <c r="G947" s="63"/>
      <c r="H947" s="149"/>
      <c r="I947" s="124"/>
      <c r="J947" s="285"/>
    </row>
    <row r="948" spans="1:10">
      <c r="A948" s="60" t="str">
        <f t="shared" si="29"/>
        <v/>
      </c>
      <c r="B948" s="50"/>
      <c r="C948" s="47"/>
      <c r="D948" s="53"/>
      <c r="E948" s="59" t="str">
        <f t="shared" si="30"/>
        <v/>
      </c>
      <c r="F948" s="59" t="str">
        <f>IF(B948&lt;&gt;"",SUM($E$16:E948),"")</f>
        <v/>
      </c>
      <c r="G948" s="63"/>
      <c r="H948" s="149"/>
      <c r="I948" s="124"/>
      <c r="J948" s="285"/>
    </row>
    <row r="949" spans="1:10">
      <c r="A949" s="60" t="str">
        <f t="shared" si="29"/>
        <v/>
      </c>
      <c r="B949" s="50"/>
      <c r="C949" s="47"/>
      <c r="D949" s="53"/>
      <c r="E949" s="59" t="str">
        <f t="shared" si="30"/>
        <v/>
      </c>
      <c r="F949" s="59" t="str">
        <f>IF(B949&lt;&gt;"",SUM($E$16:E949),"")</f>
        <v/>
      </c>
      <c r="G949" s="63"/>
      <c r="H949" s="149"/>
      <c r="I949" s="124"/>
      <c r="J949" s="285"/>
    </row>
    <row r="950" spans="1:10">
      <c r="A950" s="60" t="str">
        <f t="shared" si="29"/>
        <v/>
      </c>
      <c r="B950" s="50"/>
      <c r="C950" s="47"/>
      <c r="D950" s="53"/>
      <c r="E950" s="59" t="str">
        <f t="shared" si="30"/>
        <v/>
      </c>
      <c r="F950" s="59" t="str">
        <f>IF(B950&lt;&gt;"",SUM($E$16:E950),"")</f>
        <v/>
      </c>
      <c r="G950" s="63"/>
      <c r="H950" s="149"/>
      <c r="I950" s="124"/>
      <c r="J950" s="285"/>
    </row>
    <row r="951" spans="1:10">
      <c r="A951" s="60" t="str">
        <f t="shared" si="29"/>
        <v/>
      </c>
      <c r="B951" s="50"/>
      <c r="C951" s="47"/>
      <c r="D951" s="53"/>
      <c r="E951" s="59" t="str">
        <f t="shared" si="30"/>
        <v/>
      </c>
      <c r="F951" s="59" t="str">
        <f>IF(B951&lt;&gt;"",SUM($E$16:E951),"")</f>
        <v/>
      </c>
      <c r="G951" s="63"/>
      <c r="H951" s="149"/>
      <c r="I951" s="124"/>
      <c r="J951" s="285"/>
    </row>
    <row r="952" spans="1:10">
      <c r="A952" s="60" t="str">
        <f t="shared" si="29"/>
        <v/>
      </c>
      <c r="B952" s="50"/>
      <c r="C952" s="47"/>
      <c r="D952" s="53"/>
      <c r="E952" s="59" t="str">
        <f t="shared" si="30"/>
        <v/>
      </c>
      <c r="F952" s="59" t="str">
        <f>IF(B952&lt;&gt;"",SUM($E$16:E952),"")</f>
        <v/>
      </c>
      <c r="G952" s="63"/>
      <c r="H952" s="149"/>
      <c r="I952" s="124"/>
      <c r="J952" s="285"/>
    </row>
    <row r="953" spans="1:10">
      <c r="A953" s="60" t="str">
        <f t="shared" si="29"/>
        <v/>
      </c>
      <c r="B953" s="50"/>
      <c r="C953" s="47"/>
      <c r="D953" s="53"/>
      <c r="E953" s="59" t="str">
        <f t="shared" si="30"/>
        <v/>
      </c>
      <c r="F953" s="59" t="str">
        <f>IF(B953&lt;&gt;"",SUM($E$16:E953),"")</f>
        <v/>
      </c>
      <c r="G953" s="63"/>
      <c r="H953" s="149"/>
      <c r="I953" s="124"/>
      <c r="J953" s="285"/>
    </row>
    <row r="954" spans="1:10">
      <c r="A954" s="60" t="str">
        <f t="shared" si="29"/>
        <v/>
      </c>
      <c r="B954" s="50"/>
      <c r="C954" s="47"/>
      <c r="D954" s="53"/>
      <c r="E954" s="59" t="str">
        <f t="shared" si="30"/>
        <v/>
      </c>
      <c r="F954" s="59" t="str">
        <f>IF(B954&lt;&gt;"",SUM($E$16:E954),"")</f>
        <v/>
      </c>
      <c r="G954" s="63"/>
      <c r="H954" s="149"/>
      <c r="I954" s="124"/>
      <c r="J954" s="285"/>
    </row>
    <row r="955" spans="1:10">
      <c r="A955" s="60" t="str">
        <f t="shared" si="29"/>
        <v/>
      </c>
      <c r="B955" s="50"/>
      <c r="C955" s="47"/>
      <c r="D955" s="53"/>
      <c r="E955" s="59" t="str">
        <f t="shared" si="30"/>
        <v/>
      </c>
      <c r="F955" s="59" t="str">
        <f>IF(B955&lt;&gt;"",SUM($E$16:E955),"")</f>
        <v/>
      </c>
      <c r="G955" s="63"/>
      <c r="H955" s="149"/>
      <c r="I955" s="124"/>
      <c r="J955" s="285"/>
    </row>
    <row r="956" spans="1:10">
      <c r="A956" s="60" t="str">
        <f t="shared" si="29"/>
        <v/>
      </c>
      <c r="B956" s="50"/>
      <c r="C956" s="47"/>
      <c r="D956" s="53"/>
      <c r="E956" s="59" t="str">
        <f t="shared" si="30"/>
        <v/>
      </c>
      <c r="F956" s="59" t="str">
        <f>IF(B956&lt;&gt;"",SUM($E$16:E956),"")</f>
        <v/>
      </c>
      <c r="G956" s="63"/>
      <c r="H956" s="149"/>
      <c r="I956" s="124"/>
      <c r="J956" s="285"/>
    </row>
    <row r="957" spans="1:10">
      <c r="A957" s="60" t="str">
        <f t="shared" si="29"/>
        <v/>
      </c>
      <c r="B957" s="50"/>
      <c r="C957" s="47"/>
      <c r="D957" s="53"/>
      <c r="E957" s="59" t="str">
        <f t="shared" si="30"/>
        <v/>
      </c>
      <c r="F957" s="59" t="str">
        <f>IF(B957&lt;&gt;"",SUM($E$16:E957),"")</f>
        <v/>
      </c>
      <c r="G957" s="63"/>
      <c r="H957" s="149"/>
      <c r="I957" s="124"/>
      <c r="J957" s="285"/>
    </row>
    <row r="958" spans="1:10">
      <c r="A958" s="60" t="str">
        <f t="shared" si="29"/>
        <v/>
      </c>
      <c r="B958" s="50"/>
      <c r="C958" s="47"/>
      <c r="D958" s="53"/>
      <c r="E958" s="59" t="str">
        <f t="shared" si="30"/>
        <v/>
      </c>
      <c r="F958" s="59" t="str">
        <f>IF(B958&lt;&gt;"",SUM($E$16:E958),"")</f>
        <v/>
      </c>
      <c r="G958" s="63"/>
      <c r="H958" s="149"/>
      <c r="I958" s="124"/>
      <c r="J958" s="285"/>
    </row>
    <row r="959" spans="1:10">
      <c r="A959" s="60" t="str">
        <f t="shared" si="29"/>
        <v/>
      </c>
      <c r="B959" s="50"/>
      <c r="C959" s="47"/>
      <c r="D959" s="53"/>
      <c r="E959" s="59" t="str">
        <f t="shared" si="30"/>
        <v/>
      </c>
      <c r="F959" s="59" t="str">
        <f>IF(B959&lt;&gt;"",SUM($E$16:E959),"")</f>
        <v/>
      </c>
      <c r="G959" s="63"/>
      <c r="H959" s="149"/>
      <c r="I959" s="124"/>
      <c r="J959" s="285"/>
    </row>
    <row r="960" spans="1:10">
      <c r="A960" s="60" t="str">
        <f t="shared" si="29"/>
        <v/>
      </c>
      <c r="B960" s="50"/>
      <c r="C960" s="47"/>
      <c r="D960" s="53"/>
      <c r="E960" s="59" t="str">
        <f t="shared" si="30"/>
        <v/>
      </c>
      <c r="F960" s="59" t="str">
        <f>IF(B960&lt;&gt;"",SUM($E$16:E960),"")</f>
        <v/>
      </c>
      <c r="G960" s="63"/>
      <c r="H960" s="149"/>
      <c r="I960" s="124"/>
      <c r="J960" s="285"/>
    </row>
    <row r="961" spans="1:10">
      <c r="A961" s="60" t="str">
        <f t="shared" si="29"/>
        <v/>
      </c>
      <c r="B961" s="50"/>
      <c r="C961" s="47"/>
      <c r="D961" s="53"/>
      <c r="E961" s="59" t="str">
        <f t="shared" si="30"/>
        <v/>
      </c>
      <c r="F961" s="59" t="str">
        <f>IF(B961&lt;&gt;"",SUM($E$16:E961),"")</f>
        <v/>
      </c>
      <c r="G961" s="63"/>
      <c r="H961" s="149"/>
      <c r="I961" s="124"/>
      <c r="J961" s="285"/>
    </row>
    <row r="962" spans="1:10">
      <c r="A962" s="60" t="str">
        <f t="shared" si="29"/>
        <v/>
      </c>
      <c r="B962" s="50"/>
      <c r="C962" s="47"/>
      <c r="D962" s="53"/>
      <c r="E962" s="59" t="str">
        <f t="shared" si="30"/>
        <v/>
      </c>
      <c r="F962" s="59" t="str">
        <f>IF(B962&lt;&gt;"",SUM($E$16:E962),"")</f>
        <v/>
      </c>
      <c r="G962" s="63"/>
      <c r="H962" s="149"/>
      <c r="I962" s="124"/>
      <c r="J962" s="285"/>
    </row>
    <row r="963" spans="1:10">
      <c r="A963" s="60" t="str">
        <f t="shared" si="29"/>
        <v/>
      </c>
      <c r="B963" s="50"/>
      <c r="C963" s="47"/>
      <c r="D963" s="53"/>
      <c r="E963" s="59" t="str">
        <f t="shared" si="30"/>
        <v/>
      </c>
      <c r="F963" s="59" t="str">
        <f>IF(B963&lt;&gt;"",SUM($E$16:E963),"")</f>
        <v/>
      </c>
      <c r="G963" s="63"/>
      <c r="H963" s="149"/>
      <c r="I963" s="124"/>
      <c r="J963" s="285"/>
    </row>
    <row r="964" spans="1:10">
      <c r="A964" s="60" t="str">
        <f t="shared" si="29"/>
        <v/>
      </c>
      <c r="B964" s="50"/>
      <c r="C964" s="47"/>
      <c r="D964" s="53"/>
      <c r="E964" s="59" t="str">
        <f t="shared" si="30"/>
        <v/>
      </c>
      <c r="F964" s="59" t="str">
        <f>IF(B964&lt;&gt;"",SUM($E$16:E964),"")</f>
        <v/>
      </c>
      <c r="G964" s="63"/>
      <c r="H964" s="149"/>
      <c r="I964" s="124"/>
      <c r="J964" s="285"/>
    </row>
    <row r="965" spans="1:10">
      <c r="A965" s="60" t="str">
        <f t="shared" si="29"/>
        <v/>
      </c>
      <c r="B965" s="50"/>
      <c r="C965" s="47"/>
      <c r="D965" s="53"/>
      <c r="E965" s="59" t="str">
        <f t="shared" si="30"/>
        <v/>
      </c>
      <c r="F965" s="59" t="str">
        <f>IF(B965&lt;&gt;"",SUM($E$16:E965),"")</f>
        <v/>
      </c>
      <c r="G965" s="63"/>
      <c r="H965" s="149"/>
      <c r="I965" s="124"/>
      <c r="J965" s="285"/>
    </row>
    <row r="966" spans="1:10">
      <c r="A966" s="60" t="str">
        <f t="shared" si="29"/>
        <v/>
      </c>
      <c r="B966" s="50"/>
      <c r="C966" s="47"/>
      <c r="D966" s="53"/>
      <c r="E966" s="59" t="str">
        <f t="shared" si="30"/>
        <v/>
      </c>
      <c r="F966" s="59" t="str">
        <f>IF(B966&lt;&gt;"",SUM($E$16:E966),"")</f>
        <v/>
      </c>
      <c r="G966" s="63"/>
      <c r="H966" s="149"/>
      <c r="I966" s="124"/>
      <c r="J966" s="285"/>
    </row>
    <row r="967" spans="1:10">
      <c r="A967" s="60" t="str">
        <f t="shared" si="29"/>
        <v/>
      </c>
      <c r="B967" s="50"/>
      <c r="C967" s="47"/>
      <c r="D967" s="53"/>
      <c r="E967" s="59" t="str">
        <f t="shared" si="30"/>
        <v/>
      </c>
      <c r="F967" s="59" t="str">
        <f>IF(B967&lt;&gt;"",SUM($E$16:E967),"")</f>
        <v/>
      </c>
      <c r="G967" s="63"/>
      <c r="H967" s="149"/>
      <c r="I967" s="124"/>
      <c r="J967" s="285"/>
    </row>
    <row r="968" spans="1:10">
      <c r="A968" s="60" t="str">
        <f t="shared" si="29"/>
        <v/>
      </c>
      <c r="B968" s="50"/>
      <c r="C968" s="47"/>
      <c r="D968" s="53"/>
      <c r="E968" s="59" t="str">
        <f t="shared" si="30"/>
        <v/>
      </c>
      <c r="F968" s="59" t="str">
        <f>IF(B968&lt;&gt;"",SUM($E$16:E968),"")</f>
        <v/>
      </c>
      <c r="G968" s="63"/>
      <c r="H968" s="149"/>
      <c r="I968" s="124"/>
      <c r="J968" s="285"/>
    </row>
    <row r="969" spans="1:10">
      <c r="A969" s="60" t="str">
        <f t="shared" si="29"/>
        <v/>
      </c>
      <c r="B969" s="50"/>
      <c r="C969" s="47"/>
      <c r="D969" s="53"/>
      <c r="E969" s="59" t="str">
        <f t="shared" si="30"/>
        <v/>
      </c>
      <c r="F969" s="59" t="str">
        <f>IF(B969&lt;&gt;"",SUM($E$16:E969),"")</f>
        <v/>
      </c>
      <c r="G969" s="63"/>
      <c r="H969" s="149"/>
      <c r="I969" s="124"/>
      <c r="J969" s="285"/>
    </row>
    <row r="970" spans="1:10">
      <c r="A970" s="60" t="str">
        <f t="shared" si="29"/>
        <v/>
      </c>
      <c r="B970" s="50"/>
      <c r="C970" s="47"/>
      <c r="D970" s="53"/>
      <c r="E970" s="59" t="str">
        <f t="shared" si="30"/>
        <v/>
      </c>
      <c r="F970" s="59" t="str">
        <f>IF(B970&lt;&gt;"",SUM($E$16:E970),"")</f>
        <v/>
      </c>
      <c r="G970" s="63"/>
      <c r="H970" s="149"/>
      <c r="I970" s="124"/>
      <c r="J970" s="285"/>
    </row>
    <row r="971" spans="1:10">
      <c r="A971" s="60" t="str">
        <f t="shared" si="29"/>
        <v/>
      </c>
      <c r="B971" s="50"/>
      <c r="C971" s="47"/>
      <c r="D971" s="53"/>
      <c r="E971" s="59" t="str">
        <f t="shared" si="30"/>
        <v/>
      </c>
      <c r="F971" s="59" t="str">
        <f>IF(B971&lt;&gt;"",SUM($E$16:E971),"")</f>
        <v/>
      </c>
      <c r="G971" s="63"/>
      <c r="H971" s="149"/>
      <c r="I971" s="124"/>
      <c r="J971" s="285"/>
    </row>
    <row r="972" spans="1:10">
      <c r="A972" s="60" t="str">
        <f t="shared" si="29"/>
        <v/>
      </c>
      <c r="B972" s="50"/>
      <c r="C972" s="47"/>
      <c r="D972" s="53"/>
      <c r="E972" s="59" t="str">
        <f t="shared" si="30"/>
        <v/>
      </c>
      <c r="F972" s="59" t="str">
        <f>IF(B972&lt;&gt;"",SUM($E$16:E972),"")</f>
        <v/>
      </c>
      <c r="G972" s="63"/>
      <c r="H972" s="149"/>
      <c r="I972" s="124"/>
      <c r="J972" s="285"/>
    </row>
    <row r="973" spans="1:10">
      <c r="A973" s="60" t="str">
        <f t="shared" si="29"/>
        <v/>
      </c>
      <c r="B973" s="50"/>
      <c r="C973" s="47"/>
      <c r="D973" s="53"/>
      <c r="E973" s="59" t="str">
        <f t="shared" si="30"/>
        <v/>
      </c>
      <c r="F973" s="59" t="str">
        <f>IF(B973&lt;&gt;"",SUM($E$16:E973),"")</f>
        <v/>
      </c>
      <c r="G973" s="63"/>
      <c r="H973" s="149"/>
      <c r="I973" s="124"/>
      <c r="J973" s="285"/>
    </row>
    <row r="974" spans="1:10">
      <c r="A974" s="60" t="str">
        <f t="shared" si="29"/>
        <v/>
      </c>
      <c r="B974" s="50"/>
      <c r="C974" s="47"/>
      <c r="D974" s="53"/>
      <c r="E974" s="59" t="str">
        <f t="shared" si="30"/>
        <v/>
      </c>
      <c r="F974" s="59" t="str">
        <f>IF(B974&lt;&gt;"",SUM($E$16:E974),"")</f>
        <v/>
      </c>
      <c r="G974" s="63"/>
      <c r="H974" s="149"/>
      <c r="I974" s="124"/>
      <c r="J974" s="285"/>
    </row>
    <row r="975" spans="1:10">
      <c r="A975" s="60" t="str">
        <f t="shared" si="29"/>
        <v/>
      </c>
      <c r="B975" s="50"/>
      <c r="C975" s="47"/>
      <c r="D975" s="53"/>
      <c r="E975" s="59" t="str">
        <f t="shared" si="30"/>
        <v/>
      </c>
      <c r="F975" s="59" t="str">
        <f>IF(B975&lt;&gt;"",SUM($E$16:E975),"")</f>
        <v/>
      </c>
      <c r="G975" s="63"/>
      <c r="H975" s="149"/>
      <c r="I975" s="124"/>
      <c r="J975" s="285"/>
    </row>
    <row r="976" spans="1:10">
      <c r="A976" s="60" t="str">
        <f t="shared" si="29"/>
        <v/>
      </c>
      <c r="B976" s="50"/>
      <c r="C976" s="47"/>
      <c r="D976" s="53"/>
      <c r="E976" s="59" t="str">
        <f t="shared" si="30"/>
        <v/>
      </c>
      <c r="F976" s="59" t="str">
        <f>IF(B976&lt;&gt;"",SUM($E$16:E976),"")</f>
        <v/>
      </c>
      <c r="G976" s="63"/>
      <c r="H976" s="149"/>
      <c r="I976" s="124"/>
      <c r="J976" s="285"/>
    </row>
    <row r="977" spans="1:10">
      <c r="A977" s="60" t="str">
        <f t="shared" si="29"/>
        <v/>
      </c>
      <c r="B977" s="50"/>
      <c r="C977" s="47"/>
      <c r="D977" s="53"/>
      <c r="E977" s="59" t="str">
        <f t="shared" si="30"/>
        <v/>
      </c>
      <c r="F977" s="59" t="str">
        <f>IF(B977&lt;&gt;"",SUM($E$16:E977),"")</f>
        <v/>
      </c>
      <c r="G977" s="63"/>
      <c r="H977" s="149"/>
      <c r="I977" s="124"/>
      <c r="J977" s="285"/>
    </row>
    <row r="978" spans="1:10">
      <c r="A978" s="60" t="str">
        <f t="shared" si="29"/>
        <v/>
      </c>
      <c r="B978" s="50"/>
      <c r="C978" s="47"/>
      <c r="D978" s="53"/>
      <c r="E978" s="59" t="str">
        <f t="shared" si="30"/>
        <v/>
      </c>
      <c r="F978" s="59" t="str">
        <f>IF(B978&lt;&gt;"",SUM($E$16:E978),"")</f>
        <v/>
      </c>
      <c r="G978" s="63"/>
      <c r="H978" s="149"/>
      <c r="I978" s="124"/>
      <c r="J978" s="285"/>
    </row>
    <row r="979" spans="1:10">
      <c r="A979" s="60" t="str">
        <f t="shared" si="29"/>
        <v/>
      </c>
      <c r="B979" s="50"/>
      <c r="C979" s="47"/>
      <c r="D979" s="53"/>
      <c r="E979" s="59" t="str">
        <f t="shared" si="30"/>
        <v/>
      </c>
      <c r="F979" s="59" t="str">
        <f>IF(B979&lt;&gt;"",SUM($E$16:E979),"")</f>
        <v/>
      </c>
      <c r="G979" s="63"/>
      <c r="H979" s="149"/>
      <c r="I979" s="124"/>
      <c r="J979" s="285"/>
    </row>
    <row r="980" spans="1:10">
      <c r="A980" s="60" t="str">
        <f t="shared" si="29"/>
        <v/>
      </c>
      <c r="B980" s="50"/>
      <c r="C980" s="47"/>
      <c r="D980" s="53"/>
      <c r="E980" s="59" t="str">
        <f t="shared" si="30"/>
        <v/>
      </c>
      <c r="F980" s="59" t="str">
        <f>IF(B980&lt;&gt;"",SUM($E$16:E980),"")</f>
        <v/>
      </c>
      <c r="G980" s="63"/>
      <c r="H980" s="149"/>
      <c r="I980" s="124"/>
      <c r="J980" s="285"/>
    </row>
    <row r="981" spans="1:10">
      <c r="A981" s="60" t="str">
        <f t="shared" si="29"/>
        <v/>
      </c>
      <c r="B981" s="50"/>
      <c r="C981" s="47"/>
      <c r="D981" s="53"/>
      <c r="E981" s="59" t="str">
        <f t="shared" si="30"/>
        <v/>
      </c>
      <c r="F981" s="59" t="str">
        <f>IF(B981&lt;&gt;"",SUM($E$16:E981),"")</f>
        <v/>
      </c>
      <c r="G981" s="63"/>
      <c r="H981" s="149"/>
      <c r="I981" s="124"/>
      <c r="J981" s="285"/>
    </row>
    <row r="982" spans="1:10">
      <c r="A982" s="60" t="str">
        <f t="shared" si="29"/>
        <v/>
      </c>
      <c r="B982" s="50"/>
      <c r="C982" s="47"/>
      <c r="D982" s="53"/>
      <c r="E982" s="59" t="str">
        <f t="shared" si="30"/>
        <v/>
      </c>
      <c r="F982" s="59" t="str">
        <f>IF(B982&lt;&gt;"",SUM($E$16:E982),"")</f>
        <v/>
      </c>
      <c r="G982" s="63"/>
      <c r="H982" s="149"/>
      <c r="I982" s="124"/>
      <c r="J982" s="285"/>
    </row>
    <row r="983" spans="1:10">
      <c r="A983" s="60" t="str">
        <f t="shared" si="29"/>
        <v/>
      </c>
      <c r="B983" s="50"/>
      <c r="C983" s="47"/>
      <c r="D983" s="53"/>
      <c r="E983" s="59" t="str">
        <f t="shared" si="30"/>
        <v/>
      </c>
      <c r="F983" s="59" t="str">
        <f>IF(B983&lt;&gt;"",SUM($E$16:E983),"")</f>
        <v/>
      </c>
      <c r="G983" s="63"/>
      <c r="H983" s="149"/>
      <c r="I983" s="124"/>
      <c r="J983" s="285"/>
    </row>
    <row r="984" spans="1:10">
      <c r="A984" s="60" t="str">
        <f t="shared" si="29"/>
        <v/>
      </c>
      <c r="B984" s="50"/>
      <c r="C984" s="47"/>
      <c r="D984" s="53"/>
      <c r="E984" s="59" t="str">
        <f t="shared" si="30"/>
        <v/>
      </c>
      <c r="F984" s="59" t="str">
        <f>IF(B984&lt;&gt;"",SUM($E$16:E984),"")</f>
        <v/>
      </c>
      <c r="G984" s="63"/>
      <c r="H984" s="149"/>
      <c r="I984" s="124"/>
      <c r="J984" s="285"/>
    </row>
    <row r="985" spans="1:10">
      <c r="A985" s="60" t="str">
        <f t="shared" si="29"/>
        <v/>
      </c>
      <c r="B985" s="50"/>
      <c r="C985" s="47"/>
      <c r="D985" s="53"/>
      <c r="E985" s="59" t="str">
        <f t="shared" si="30"/>
        <v/>
      </c>
      <c r="F985" s="59" t="str">
        <f>IF(B985&lt;&gt;"",SUM($E$16:E985),"")</f>
        <v/>
      </c>
      <c r="G985" s="63"/>
      <c r="H985" s="149"/>
      <c r="I985" s="124"/>
      <c r="J985" s="285"/>
    </row>
    <row r="986" spans="1:10">
      <c r="A986" s="60" t="str">
        <f t="shared" si="29"/>
        <v/>
      </c>
      <c r="B986" s="50"/>
      <c r="C986" s="47"/>
      <c r="D986" s="53"/>
      <c r="E986" s="59" t="str">
        <f t="shared" si="30"/>
        <v/>
      </c>
      <c r="F986" s="59" t="str">
        <f>IF(B986&lt;&gt;"",SUM($E$16:E986),"")</f>
        <v/>
      </c>
      <c r="G986" s="63"/>
      <c r="H986" s="149"/>
      <c r="I986" s="124"/>
      <c r="J986" s="285"/>
    </row>
    <row r="987" spans="1:10">
      <c r="A987" s="60" t="str">
        <f t="shared" si="29"/>
        <v/>
      </c>
      <c r="B987" s="50"/>
      <c r="C987" s="47"/>
      <c r="D987" s="53"/>
      <c r="E987" s="59" t="str">
        <f t="shared" si="30"/>
        <v/>
      </c>
      <c r="F987" s="59" t="str">
        <f>IF(B987&lt;&gt;"",SUM($E$16:E987),"")</f>
        <v/>
      </c>
      <c r="G987" s="63"/>
      <c r="H987" s="149"/>
      <c r="I987" s="124"/>
      <c r="J987" s="285"/>
    </row>
    <row r="988" spans="1:10">
      <c r="A988" s="60" t="str">
        <f t="shared" si="29"/>
        <v/>
      </c>
      <c r="B988" s="50"/>
      <c r="C988" s="47"/>
      <c r="D988" s="53"/>
      <c r="E988" s="59" t="str">
        <f t="shared" si="30"/>
        <v/>
      </c>
      <c r="F988" s="59" t="str">
        <f>IF(B988&lt;&gt;"",SUM($E$16:E988),"")</f>
        <v/>
      </c>
      <c r="G988" s="63"/>
      <c r="H988" s="149"/>
      <c r="I988" s="124"/>
      <c r="J988" s="285"/>
    </row>
    <row r="989" spans="1:10">
      <c r="A989" s="60" t="str">
        <f t="shared" si="29"/>
        <v/>
      </c>
      <c r="B989" s="50"/>
      <c r="C989" s="47"/>
      <c r="D989" s="53"/>
      <c r="E989" s="59" t="str">
        <f t="shared" si="30"/>
        <v/>
      </c>
      <c r="F989" s="59" t="str">
        <f>IF(B989&lt;&gt;"",SUM($E$16:E989),"")</f>
        <v/>
      </c>
      <c r="G989" s="63"/>
      <c r="H989" s="149"/>
      <c r="I989" s="124"/>
      <c r="J989" s="285"/>
    </row>
    <row r="990" spans="1:10">
      <c r="A990" s="60" t="str">
        <f t="shared" si="29"/>
        <v/>
      </c>
      <c r="B990" s="50"/>
      <c r="C990" s="47"/>
      <c r="D990" s="53"/>
      <c r="E990" s="59" t="str">
        <f t="shared" si="30"/>
        <v/>
      </c>
      <c r="F990" s="59" t="str">
        <f>IF(B990&lt;&gt;"",SUM($E$16:E990),"")</f>
        <v/>
      </c>
      <c r="G990" s="63"/>
      <c r="H990" s="149"/>
      <c r="I990" s="124"/>
      <c r="J990" s="285"/>
    </row>
    <row r="991" spans="1:10">
      <c r="A991" s="60" t="str">
        <f t="shared" si="29"/>
        <v/>
      </c>
      <c r="B991" s="50"/>
      <c r="C991" s="47"/>
      <c r="D991" s="53"/>
      <c r="E991" s="59" t="str">
        <f t="shared" si="30"/>
        <v/>
      </c>
      <c r="F991" s="59" t="str">
        <f>IF(B991&lt;&gt;"",SUM($E$16:E991),"")</f>
        <v/>
      </c>
      <c r="G991" s="63"/>
      <c r="H991" s="149"/>
      <c r="I991" s="124"/>
      <c r="J991" s="285"/>
    </row>
    <row r="992" spans="1:10">
      <c r="A992" s="60" t="str">
        <f t="shared" si="29"/>
        <v/>
      </c>
      <c r="B992" s="50"/>
      <c r="C992" s="47"/>
      <c r="D992" s="53"/>
      <c r="E992" s="59" t="str">
        <f t="shared" si="30"/>
        <v/>
      </c>
      <c r="F992" s="59" t="str">
        <f>IF(B992&lt;&gt;"",SUM($E$16:E992),"")</f>
        <v/>
      </c>
      <c r="G992" s="63"/>
      <c r="H992" s="149"/>
      <c r="I992" s="124"/>
      <c r="J992" s="285"/>
    </row>
    <row r="993" spans="1:10">
      <c r="A993" s="60" t="str">
        <f t="shared" si="29"/>
        <v/>
      </c>
      <c r="B993" s="50"/>
      <c r="C993" s="47"/>
      <c r="D993" s="53"/>
      <c r="E993" s="59" t="str">
        <f t="shared" si="30"/>
        <v/>
      </c>
      <c r="F993" s="59" t="str">
        <f>IF(B993&lt;&gt;"",SUM($E$16:E993),"")</f>
        <v/>
      </c>
      <c r="G993" s="63"/>
      <c r="H993" s="149"/>
      <c r="I993" s="124"/>
      <c r="J993" s="285"/>
    </row>
    <row r="994" spans="1:10">
      <c r="A994" s="60" t="str">
        <f t="shared" si="29"/>
        <v/>
      </c>
      <c r="B994" s="50"/>
      <c r="C994" s="47"/>
      <c r="D994" s="53"/>
      <c r="E994" s="59" t="str">
        <f t="shared" si="30"/>
        <v/>
      </c>
      <c r="F994" s="59" t="str">
        <f>IF(B994&lt;&gt;"",SUM($E$16:E994),"")</f>
        <v/>
      </c>
      <c r="G994" s="63"/>
      <c r="H994" s="149"/>
      <c r="I994" s="124"/>
      <c r="J994" s="285"/>
    </row>
    <row r="995" spans="1:10">
      <c r="A995" s="60" t="str">
        <f t="shared" si="29"/>
        <v/>
      </c>
      <c r="B995" s="50"/>
      <c r="C995" s="47"/>
      <c r="D995" s="53"/>
      <c r="E995" s="59" t="str">
        <f t="shared" si="30"/>
        <v/>
      </c>
      <c r="F995" s="59" t="str">
        <f>IF(B995&lt;&gt;"",SUM($E$16:E995),"")</f>
        <v/>
      </c>
      <c r="G995" s="63"/>
      <c r="H995" s="149"/>
      <c r="I995" s="124"/>
      <c r="J995" s="285"/>
    </row>
    <row r="996" spans="1:10">
      <c r="A996" s="60" t="str">
        <f t="shared" si="29"/>
        <v/>
      </c>
      <c r="B996" s="50"/>
      <c r="C996" s="47"/>
      <c r="D996" s="53"/>
      <c r="E996" s="59" t="str">
        <f t="shared" si="30"/>
        <v/>
      </c>
      <c r="F996" s="59" t="str">
        <f>IF(B996&lt;&gt;"",SUM($E$16:E996),"")</f>
        <v/>
      </c>
      <c r="G996" s="63"/>
      <c r="H996" s="149"/>
      <c r="I996" s="124"/>
      <c r="J996" s="285"/>
    </row>
    <row r="997" spans="1:10">
      <c r="A997" s="60" t="str">
        <f t="shared" si="29"/>
        <v/>
      </c>
      <c r="B997" s="50"/>
      <c r="C997" s="47"/>
      <c r="D997" s="53"/>
      <c r="E997" s="59" t="str">
        <f t="shared" si="30"/>
        <v/>
      </c>
      <c r="F997" s="59" t="str">
        <f>IF(B997&lt;&gt;"",SUM($E$16:E997),"")</f>
        <v/>
      </c>
      <c r="G997" s="63"/>
      <c r="H997" s="149"/>
      <c r="I997" s="124"/>
      <c r="J997" s="285"/>
    </row>
    <row r="998" spans="1:10">
      <c r="A998" s="60" t="str">
        <f t="shared" si="29"/>
        <v/>
      </c>
      <c r="B998" s="50"/>
      <c r="C998" s="47"/>
      <c r="D998" s="53"/>
      <c r="E998" s="59" t="str">
        <f t="shared" si="30"/>
        <v/>
      </c>
      <c r="F998" s="59" t="str">
        <f>IF(B998&lt;&gt;"",SUM($E$16:E998),"")</f>
        <v/>
      </c>
      <c r="G998" s="63"/>
      <c r="H998" s="149"/>
      <c r="I998" s="124"/>
      <c r="J998" s="285"/>
    </row>
    <row r="999" spans="1:10">
      <c r="A999" s="60" t="str">
        <f t="shared" si="29"/>
        <v/>
      </c>
      <c r="B999" s="50"/>
      <c r="C999" s="47"/>
      <c r="D999" s="53"/>
      <c r="E999" s="59" t="str">
        <f t="shared" si="30"/>
        <v/>
      </c>
      <c r="F999" s="59" t="str">
        <f>IF(B999&lt;&gt;"",SUM($E$16:E999),"")</f>
        <v/>
      </c>
      <c r="G999" s="63"/>
      <c r="H999" s="149"/>
      <c r="I999" s="124"/>
      <c r="J999" s="285"/>
    </row>
    <row r="1000" spans="1:10">
      <c r="J1000" s="285"/>
    </row>
  </sheetData>
  <sheetProtection selectLockedCells="1" selectUnlockedCells="1"/>
  <autoFilter ref="A15:I103"/>
  <conditionalFormatting sqref="A7:A9">
    <cfRule type="expression" dxfId="1" priority="2" stopIfTrue="1">
      <formula>#REF!="Kurs"</formula>
    </cfRule>
  </conditionalFormatting>
  <conditionalFormatting sqref="H5:H12">
    <cfRule type="cellIs" dxfId="0" priority="1" operator="greaterThan">
      <formula>1</formula>
    </cfRule>
  </conditionalFormatting>
  <printOptions gridLines="1"/>
  <pageMargins left="0.74791666666666667" right="0.74791666666666667" top="0.98402777777777772" bottom="0.98402777777777772" header="0.5" footer="0.5"/>
  <pageSetup paperSize="9" scale="10"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Arbeitspakete</vt:lpstr>
      <vt:lpstr>Burn-Down-Diagramm</vt:lpstr>
      <vt:lpstr>Personenstunden</vt:lpstr>
      <vt:lpstr>HW</vt:lpstr>
      <vt:lpstr>AF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2011-03-21T16:49:14Z</dcterms:created>
  <dcterms:modified xsi:type="dcterms:W3CDTF">2017-08-13T07:46:37Z</dcterms:modified>
</cp:coreProperties>
</file>