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io\PycharmProjects\UscFactDash\data\"/>
    </mc:Choice>
  </mc:AlternateContent>
  <xr:revisionPtr revIDLastSave="0" documentId="13_ncr:1_{C3771DD7-F9D1-452A-A203-60AE9A35A226}" xr6:coauthVersionLast="47" xr6:coauthVersionMax="47" xr10:uidLastSave="{00000000-0000-0000-0000-000000000000}"/>
  <bookViews>
    <workbookView xWindow="-120" yWindow="-120" windowWidth="29040" windowHeight="15720" activeTab="1" xr2:uid="{8398DB1D-EA13-4915-89E7-30D9C4F8981C}"/>
  </bookViews>
  <sheets>
    <sheet name="June 30 2024" sheetId="1" r:id="rId1"/>
    <sheet name="March 2025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2" l="1"/>
  <c r="B50" i="2"/>
  <c r="F50" i="2" s="1"/>
  <c r="F49" i="2"/>
  <c r="F48" i="2"/>
  <c r="H47" i="2"/>
  <c r="H50" i="2" s="1"/>
  <c r="H42" i="2"/>
  <c r="D42" i="2"/>
  <c r="B42" i="2"/>
  <c r="F42" i="2" s="1"/>
  <c r="F41" i="2"/>
  <c r="H37" i="2"/>
  <c r="D37" i="2"/>
  <c r="D44" i="2" s="1"/>
  <c r="D52" i="2" s="1"/>
  <c r="B37" i="2"/>
  <c r="F35" i="2"/>
  <c r="F34" i="2"/>
  <c r="H27" i="2"/>
  <c r="D27" i="2"/>
  <c r="B27" i="2"/>
  <c r="F27" i="2" s="1"/>
  <c r="F26" i="2"/>
  <c r="H23" i="2"/>
  <c r="D23" i="2"/>
  <c r="B23" i="2"/>
  <c r="F23" i="2" s="1"/>
  <c r="F21" i="2"/>
  <c r="D19" i="2"/>
  <c r="F17" i="2"/>
  <c r="F16" i="2"/>
  <c r="F15" i="2"/>
  <c r="H14" i="2"/>
  <c r="F13" i="2"/>
  <c r="F12" i="2"/>
  <c r="H11" i="2"/>
  <c r="B11" i="2"/>
  <c r="B19" i="2" s="1"/>
  <c r="B29" i="2" s="1"/>
  <c r="F10" i="2"/>
  <c r="F9" i="2"/>
  <c r="F11" i="2" s="1"/>
  <c r="H44" i="2" l="1"/>
  <c r="H52" i="2"/>
  <c r="H19" i="2"/>
  <c r="H29" i="2" s="1"/>
  <c r="D29" i="2"/>
  <c r="F29" i="2" s="1"/>
  <c r="F37" i="2"/>
  <c r="B44" i="2"/>
  <c r="F19" i="2"/>
  <c r="F44" i="2" l="1"/>
  <c r="B52" i="2"/>
  <c r="F52" i="2" s="1"/>
</calcChain>
</file>

<file path=xl/sharedStrings.xml><?xml version="1.0" encoding="utf-8"?>
<sst xmlns="http://schemas.openxmlformats.org/spreadsheetml/2006/main" count="212" uniqueCount="138">
  <si>
    <t>UNIVERSITY OF THE SOUTHERN CARIBBEAN</t>
  </si>
  <si>
    <t>Combined Statement of Financial Position</t>
  </si>
  <si>
    <t>As of June 30, 2024 and 2023</t>
  </si>
  <si>
    <t>Operating</t>
  </si>
  <si>
    <t>Fixed Asset</t>
  </si>
  <si>
    <t>Fund</t>
  </si>
  <si>
    <t>Plant Fund</t>
  </si>
  <si>
    <t>Total</t>
  </si>
  <si>
    <t>ASSETS</t>
  </si>
  <si>
    <t>Current Assets</t>
  </si>
  <si>
    <t>Total Current Assets</t>
  </si>
  <si>
    <t>$ -</t>
  </si>
  <si>
    <t>Land, Buildings &amp; Equipment, Net (Note 6)</t>
  </si>
  <si>
    <t>Other Assets</t>
  </si>
  <si>
    <t>TOTAL ASSETS</t>
  </si>
  <si>
    <t>LIABILITIES</t>
  </si>
  <si>
    <t>Current Liabilities</t>
  </si>
  <si>
    <t>Long Term Liabilities</t>
  </si>
  <si>
    <t>Total Liabilities</t>
  </si>
  <si>
    <t>NET ASSETS</t>
  </si>
  <si>
    <t>Total Net Assets</t>
  </si>
  <si>
    <t>Total Liabilities &amp; Net Assets</t>
  </si>
  <si>
    <t>Combined Statement of Financial Position 2023 &amp; 2024</t>
  </si>
  <si>
    <t>Statement of Financial Activity</t>
  </si>
  <si>
    <t>For Twelve Months Ended June 30, 2024 and 2023</t>
  </si>
  <si>
    <t>Plant</t>
  </si>
  <si>
    <t>Budget</t>
  </si>
  <si>
    <t>OPERATING ACTIVITY</t>
  </si>
  <si>
    <t>2023/2024</t>
  </si>
  <si>
    <t>Total Earned Operating Income</t>
  </si>
  <si>
    <t>-</t>
  </si>
  <si>
    <t>Total Operating Expense</t>
  </si>
  <si>
    <t>Increase (Decrease) After Subsidies</t>
  </si>
  <si>
    <t>CAPITAL ACTIVITY</t>
  </si>
  <si>
    <t>Increase (Decrease) Before Transfers</t>
  </si>
  <si>
    <t>Transfers Between Funds</t>
  </si>
  <si>
    <t>Net Increase (Decrease) for the Year</t>
  </si>
  <si>
    <t>Net assets, Beginning of Year</t>
  </si>
  <si>
    <t>Net assets, End of Year</t>
  </si>
  <si>
    <t>Statement of Financial Activity 2023 &amp; 2024</t>
  </si>
  <si>
    <t>Budgetary Analysis</t>
  </si>
  <si>
    <t>For the 12 months period ended 30th June 2025</t>
  </si>
  <si>
    <t>Operating Activity</t>
  </si>
  <si>
    <t>Budgeted</t>
  </si>
  <si>
    <t>Actual</t>
  </si>
  <si>
    <t>TTD$</t>
  </si>
  <si>
    <t>Earned Income</t>
  </si>
  <si>
    <t>Expenses:</t>
  </si>
  <si>
    <t>Increase (Decrease) before Subsidies</t>
  </si>
  <si>
    <t>Subsidies Income</t>
  </si>
  <si>
    <t>Capital Expenditure</t>
  </si>
  <si>
    <t>Budgeted Activity 2024 &amp; 2025</t>
  </si>
  <si>
    <t xml:space="preserve"> June 2024</t>
  </si>
  <si>
    <t xml:space="preserve"> June 2025</t>
  </si>
  <si>
    <t xml:space="preserve">Cash (Note 2) </t>
  </si>
  <si>
    <t>Accounts Receivable Gross</t>
  </si>
  <si>
    <t>Allowance for Doubtful Accounts</t>
  </si>
  <si>
    <t>Accounts Receivable, Net (Note 3)</t>
  </si>
  <si>
    <t>Cash Held for Agency ( Note 2)</t>
  </si>
  <si>
    <t>Cash Held for Endowment (Note 2)</t>
  </si>
  <si>
    <t>Loans Receivable Net (Note 4)</t>
  </si>
  <si>
    <t>Inventory &amp; Prepaid Expense (Note 5)</t>
  </si>
  <si>
    <t>Total Fixed Assets</t>
  </si>
  <si>
    <t>Non-Current Receivables,Net (Note 7)</t>
  </si>
  <si>
    <t>Total Other Assets</t>
  </si>
  <si>
    <t xml:space="preserve">LIABILITIES </t>
  </si>
  <si>
    <t>Accounts Payable (Note 8)</t>
  </si>
  <si>
    <t>Agency Funds (Note 9)</t>
  </si>
  <si>
    <t>Endowment Fund (Note 10)</t>
  </si>
  <si>
    <t>Short Term Loan (Note 11)</t>
  </si>
  <si>
    <t>Total Current Liabilities</t>
  </si>
  <si>
    <t>Other Liabilities</t>
  </si>
  <si>
    <t>Deferred Income</t>
  </si>
  <si>
    <t>Loans Payable, Long Term (Note 11)</t>
  </si>
  <si>
    <t>Total Other Liabilities</t>
  </si>
  <si>
    <t xml:space="preserve">Unrestricted: Unallocated Fund </t>
  </si>
  <si>
    <t>Unrestricted: Allocated Fund</t>
  </si>
  <si>
    <t>Unrestricted: Net Invested in Plant</t>
  </si>
  <si>
    <t>As of March 30, 2025 and 2024</t>
  </si>
  <si>
    <t>Combined Statement of Financial Position 2024 &amp; 2025</t>
  </si>
  <si>
    <t>Earned Income:</t>
  </si>
  <si>
    <t>Tuition &amp; Fees</t>
  </si>
  <si>
    <t>Departmental</t>
  </si>
  <si>
    <t>Other Operating Income</t>
  </si>
  <si>
    <t>Donations</t>
  </si>
  <si>
    <t xml:space="preserve">   Total Earned Operating Income</t>
  </si>
  <si>
    <t>Operating Expenses:</t>
  </si>
  <si>
    <t>Salary and Allowances</t>
  </si>
  <si>
    <t>Finance Charges</t>
  </si>
  <si>
    <t>Administrative &amp; General</t>
  </si>
  <si>
    <t>Increase (Decrease)  before  Subsidies</t>
  </si>
  <si>
    <t>Unrestricted Subsidies</t>
  </si>
  <si>
    <t>Increase (Decrease)  After  Subsidies</t>
  </si>
  <si>
    <t>Capital Income</t>
  </si>
  <si>
    <t xml:space="preserve">   Net Capital Increase (Decrease)</t>
  </si>
  <si>
    <t>TRANSFERS</t>
  </si>
  <si>
    <t>Transfers Between Functions/Resources</t>
  </si>
  <si>
    <t>Notes to the Financial Statements are an integral part of this statement.</t>
  </si>
  <si>
    <t>Statement of Financial Activity 2024 &amp; 2025</t>
  </si>
  <si>
    <t>For Twelve Months Ended March 30, 2025 and 2024</t>
  </si>
  <si>
    <t>Cash Flows from Operating Activities:</t>
  </si>
  <si>
    <t>Net Increase from Financial Activity</t>
  </si>
  <si>
    <t>Adjustments to remove non-cash items:</t>
  </si>
  <si>
    <t xml:space="preserve">     Depreciation Expense</t>
  </si>
  <si>
    <t xml:space="preserve">     Allowance for Doubtful Accounts</t>
  </si>
  <si>
    <t xml:space="preserve">     (Gain) Loss on Sale of Plant Assets</t>
  </si>
  <si>
    <t xml:space="preserve">        Current AR  (Row Hidden When Extracted)</t>
  </si>
  <si>
    <t xml:space="preserve">        Beginning AR At Start of Year (Row Hidden When Extracted)</t>
  </si>
  <si>
    <t>(Increase) Decrease in Accounts Receivable</t>
  </si>
  <si>
    <t>(Increase) Decrease in Loans Receivable</t>
  </si>
  <si>
    <t xml:space="preserve">  (Increase) Decrease in Inventory &amp; Prepaid Expense</t>
  </si>
  <si>
    <t xml:space="preserve">        Current AP  (Row Hidden When Extracted)</t>
  </si>
  <si>
    <t xml:space="preserve">        Beginning AP At Start of Year (Row Hidden When Extracted)</t>
  </si>
  <si>
    <t>Increase (Decrease) in Accounts Payable</t>
  </si>
  <si>
    <t>Increase (Decrease) in Agency Cash</t>
  </si>
  <si>
    <t>Increase (Decrease) in Agency Liability</t>
  </si>
  <si>
    <t>Increase (Decrease) in Deferred Income</t>
  </si>
  <si>
    <t>Increase (Decrease) in Notes Payable</t>
  </si>
  <si>
    <t xml:space="preserve">     Net Cash Provided (Used) by Operating Activities</t>
  </si>
  <si>
    <t>Cash Flows from Investing Activities:</t>
  </si>
  <si>
    <t>Proceeds from Sale of Plant Assets</t>
  </si>
  <si>
    <t>Purchase of Plant Assets</t>
  </si>
  <si>
    <t>Purchase of Plant WIP</t>
  </si>
  <si>
    <t>(Increase) Decrease in Other Assets</t>
  </si>
  <si>
    <t>Receipts of Loan Payments</t>
  </si>
  <si>
    <t xml:space="preserve">     Net Cash Provided (Used) by Investing Activities</t>
  </si>
  <si>
    <t>Cash Flows from Financing Activities:</t>
  </si>
  <si>
    <t>Payments made on Long-term Debt</t>
  </si>
  <si>
    <t>Proceeds from Borrowing New Debt</t>
  </si>
  <si>
    <t xml:space="preserve">     Net Cash provided (used) by Financing Activities</t>
  </si>
  <si>
    <t>Net Increase/(Decrease) in Cash and Cash Equivalents</t>
  </si>
  <si>
    <t xml:space="preserve">      Cash, at Beginning</t>
  </si>
  <si>
    <t xml:space="preserve">      Agency Fund </t>
  </si>
  <si>
    <t>Cash and Cash Equivalents, Beginning</t>
  </si>
  <si>
    <t>Cash and Cash Equivalents, Ending</t>
  </si>
  <si>
    <t>Cash Flow Activity 2024 &amp; 2025</t>
  </si>
  <si>
    <t>As of March 30 2025</t>
  </si>
  <si>
    <t>2025/2024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</si>
</sst>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fornian FB"/>
      <family val="1"/>
    </font>
    <font>
      <b/>
      <sz val="10"/>
      <color theme="1"/>
      <name val="Californian FB"/>
      <family val="1"/>
    </font>
    <font>
      <u/>
      <sz val="10"/>
      <color theme="1"/>
      <name val="Californian FB"/>
      <family val="1"/>
    </font>
    <font>
      <u/>
      <sz val="11"/>
      <color theme="1"/>
      <name val="Aptos Narrow"/>
      <family val="2"/>
      <scheme val="minor"/>
    </font>
    <font>
      <sz val="12"/>
      <name val="Helv"/>
    </font>
    <font>
      <b/>
      <u/>
      <sz val="10"/>
      <color theme="1"/>
      <name val="Californian FB"/>
      <family val="1"/>
    </font>
  </fonts>
  <fills count="6">
    <fill>
      <patternFill patternType="none"/>
    </fill>
    <fill>
      <patternFill patternType="gray125"/>
    </fill>
    <fill>
      <patternFill patternType="solid">
        <fgColor rgb="FFC5DF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DCE3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37" fontId="16" fillId="0" borderId="0"/>
    <xf numFmtId="37" fontId="16" fillId="0" borderId="0"/>
  </cellStyleXfs>
  <cellXfs count="75">
    <xf numFmtId="0" fontId="0" fillId="0" borderId="0" xfId="0"/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5"/>
    </xf>
    <xf numFmtId="0" fontId="2" fillId="0" borderId="5" xfId="0" applyFont="1" applyBorder="1" applyAlignment="1">
      <alignment horizontal="left" vertical="center" wrapText="1" indent="3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4"/>
    </xf>
    <xf numFmtId="0" fontId="2" fillId="0" borderId="4" xfId="0" applyFont="1" applyBorder="1" applyAlignment="1">
      <alignment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 indent="1"/>
    </xf>
    <xf numFmtId="8" fontId="1" fillId="0" borderId="5" xfId="0" applyNumberFormat="1" applyFont="1" applyBorder="1" applyAlignment="1">
      <alignment horizontal="center" vertical="center" wrapText="1"/>
    </xf>
    <xf numFmtId="8" fontId="1" fillId="0" borderId="5" xfId="0" applyNumberFormat="1" applyFont="1" applyBorder="1" applyAlignment="1">
      <alignment horizontal="left" vertical="center" wrapText="1" indent="1"/>
    </xf>
    <xf numFmtId="8" fontId="1" fillId="0" borderId="5" xfId="0" applyNumberFormat="1" applyFont="1" applyBorder="1" applyAlignment="1">
      <alignment vertical="center" wrapText="1"/>
    </xf>
    <xf numFmtId="8" fontId="2" fillId="0" borderId="5" xfId="0" applyNumberFormat="1" applyFont="1" applyBorder="1" applyAlignment="1">
      <alignment horizontal="right" vertical="center" wrapText="1"/>
    </xf>
    <xf numFmtId="8" fontId="2" fillId="0" borderId="5" xfId="0" applyNumberFormat="1" applyFont="1" applyBorder="1" applyAlignment="1">
      <alignment horizontal="left" vertical="center" wrapText="1" indent="1"/>
    </xf>
    <xf numFmtId="8" fontId="2" fillId="0" borderId="5" xfId="0" applyNumberFormat="1" applyFont="1" applyBorder="1" applyAlignment="1">
      <alignment horizontal="center" vertical="center" wrapText="1"/>
    </xf>
    <xf numFmtId="8" fontId="2" fillId="0" borderId="5" xfId="0" applyNumberFormat="1" applyFont="1" applyBorder="1" applyAlignment="1">
      <alignment vertical="center" wrapText="1"/>
    </xf>
    <xf numFmtId="4" fontId="1" fillId="0" borderId="5" xfId="0" applyNumberFormat="1" applyFont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8" fillId="2" borderId="5" xfId="0" applyFont="1" applyFill="1" applyBorder="1" applyAlignment="1">
      <alignment horizontal="left" vertical="center" wrapText="1" indent="6"/>
    </xf>
    <xf numFmtId="0" fontId="8" fillId="2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3" fontId="9" fillId="2" borderId="5" xfId="0" applyNumberFormat="1" applyFont="1" applyFill="1" applyBorder="1" applyAlignment="1">
      <alignment horizontal="right" vertical="center" wrapText="1"/>
    </xf>
    <xf numFmtId="3" fontId="9" fillId="3" borderId="5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right" vertical="center" wrapText="1"/>
    </xf>
    <xf numFmtId="3" fontId="5" fillId="2" borderId="5" xfId="0" applyNumberFormat="1" applyFont="1" applyFill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horizontal="right" vertical="center" wrapText="1"/>
    </xf>
    <xf numFmtId="3" fontId="5" fillId="2" borderId="5" xfId="0" applyNumberFormat="1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vertical="center" wrapText="1"/>
    </xf>
    <xf numFmtId="17" fontId="5" fillId="2" borderId="5" xfId="0" quotePrefix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/>
    <xf numFmtId="43" fontId="0" fillId="0" borderId="0" xfId="0" applyNumberFormat="1"/>
    <xf numFmtId="0" fontId="12" fillId="0" borderId="0" xfId="0" applyFont="1"/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5" borderId="0" xfId="0" applyFont="1" applyFill="1" applyProtection="1">
      <protection locked="0"/>
    </xf>
    <xf numFmtId="37" fontId="13" fillId="0" borderId="0" xfId="2" applyFont="1"/>
    <xf numFmtId="0" fontId="0" fillId="5" borderId="0" xfId="0" applyFill="1" applyProtection="1">
      <protection locked="0"/>
    </xf>
    <xf numFmtId="37" fontId="13" fillId="0" borderId="0" xfId="3" applyFont="1"/>
    <xf numFmtId="0" fontId="0" fillId="0" borderId="0" xfId="0" applyProtection="1">
      <protection locked="0"/>
    </xf>
    <xf numFmtId="37" fontId="17" fillId="0" borderId="0" xfId="3" applyFont="1"/>
    <xf numFmtId="0" fontId="13" fillId="0" borderId="0" xfId="0" applyFont="1" applyAlignment="1">
      <alignment horizontal="center"/>
    </xf>
    <xf numFmtId="0" fontId="13" fillId="0" borderId="6" xfId="0" applyFont="1" applyBorder="1" applyAlignment="1" applyProtection="1">
      <alignment horizontal="center"/>
      <protection locked="0"/>
    </xf>
    <xf numFmtId="43" fontId="12" fillId="0" borderId="0" xfId="1" applyFont="1" applyProtection="1">
      <protection locked="0"/>
    </xf>
    <xf numFmtId="43" fontId="12" fillId="5" borderId="0" xfId="1" applyFont="1" applyFill="1" applyProtection="1">
      <protection locked="0"/>
    </xf>
    <xf numFmtId="164" fontId="12" fillId="5" borderId="0" xfId="0" applyNumberFormat="1" applyFont="1" applyFill="1" applyProtection="1">
      <protection locked="0"/>
    </xf>
    <xf numFmtId="43" fontId="12" fillId="0" borderId="0" xfId="1" applyFont="1" applyFill="1" applyProtection="1">
      <protection locked="0"/>
    </xf>
    <xf numFmtId="43" fontId="12" fillId="0" borderId="0" xfId="0" applyNumberFormat="1" applyFont="1" applyProtection="1">
      <protection locked="0"/>
    </xf>
    <xf numFmtId="164" fontId="12" fillId="0" borderId="0" xfId="0" applyNumberFormat="1" applyFont="1" applyProtection="1">
      <protection locked="0"/>
    </xf>
    <xf numFmtId="164" fontId="12" fillId="0" borderId="7" xfId="0" applyNumberFormat="1" applyFont="1" applyBorder="1" applyProtection="1">
      <protection locked="0"/>
    </xf>
    <xf numFmtId="164" fontId="13" fillId="0" borderId="8" xfId="0" applyNumberFormat="1" applyFont="1" applyBorder="1" applyProtection="1">
      <protection locked="0"/>
    </xf>
    <xf numFmtId="43" fontId="12" fillId="0" borderId="7" xfId="1" applyFont="1" applyBorder="1" applyProtection="1">
      <protection locked="0"/>
    </xf>
    <xf numFmtId="164" fontId="12" fillId="0" borderId="6" xfId="0" applyNumberFormat="1" applyFont="1" applyBorder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2" fillId="5" borderId="0" xfId="0" applyFont="1" applyFill="1" applyProtection="1">
      <protection locked="0"/>
    </xf>
    <xf numFmtId="15" fontId="0" fillId="0" borderId="0" xfId="0" applyNumberFormat="1"/>
  </cellXfs>
  <cellStyles count="4">
    <cellStyle name="Comma" xfId="1" builtinId="3"/>
    <cellStyle name="Normal" xfId="0" builtinId="0"/>
    <cellStyle name="Normal 10" xfId="3" xr:uid="{CD0B425A-EA97-4932-A3B2-30D2812205F8}"/>
    <cellStyle name="Normal 12" xfId="2" xr:uid="{7A6F8C52-516D-4111-AEC3-9202145709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3C17-40A6-49FC-A4FF-A3F0B5DD7D40}">
  <dimension ref="A1:J77"/>
  <sheetViews>
    <sheetView topLeftCell="A23" zoomScale="115" zoomScaleNormal="115" workbookViewId="0">
      <selection activeCell="A57" sqref="A57:D61"/>
    </sheetView>
  </sheetViews>
  <sheetFormatPr defaultRowHeight="15" x14ac:dyDescent="0.25"/>
  <cols>
    <col min="1" max="1" width="14.140625" customWidth="1"/>
    <col min="2" max="2" width="17.5703125" bestFit="1" customWidth="1"/>
    <col min="3" max="3" width="11.7109375" bestFit="1" customWidth="1"/>
    <col min="4" max="4" width="17.5703125" bestFit="1" customWidth="1"/>
    <col min="5" max="5" width="2.42578125" customWidth="1"/>
    <col min="6" max="6" width="14.85546875" bestFit="1" customWidth="1"/>
    <col min="7" max="7" width="3.28515625" customWidth="1"/>
    <col min="8" max="8" width="16.28515625" bestFit="1" customWidth="1"/>
  </cols>
  <sheetData>
    <row r="1" spans="1:8" ht="15.75" thickBot="1" x14ac:dyDescent="0.3">
      <c r="A1" s="41" t="s">
        <v>22</v>
      </c>
      <c r="B1" s="41"/>
      <c r="C1" s="41"/>
      <c r="D1" s="41"/>
      <c r="E1" s="41"/>
      <c r="F1" s="41"/>
      <c r="G1" s="41"/>
      <c r="H1" s="41"/>
    </row>
    <row r="2" spans="1:8" ht="19.5" thickBot="1" x14ac:dyDescent="0.3">
      <c r="A2" s="42" t="s">
        <v>0</v>
      </c>
      <c r="B2" s="43"/>
      <c r="C2" s="43"/>
      <c r="D2" s="43"/>
      <c r="E2" s="43"/>
      <c r="F2" s="43"/>
      <c r="G2" s="43"/>
      <c r="H2" s="44"/>
    </row>
    <row r="3" spans="1:8" ht="19.5" thickBot="1" x14ac:dyDescent="0.3">
      <c r="A3" s="42" t="s">
        <v>1</v>
      </c>
      <c r="B3" s="43"/>
      <c r="C3" s="43"/>
      <c r="D3" s="43"/>
      <c r="E3" s="43"/>
      <c r="F3" s="43"/>
      <c r="G3" s="43"/>
      <c r="H3" s="44"/>
    </row>
    <row r="4" spans="1:8" ht="19.5" thickBot="1" x14ac:dyDescent="0.3">
      <c r="A4" s="42" t="s">
        <v>2</v>
      </c>
      <c r="B4" s="43"/>
      <c r="C4" s="43"/>
      <c r="D4" s="43"/>
      <c r="E4" s="43"/>
      <c r="F4" s="43"/>
      <c r="G4" s="43"/>
      <c r="H4" s="44"/>
    </row>
    <row r="5" spans="1:8" ht="15.75" thickBot="1" x14ac:dyDescent="0.3">
      <c r="A5" s="2"/>
      <c r="B5" s="4"/>
      <c r="C5" s="4"/>
      <c r="D5" s="4"/>
      <c r="E5" s="4"/>
      <c r="F5" s="4"/>
      <c r="G5" s="4"/>
      <c r="H5" s="4"/>
    </row>
    <row r="6" spans="1:8" ht="15.75" thickBot="1" x14ac:dyDescent="0.3">
      <c r="A6" s="2"/>
      <c r="B6" s="5" t="s">
        <v>3</v>
      </c>
      <c r="C6" s="4"/>
      <c r="D6" s="6" t="s">
        <v>4</v>
      </c>
      <c r="E6" s="4"/>
      <c r="F6" s="7">
        <v>2024</v>
      </c>
      <c r="G6" s="4"/>
      <c r="H6" s="7">
        <v>2023</v>
      </c>
    </row>
    <row r="7" spans="1:8" ht="15.75" thickBot="1" x14ac:dyDescent="0.3">
      <c r="A7" s="2"/>
      <c r="B7" s="7" t="s">
        <v>5</v>
      </c>
      <c r="C7" s="4"/>
      <c r="D7" s="8" t="s">
        <v>6</v>
      </c>
      <c r="E7" s="4"/>
      <c r="F7" s="7" t="s">
        <v>7</v>
      </c>
      <c r="G7" s="4"/>
      <c r="H7" s="7" t="s">
        <v>7</v>
      </c>
    </row>
    <row r="8" spans="1:8" ht="15.75" thickBot="1" x14ac:dyDescent="0.3">
      <c r="A8" s="9" t="s">
        <v>8</v>
      </c>
      <c r="B8" s="4"/>
      <c r="C8" s="4"/>
      <c r="D8" s="4"/>
      <c r="E8" s="4"/>
      <c r="F8" s="4"/>
      <c r="G8" s="4"/>
      <c r="H8" s="4"/>
    </row>
    <row r="9" spans="1:8" ht="15.75" thickBot="1" x14ac:dyDescent="0.3">
      <c r="A9" s="9" t="s">
        <v>9</v>
      </c>
      <c r="B9" s="4"/>
      <c r="C9" s="4"/>
      <c r="D9" s="4"/>
      <c r="E9" s="4"/>
      <c r="F9" s="4"/>
      <c r="G9" s="4"/>
      <c r="H9" s="4"/>
    </row>
    <row r="10" spans="1:8" ht="30.75" thickBot="1" x14ac:dyDescent="0.3">
      <c r="A10" s="9" t="s">
        <v>10</v>
      </c>
      <c r="B10" s="10">
        <v>92280422.209999993</v>
      </c>
      <c r="C10" s="4"/>
      <c r="D10" s="11" t="s">
        <v>11</v>
      </c>
      <c r="E10" s="4"/>
      <c r="F10" s="12">
        <v>92280422.209999993</v>
      </c>
      <c r="G10" s="4"/>
      <c r="H10" s="13">
        <v>91687821.939999998</v>
      </c>
    </row>
    <row r="11" spans="1:8" ht="15.75" thickBot="1" x14ac:dyDescent="0.3">
      <c r="A11" s="2"/>
      <c r="B11" s="4"/>
      <c r="C11" s="4"/>
      <c r="D11" s="4"/>
      <c r="E11" s="4"/>
      <c r="F11" s="4"/>
      <c r="G11" s="4"/>
      <c r="H11" s="4"/>
    </row>
    <row r="12" spans="1:8" ht="60.75" thickBot="1" x14ac:dyDescent="0.3">
      <c r="A12" s="1" t="s">
        <v>12</v>
      </c>
      <c r="B12" s="10">
        <v>9758390.2799999993</v>
      </c>
      <c r="C12" s="4"/>
      <c r="D12" s="13">
        <v>159040451.27000001</v>
      </c>
      <c r="E12" s="4"/>
      <c r="F12" s="12">
        <v>168798841.55000001</v>
      </c>
      <c r="G12" s="4"/>
      <c r="H12" s="13">
        <v>173088918.74000001</v>
      </c>
    </row>
    <row r="13" spans="1:8" ht="15.75" thickBot="1" x14ac:dyDescent="0.3">
      <c r="A13" s="9"/>
      <c r="B13" s="4"/>
      <c r="C13" s="4"/>
      <c r="D13" s="4"/>
      <c r="E13" s="4"/>
      <c r="F13" s="4"/>
      <c r="G13" s="4"/>
      <c r="H13" s="4"/>
    </row>
    <row r="14" spans="1:8" ht="15.75" thickBot="1" x14ac:dyDescent="0.3">
      <c r="A14" s="9" t="s">
        <v>13</v>
      </c>
      <c r="B14" s="10">
        <v>-42289.54</v>
      </c>
      <c r="C14" s="4"/>
      <c r="D14" s="11" t="s">
        <v>11</v>
      </c>
      <c r="E14" s="4"/>
      <c r="F14" s="12">
        <v>-42289.54</v>
      </c>
      <c r="G14" s="4"/>
      <c r="H14" s="14">
        <v>-42289.54</v>
      </c>
    </row>
    <row r="15" spans="1:8" ht="15.75" thickBot="1" x14ac:dyDescent="0.3">
      <c r="A15" s="2"/>
      <c r="B15" s="4"/>
      <c r="C15" s="4"/>
      <c r="D15" s="4"/>
      <c r="E15" s="4"/>
      <c r="F15" s="4"/>
      <c r="G15" s="4"/>
      <c r="H15" s="4"/>
    </row>
    <row r="16" spans="1:8" ht="15.75" thickBot="1" x14ac:dyDescent="0.3">
      <c r="A16" s="9" t="s">
        <v>14</v>
      </c>
      <c r="B16" s="15">
        <v>101996522.95</v>
      </c>
      <c r="C16" s="4"/>
      <c r="D16" s="16">
        <v>159040451.27000001</v>
      </c>
      <c r="E16" s="4"/>
      <c r="F16" s="17">
        <v>261036974.22</v>
      </c>
      <c r="G16" s="4"/>
      <c r="H16" s="16">
        <v>264734451.13999999</v>
      </c>
    </row>
    <row r="17" spans="1:10" ht="15.75" thickBot="1" x14ac:dyDescent="0.3">
      <c r="A17" s="2"/>
      <c r="B17" s="4"/>
      <c r="C17" s="4"/>
      <c r="D17" s="4"/>
      <c r="E17" s="4"/>
      <c r="F17" s="4"/>
      <c r="G17" s="4"/>
      <c r="H17" s="4"/>
    </row>
    <row r="18" spans="1:10" ht="15.75" thickBot="1" x14ac:dyDescent="0.3">
      <c r="A18" s="9" t="s">
        <v>15</v>
      </c>
      <c r="B18" s="4"/>
      <c r="C18" s="4"/>
      <c r="D18" s="4"/>
      <c r="E18" s="4"/>
      <c r="F18" s="4"/>
      <c r="G18" s="4"/>
      <c r="H18" s="4"/>
    </row>
    <row r="19" spans="1:10" ht="15.75" thickBot="1" x14ac:dyDescent="0.3">
      <c r="A19" s="2"/>
      <c r="B19" s="4"/>
      <c r="C19" s="4"/>
      <c r="D19" s="4"/>
      <c r="E19" s="4"/>
      <c r="F19" s="4"/>
      <c r="G19" s="4"/>
      <c r="H19" s="4"/>
    </row>
    <row r="20" spans="1:10" ht="30.75" thickBot="1" x14ac:dyDescent="0.3">
      <c r="A20" s="9" t="s">
        <v>16</v>
      </c>
      <c r="B20" s="14">
        <v>64027971.729999997</v>
      </c>
      <c r="C20" s="4"/>
      <c r="D20" s="3" t="s">
        <v>11</v>
      </c>
      <c r="E20" s="4"/>
      <c r="F20" s="14">
        <v>64027971.729999997</v>
      </c>
      <c r="G20" s="4"/>
      <c r="H20" s="14">
        <v>69515626.540000007</v>
      </c>
    </row>
    <row r="21" spans="1:10" ht="15.75" thickBot="1" x14ac:dyDescent="0.3">
      <c r="A21" s="2"/>
      <c r="B21" s="4"/>
      <c r="C21" s="4"/>
      <c r="D21" s="4"/>
      <c r="E21" s="4"/>
      <c r="F21" s="4"/>
      <c r="G21" s="4"/>
      <c r="H21" s="4"/>
    </row>
    <row r="22" spans="1:10" ht="30.75" thickBot="1" x14ac:dyDescent="0.3">
      <c r="A22" s="9" t="s">
        <v>17</v>
      </c>
      <c r="B22" s="14">
        <v>29987056.710000001</v>
      </c>
      <c r="C22" s="4"/>
      <c r="D22" s="3" t="s">
        <v>11</v>
      </c>
      <c r="E22" s="4"/>
      <c r="F22" s="14">
        <v>29987056.710000001</v>
      </c>
      <c r="G22" s="4"/>
      <c r="H22" s="14">
        <v>26550932.41</v>
      </c>
    </row>
    <row r="23" spans="1:10" ht="15.75" thickBot="1" x14ac:dyDescent="0.3">
      <c r="A23" s="2"/>
      <c r="B23" s="4"/>
      <c r="C23" s="4"/>
      <c r="D23" s="4"/>
      <c r="E23" s="4"/>
      <c r="F23" s="4"/>
      <c r="G23" s="4"/>
      <c r="H23" s="4"/>
    </row>
    <row r="24" spans="1:10" ht="30.75" thickBot="1" x14ac:dyDescent="0.3">
      <c r="A24" s="9" t="s">
        <v>18</v>
      </c>
      <c r="B24" s="14">
        <v>94015028.439999998</v>
      </c>
      <c r="C24" s="4"/>
      <c r="D24" s="3" t="s">
        <v>11</v>
      </c>
      <c r="E24" s="4"/>
      <c r="F24" s="14">
        <v>94015028.439999998</v>
      </c>
      <c r="G24" s="4"/>
      <c r="H24" s="14">
        <v>96066558.950000003</v>
      </c>
    </row>
    <row r="25" spans="1:10" ht="15.75" thickBot="1" x14ac:dyDescent="0.3">
      <c r="A25" s="2"/>
      <c r="B25" s="4"/>
      <c r="C25" s="4"/>
      <c r="D25" s="4"/>
      <c r="E25" s="4"/>
      <c r="F25" s="4"/>
      <c r="G25" s="4"/>
      <c r="H25" s="4"/>
    </row>
    <row r="26" spans="1:10" ht="15.75" thickBot="1" x14ac:dyDescent="0.3">
      <c r="A26" s="9" t="s">
        <v>19</v>
      </c>
      <c r="B26" s="4"/>
      <c r="C26" s="4"/>
      <c r="D26" s="4"/>
      <c r="E26" s="4"/>
      <c r="F26" s="4"/>
      <c r="G26" s="4"/>
      <c r="H26" s="4"/>
    </row>
    <row r="27" spans="1:10" ht="30.75" thickBot="1" x14ac:dyDescent="0.3">
      <c r="A27" s="9" t="s">
        <v>20</v>
      </c>
      <c r="B27" s="14">
        <v>7981494.5099999998</v>
      </c>
      <c r="C27" s="4"/>
      <c r="D27" s="14">
        <v>159040451.27000001</v>
      </c>
      <c r="E27" s="4"/>
      <c r="F27" s="14">
        <v>167021945.78</v>
      </c>
      <c r="G27" s="4"/>
      <c r="H27" s="14">
        <v>168667892.19</v>
      </c>
    </row>
    <row r="28" spans="1:10" ht="15.75" thickBot="1" x14ac:dyDescent="0.3">
      <c r="A28" s="2"/>
      <c r="B28" s="4"/>
      <c r="C28" s="4"/>
      <c r="D28" s="4"/>
      <c r="E28" s="4"/>
      <c r="F28" s="4"/>
      <c r="G28" s="4"/>
      <c r="H28" s="4"/>
    </row>
    <row r="29" spans="1:10" ht="45.75" thickBot="1" x14ac:dyDescent="0.3">
      <c r="A29" s="9" t="s">
        <v>21</v>
      </c>
      <c r="B29" s="18">
        <v>101996522.95</v>
      </c>
      <c r="C29" s="4"/>
      <c r="D29" s="18">
        <v>159040451.27000001</v>
      </c>
      <c r="E29" s="4"/>
      <c r="F29" s="18">
        <v>261036974.22</v>
      </c>
      <c r="G29" s="4"/>
      <c r="H29" s="18">
        <v>264734451.13999999</v>
      </c>
    </row>
    <row r="31" spans="1:10" ht="15.75" thickBot="1" x14ac:dyDescent="0.3"/>
    <row r="32" spans="1:10" ht="19.5" thickBot="1" x14ac:dyDescent="0.3">
      <c r="A32" s="42" t="s">
        <v>39</v>
      </c>
      <c r="B32" s="43"/>
      <c r="C32" s="43"/>
      <c r="D32" s="43"/>
      <c r="E32" s="43"/>
      <c r="F32" s="43"/>
      <c r="G32" s="43"/>
      <c r="H32" s="43"/>
      <c r="I32" s="43"/>
      <c r="J32" s="44"/>
    </row>
    <row r="33" spans="1:10" ht="19.5" thickBot="1" x14ac:dyDescent="0.3">
      <c r="A33" s="42" t="s">
        <v>39</v>
      </c>
      <c r="B33" s="43"/>
      <c r="C33" s="43"/>
      <c r="D33" s="43"/>
      <c r="E33" s="43"/>
      <c r="F33" s="43"/>
      <c r="G33" s="43"/>
      <c r="H33" s="43"/>
      <c r="I33" s="43"/>
      <c r="J33" s="44"/>
    </row>
    <row r="34" spans="1:10" ht="19.5" thickBot="1" x14ac:dyDescent="0.3">
      <c r="A34" s="42" t="s">
        <v>0</v>
      </c>
      <c r="B34" s="43"/>
      <c r="C34" s="43"/>
      <c r="D34" s="43"/>
      <c r="E34" s="43"/>
      <c r="F34" s="43"/>
      <c r="G34" s="43"/>
      <c r="H34" s="43"/>
      <c r="I34" s="43"/>
      <c r="J34" s="44"/>
    </row>
    <row r="35" spans="1:10" ht="19.5" thickBot="1" x14ac:dyDescent="0.3">
      <c r="A35" s="42" t="s">
        <v>23</v>
      </c>
      <c r="B35" s="43"/>
      <c r="C35" s="43"/>
      <c r="D35" s="43"/>
      <c r="E35" s="43"/>
      <c r="F35" s="43"/>
      <c r="G35" s="43"/>
      <c r="H35" s="43"/>
      <c r="I35" s="43"/>
      <c r="J35" s="44"/>
    </row>
    <row r="36" spans="1:10" ht="19.5" thickBot="1" x14ac:dyDescent="0.3">
      <c r="A36" s="42" t="s">
        <v>24</v>
      </c>
      <c r="B36" s="43"/>
      <c r="C36" s="43"/>
      <c r="D36" s="43"/>
      <c r="E36" s="43"/>
      <c r="F36" s="43"/>
      <c r="G36" s="43"/>
      <c r="H36" s="43"/>
      <c r="I36" s="43"/>
      <c r="J36" s="44"/>
    </row>
    <row r="37" spans="1:10" ht="15.75" thickBot="1" x14ac:dyDescent="0.3">
      <c r="A37" s="2"/>
      <c r="B37" s="4"/>
      <c r="C37" s="4"/>
      <c r="D37" s="4"/>
      <c r="E37" s="4"/>
      <c r="F37" s="4"/>
      <c r="G37" s="4"/>
      <c r="H37" s="4"/>
      <c r="I37" s="4"/>
      <c r="J37" s="4"/>
    </row>
    <row r="38" spans="1:10" ht="15.75" thickBot="1" x14ac:dyDescent="0.3">
      <c r="A38" s="2"/>
      <c r="B38" s="6" t="s">
        <v>3</v>
      </c>
      <c r="C38" s="4"/>
      <c r="D38" s="7" t="s">
        <v>25</v>
      </c>
      <c r="E38" s="4"/>
      <c r="F38" s="7" t="s">
        <v>7</v>
      </c>
      <c r="G38" s="4"/>
      <c r="H38" s="8" t="s">
        <v>26</v>
      </c>
      <c r="I38" s="4"/>
      <c r="J38" s="7" t="s">
        <v>7</v>
      </c>
    </row>
    <row r="39" spans="1:10" ht="30.75" thickBot="1" x14ac:dyDescent="0.3">
      <c r="A39" s="9" t="s">
        <v>27</v>
      </c>
      <c r="B39" s="7" t="s">
        <v>5</v>
      </c>
      <c r="C39" s="4"/>
      <c r="D39" s="7" t="s">
        <v>5</v>
      </c>
      <c r="E39" s="4"/>
      <c r="F39" s="7">
        <v>2024</v>
      </c>
      <c r="G39" s="4"/>
      <c r="H39" s="6" t="s">
        <v>28</v>
      </c>
      <c r="I39" s="4"/>
      <c r="J39" s="7">
        <v>2023</v>
      </c>
    </row>
    <row r="40" spans="1:10" ht="15.75" thickBot="1" x14ac:dyDescent="0.3">
      <c r="A40" s="1"/>
      <c r="B40" s="4"/>
      <c r="C40" s="4"/>
      <c r="D40" s="4"/>
      <c r="E40" s="4"/>
      <c r="F40" s="4"/>
      <c r="G40" s="4"/>
      <c r="H40" s="4"/>
      <c r="I40" s="4"/>
      <c r="J40" s="4"/>
    </row>
    <row r="41" spans="1:10" ht="45.75" thickBot="1" x14ac:dyDescent="0.3">
      <c r="A41" s="9" t="s">
        <v>29</v>
      </c>
      <c r="B41" s="14">
        <v>80188658.939999998</v>
      </c>
      <c r="C41" s="4"/>
      <c r="D41" s="11" t="s">
        <v>30</v>
      </c>
      <c r="E41" s="4"/>
      <c r="F41" s="14">
        <v>80188658.939999998</v>
      </c>
      <c r="G41" s="4"/>
      <c r="H41" s="14">
        <v>78008737.920000002</v>
      </c>
      <c r="I41" s="4"/>
      <c r="J41" s="12">
        <v>81090235.219999999</v>
      </c>
    </row>
    <row r="42" spans="1:10" ht="15.75" thickBot="1" x14ac:dyDescent="0.3">
      <c r="A42" s="2"/>
      <c r="B42" s="4"/>
      <c r="C42" s="4"/>
      <c r="D42" s="4"/>
      <c r="E42" s="4"/>
      <c r="F42" s="4"/>
      <c r="G42" s="4"/>
      <c r="H42" s="4"/>
      <c r="I42" s="4"/>
      <c r="J42" s="4"/>
    </row>
    <row r="43" spans="1:10" ht="45.75" thickBot="1" x14ac:dyDescent="0.3">
      <c r="A43" s="9" t="s">
        <v>31</v>
      </c>
      <c r="B43" s="14">
        <v>89545989.329999998</v>
      </c>
      <c r="C43" s="4"/>
      <c r="D43" s="14">
        <v>6400153.9699999997</v>
      </c>
      <c r="E43" s="4"/>
      <c r="F43" s="14">
        <v>95946143.299999997</v>
      </c>
      <c r="G43" s="4"/>
      <c r="H43" s="14">
        <v>82940477.400000006</v>
      </c>
      <c r="I43" s="4"/>
      <c r="J43" s="12">
        <v>94224031.019999996</v>
      </c>
    </row>
    <row r="44" spans="1:10" ht="15.75" thickBot="1" x14ac:dyDescent="0.3">
      <c r="A44" s="2"/>
      <c r="B44" s="4"/>
      <c r="C44" s="4"/>
      <c r="D44" s="4"/>
      <c r="E44" s="4"/>
      <c r="F44" s="4"/>
      <c r="G44" s="4"/>
      <c r="H44" s="4"/>
      <c r="I44" s="4"/>
      <c r="J44" s="4"/>
    </row>
    <row r="45" spans="1:10" ht="60.75" thickBot="1" x14ac:dyDescent="0.3">
      <c r="A45" s="9" t="s">
        <v>32</v>
      </c>
      <c r="B45" s="13">
        <v>4754207.5599999996</v>
      </c>
      <c r="C45" s="4"/>
      <c r="D45" s="14">
        <v>-6400153.9699999997</v>
      </c>
      <c r="E45" s="4"/>
      <c r="F45" s="14">
        <v>-1645946.41</v>
      </c>
      <c r="G45" s="4"/>
      <c r="H45" s="14">
        <v>-4931739.4800000004</v>
      </c>
      <c r="I45" s="4"/>
      <c r="J45" s="12">
        <v>-39737.08</v>
      </c>
    </row>
    <row r="46" spans="1:10" ht="15.75" thickBot="1" x14ac:dyDescent="0.3">
      <c r="A46" s="2"/>
      <c r="B46" s="4"/>
      <c r="C46" s="4"/>
      <c r="D46" s="4"/>
      <c r="E46" s="4"/>
      <c r="F46" s="4"/>
      <c r="G46" s="4"/>
      <c r="H46" s="4"/>
      <c r="I46" s="4"/>
      <c r="J46" s="4"/>
    </row>
    <row r="47" spans="1:10" ht="30.75" thickBot="1" x14ac:dyDescent="0.3">
      <c r="A47" s="1" t="s">
        <v>33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 ht="60.75" thickBot="1" x14ac:dyDescent="0.3">
      <c r="A48" s="1" t="s">
        <v>34</v>
      </c>
      <c r="B48" s="14">
        <v>4754207.5599999996</v>
      </c>
      <c r="C48" s="4"/>
      <c r="D48" s="14">
        <v>-6400153.9699999997</v>
      </c>
      <c r="E48" s="4"/>
      <c r="F48" s="14">
        <v>-1645946.41</v>
      </c>
      <c r="G48" s="4"/>
      <c r="H48" s="14">
        <v>-4931739.4800000004</v>
      </c>
      <c r="I48" s="4"/>
      <c r="J48" s="14">
        <v>-39737.08</v>
      </c>
    </row>
    <row r="49" spans="1:10" ht="15.75" thickBot="1" x14ac:dyDescent="0.3">
      <c r="A49" s="1"/>
      <c r="B49" s="3"/>
      <c r="C49" s="4"/>
      <c r="D49" s="3"/>
      <c r="E49" s="4"/>
      <c r="F49" s="3"/>
      <c r="G49" s="4"/>
      <c r="H49" s="3"/>
      <c r="I49" s="4"/>
      <c r="J49" s="3"/>
    </row>
    <row r="50" spans="1:10" ht="45.75" thickBot="1" x14ac:dyDescent="0.3">
      <c r="A50" s="1" t="s">
        <v>35</v>
      </c>
      <c r="B50" s="14">
        <v>-1367592.49</v>
      </c>
      <c r="C50" s="4"/>
      <c r="D50" s="14">
        <v>1367592.49</v>
      </c>
      <c r="E50" s="4"/>
      <c r="F50" s="3" t="s">
        <v>30</v>
      </c>
      <c r="G50" s="4"/>
      <c r="H50" s="3" t="s">
        <v>30</v>
      </c>
      <c r="I50" s="4"/>
      <c r="J50" s="3" t="s">
        <v>30</v>
      </c>
    </row>
    <row r="51" spans="1:10" ht="15.75" thickBot="1" x14ac:dyDescent="0.3">
      <c r="A51" s="1"/>
      <c r="B51" s="3"/>
      <c r="C51" s="4"/>
      <c r="D51" s="3"/>
      <c r="E51" s="4"/>
      <c r="F51" s="3"/>
      <c r="G51" s="4"/>
      <c r="H51" s="3"/>
      <c r="I51" s="4"/>
      <c r="J51" s="3"/>
    </row>
    <row r="52" spans="1:10" ht="45.75" thickBot="1" x14ac:dyDescent="0.3">
      <c r="A52" s="1" t="s">
        <v>36</v>
      </c>
      <c r="B52" s="14">
        <v>3386615.07</v>
      </c>
      <c r="C52" s="4"/>
      <c r="D52" s="14">
        <v>-5032561.4800000004</v>
      </c>
      <c r="E52" s="4"/>
      <c r="F52" s="14">
        <v>-1645946.41</v>
      </c>
      <c r="G52" s="4"/>
      <c r="H52" s="14">
        <v>-4931739.4800000004</v>
      </c>
      <c r="I52" s="4"/>
      <c r="J52" s="14">
        <v>-39737.08</v>
      </c>
    </row>
    <row r="53" spans="1:10" ht="45.75" thickBot="1" x14ac:dyDescent="0.3">
      <c r="A53" s="1" t="s">
        <v>37</v>
      </c>
      <c r="B53" s="14">
        <v>4594879.4400000004</v>
      </c>
      <c r="C53" s="4"/>
      <c r="D53" s="14">
        <v>164073012.75</v>
      </c>
      <c r="E53" s="4"/>
      <c r="F53" s="19">
        <v>168667892.19</v>
      </c>
      <c r="G53" s="4"/>
      <c r="H53" s="3"/>
      <c r="I53" s="4"/>
      <c r="J53" s="14">
        <v>168707629.27000001</v>
      </c>
    </row>
    <row r="54" spans="1:10" ht="30.75" thickBot="1" x14ac:dyDescent="0.3">
      <c r="A54" s="9" t="s">
        <v>38</v>
      </c>
      <c r="B54" s="18">
        <v>7981494.5099999998</v>
      </c>
      <c r="C54" s="4"/>
      <c r="D54" s="18">
        <v>159040451.27000001</v>
      </c>
      <c r="E54" s="4"/>
      <c r="F54" s="18">
        <v>167021945.78</v>
      </c>
      <c r="G54" s="4"/>
      <c r="H54" s="3"/>
      <c r="I54" s="4"/>
      <c r="J54" s="18">
        <v>168667892.19</v>
      </c>
    </row>
    <row r="56" spans="1:10" ht="15.75" thickBot="1" x14ac:dyDescent="0.3"/>
    <row r="57" spans="1:10" ht="15.75" thickBot="1" x14ac:dyDescent="0.3">
      <c r="A57" s="45" t="s">
        <v>51</v>
      </c>
      <c r="B57" s="46"/>
      <c r="C57" s="46"/>
      <c r="D57" s="47"/>
    </row>
    <row r="58" spans="1:10" ht="15.75" thickBot="1" x14ac:dyDescent="0.3">
      <c r="A58" s="45" t="s">
        <v>51</v>
      </c>
      <c r="B58" s="46"/>
      <c r="C58" s="46"/>
      <c r="D58" s="47"/>
    </row>
    <row r="59" spans="1:10" ht="15.75" thickBot="1" x14ac:dyDescent="0.3">
      <c r="A59" s="45" t="s">
        <v>0</v>
      </c>
      <c r="B59" s="46"/>
      <c r="C59" s="46"/>
      <c r="D59" s="47"/>
    </row>
    <row r="60" spans="1:10" ht="15.75" thickBot="1" x14ac:dyDescent="0.3">
      <c r="A60" s="45" t="s">
        <v>40</v>
      </c>
      <c r="B60" s="46"/>
      <c r="C60" s="46"/>
      <c r="D60" s="47"/>
    </row>
    <row r="61" spans="1:10" ht="15.75" thickBot="1" x14ac:dyDescent="0.3">
      <c r="A61" s="45" t="s">
        <v>41</v>
      </c>
      <c r="B61" s="46"/>
      <c r="C61" s="46"/>
      <c r="D61" s="47"/>
    </row>
    <row r="62" spans="1:10" ht="15.75" thickBot="1" x14ac:dyDescent="0.3">
      <c r="A62" s="2"/>
      <c r="B62" s="4"/>
      <c r="C62" s="4"/>
      <c r="D62" s="4"/>
    </row>
    <row r="63" spans="1:10" ht="15.75" thickBot="1" x14ac:dyDescent="0.3">
      <c r="A63" s="2"/>
      <c r="B63" s="40" t="s">
        <v>52</v>
      </c>
      <c r="C63" s="40" t="s">
        <v>52</v>
      </c>
      <c r="D63" s="40" t="s">
        <v>53</v>
      </c>
    </row>
    <row r="64" spans="1:10" ht="15.75" thickBot="1" x14ac:dyDescent="0.3">
      <c r="A64" s="2"/>
      <c r="B64" s="22"/>
      <c r="C64" s="22"/>
      <c r="D64" s="23"/>
    </row>
    <row r="65" spans="1:4" ht="30.75" thickBot="1" x14ac:dyDescent="0.3">
      <c r="A65" s="24" t="s">
        <v>42</v>
      </c>
      <c r="B65" s="25" t="s">
        <v>43</v>
      </c>
      <c r="C65" s="26" t="s">
        <v>44</v>
      </c>
      <c r="D65" s="27" t="s">
        <v>43</v>
      </c>
    </row>
    <row r="66" spans="1:4" ht="15.75" thickBot="1" x14ac:dyDescent="0.3">
      <c r="A66" s="2"/>
      <c r="B66" s="20" t="s">
        <v>45</v>
      </c>
      <c r="C66" s="20" t="s">
        <v>45</v>
      </c>
      <c r="D66" s="21" t="s">
        <v>45</v>
      </c>
    </row>
    <row r="67" spans="1:4" ht="15.75" thickBot="1" x14ac:dyDescent="0.3">
      <c r="A67" s="1"/>
      <c r="B67" s="28"/>
      <c r="C67" s="28"/>
      <c r="D67" s="29"/>
    </row>
    <row r="68" spans="1:4" ht="30.75" thickBot="1" x14ac:dyDescent="0.3">
      <c r="A68" s="24" t="s">
        <v>46</v>
      </c>
      <c r="B68" s="30">
        <v>77612089</v>
      </c>
      <c r="C68" s="30">
        <v>80060367</v>
      </c>
      <c r="D68" s="31">
        <v>82115530</v>
      </c>
    </row>
    <row r="69" spans="1:4" ht="15.75" thickBot="1" x14ac:dyDescent="0.3">
      <c r="A69" s="2"/>
      <c r="B69" s="28"/>
      <c r="C69" s="28"/>
      <c r="D69" s="29"/>
    </row>
    <row r="70" spans="1:4" ht="15.75" thickBot="1" x14ac:dyDescent="0.3">
      <c r="A70" s="24" t="s">
        <v>47</v>
      </c>
      <c r="B70" s="32"/>
      <c r="C70" s="32"/>
      <c r="D70" s="32"/>
    </row>
    <row r="71" spans="1:4" ht="15.75" thickBot="1" x14ac:dyDescent="0.3">
      <c r="A71" s="1"/>
      <c r="B71" s="33"/>
      <c r="C71" s="33"/>
      <c r="D71" s="34"/>
    </row>
    <row r="72" spans="1:4" ht="45.75" thickBot="1" x14ac:dyDescent="0.3">
      <c r="A72" s="1" t="s">
        <v>31</v>
      </c>
      <c r="B72" s="35">
        <v>75912900</v>
      </c>
      <c r="C72" s="35">
        <v>95903894</v>
      </c>
      <c r="D72" s="36">
        <v>78338767</v>
      </c>
    </row>
    <row r="73" spans="1:4" ht="15.75" thickBot="1" x14ac:dyDescent="0.3">
      <c r="A73" s="1"/>
      <c r="B73" s="33"/>
      <c r="C73" s="33"/>
      <c r="D73" s="34"/>
    </row>
    <row r="74" spans="1:4" ht="60.75" thickBot="1" x14ac:dyDescent="0.3">
      <c r="A74" s="1" t="s">
        <v>48</v>
      </c>
      <c r="B74" s="37">
        <v>1699189</v>
      </c>
      <c r="C74" s="35">
        <v>-15843528</v>
      </c>
      <c r="D74" s="36">
        <v>3776767</v>
      </c>
    </row>
    <row r="75" spans="1:4" ht="30.75" thickBot="1" x14ac:dyDescent="0.3">
      <c r="A75" s="1" t="s">
        <v>49</v>
      </c>
      <c r="B75" s="35">
        <v>12500000</v>
      </c>
      <c r="C75" s="35">
        <v>14111538</v>
      </c>
      <c r="D75" s="36">
        <v>13000000</v>
      </c>
    </row>
    <row r="76" spans="1:4" ht="15.75" thickBot="1" x14ac:dyDescent="0.3">
      <c r="A76" s="1"/>
      <c r="B76" s="38"/>
      <c r="C76" s="38"/>
      <c r="D76" s="38"/>
    </row>
    <row r="77" spans="1:4" ht="30.75" thickBot="1" x14ac:dyDescent="0.3">
      <c r="A77" s="1" t="s">
        <v>50</v>
      </c>
      <c r="B77" s="28"/>
      <c r="C77" s="28"/>
      <c r="D77" s="39">
        <v>3412000</v>
      </c>
    </row>
  </sheetData>
  <mergeCells count="14">
    <mergeCell ref="A60:D60"/>
    <mergeCell ref="A61:D61"/>
    <mergeCell ref="A57:D57"/>
    <mergeCell ref="A58:D58"/>
    <mergeCell ref="A35:J35"/>
    <mergeCell ref="A36:J36"/>
    <mergeCell ref="A1:H1"/>
    <mergeCell ref="A33:J33"/>
    <mergeCell ref="A34:J34"/>
    <mergeCell ref="A32:J32"/>
    <mergeCell ref="A59:D59"/>
    <mergeCell ref="A2:H2"/>
    <mergeCell ref="A3:H3"/>
    <mergeCell ref="A4:H4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FD74-5CD7-4DF3-B185-1D566840D260}">
  <dimension ref="A1:J151"/>
  <sheetViews>
    <sheetView tabSelected="1" topLeftCell="A47" workbookViewId="0">
      <selection activeCell="F66" sqref="F66"/>
    </sheetView>
  </sheetViews>
  <sheetFormatPr defaultRowHeight="15" x14ac:dyDescent="0.25"/>
  <cols>
    <col min="1" max="1" width="60" bestFit="1" customWidth="1"/>
    <col min="2" max="2" width="16.140625" bestFit="1" customWidth="1"/>
    <col min="3" max="3" width="1.7109375" customWidth="1"/>
    <col min="4" max="4" width="15.7109375" bestFit="1" customWidth="1"/>
    <col min="5" max="5" width="1.7109375" customWidth="1"/>
    <col min="6" max="6" width="15.42578125" bestFit="1" customWidth="1"/>
    <col min="7" max="7" width="1.7109375" customWidth="1"/>
    <col min="8" max="8" width="15.85546875" bestFit="1" customWidth="1"/>
  </cols>
  <sheetData>
    <row r="1" spans="1:8" ht="15.75" thickBot="1" x14ac:dyDescent="0.3">
      <c r="A1" s="41" t="s">
        <v>79</v>
      </c>
      <c r="B1" s="41"/>
      <c r="C1" s="41"/>
      <c r="D1" s="41"/>
      <c r="E1" s="41"/>
      <c r="F1" s="41"/>
      <c r="G1" s="41"/>
      <c r="H1" s="41"/>
    </row>
    <row r="2" spans="1:8" ht="19.5" thickBot="1" x14ac:dyDescent="0.3">
      <c r="A2" s="42" t="s">
        <v>0</v>
      </c>
      <c r="B2" s="43"/>
      <c r="C2" s="43"/>
      <c r="D2" s="43"/>
      <c r="E2" s="43"/>
      <c r="F2" s="43"/>
      <c r="G2" s="43"/>
      <c r="H2" s="44"/>
    </row>
    <row r="3" spans="1:8" ht="19.5" thickBot="1" x14ac:dyDescent="0.3">
      <c r="A3" s="42" t="s">
        <v>1</v>
      </c>
      <c r="B3" s="43"/>
      <c r="C3" s="43"/>
      <c r="D3" s="43"/>
      <c r="E3" s="43"/>
      <c r="F3" s="43"/>
      <c r="G3" s="43"/>
      <c r="H3" s="44"/>
    </row>
    <row r="4" spans="1:8" ht="19.5" thickBot="1" x14ac:dyDescent="0.3">
      <c r="A4" s="42" t="s">
        <v>78</v>
      </c>
      <c r="B4" s="43"/>
      <c r="C4" s="43"/>
      <c r="D4" s="43"/>
      <c r="E4" s="43"/>
      <c r="F4" s="43"/>
      <c r="G4" s="43"/>
      <c r="H4" s="44"/>
    </row>
    <row r="5" spans="1:8" x14ac:dyDescent="0.25">
      <c r="A5" s="50"/>
      <c r="B5" s="60" t="s">
        <v>3</v>
      </c>
      <c r="C5" s="60"/>
      <c r="D5" s="60" t="s">
        <v>4</v>
      </c>
      <c r="E5" s="60"/>
      <c r="F5" s="60">
        <v>2025</v>
      </c>
      <c r="G5" s="50"/>
      <c r="H5" s="60">
        <v>2024</v>
      </c>
    </row>
    <row r="6" spans="1:8" x14ac:dyDescent="0.25">
      <c r="A6" s="51"/>
      <c r="B6" s="61" t="s">
        <v>5</v>
      </c>
      <c r="C6" s="72"/>
      <c r="D6" s="61" t="s">
        <v>6</v>
      </c>
      <c r="E6" s="72"/>
      <c r="F6" s="61" t="s">
        <v>7</v>
      </c>
      <c r="G6" s="51"/>
      <c r="H6" s="61" t="s">
        <v>7</v>
      </c>
    </row>
    <row r="7" spans="1:8" x14ac:dyDescent="0.25">
      <c r="A7" s="52" t="s">
        <v>8</v>
      </c>
      <c r="B7" s="51"/>
      <c r="C7" s="51"/>
      <c r="D7" s="51"/>
      <c r="E7" s="51"/>
      <c r="F7" s="51"/>
      <c r="G7" s="51"/>
      <c r="H7" s="51"/>
    </row>
    <row r="8" spans="1:8" x14ac:dyDescent="0.25">
      <c r="A8" s="53" t="s">
        <v>9</v>
      </c>
      <c r="B8" s="62"/>
      <c r="C8" s="62"/>
      <c r="D8" s="62"/>
      <c r="E8" s="62"/>
      <c r="F8" s="62"/>
      <c r="G8" s="62"/>
      <c r="H8" s="62"/>
    </row>
    <row r="9" spans="1:8" x14ac:dyDescent="0.25">
      <c r="A9" s="54"/>
      <c r="B9" s="63">
        <v>46592456.039999999</v>
      </c>
      <c r="C9" s="73"/>
      <c r="D9" s="63"/>
      <c r="E9" s="73"/>
      <c r="F9" s="64">
        <f>B9+D9</f>
        <v>46592456.039999999</v>
      </c>
      <c r="G9" s="73"/>
      <c r="H9" s="63">
        <v>45207939.240000002</v>
      </c>
    </row>
    <row r="10" spans="1:8" x14ac:dyDescent="0.25">
      <c r="A10" s="54"/>
      <c r="B10" s="64">
        <v>-5125589.08</v>
      </c>
      <c r="C10" s="73"/>
      <c r="D10" s="63"/>
      <c r="E10" s="73"/>
      <c r="F10" s="64">
        <f>B10+D10</f>
        <v>-5125589.08</v>
      </c>
      <c r="G10" s="73"/>
      <c r="H10" s="64">
        <v>-5629720.0700000003</v>
      </c>
    </row>
    <row r="11" spans="1:8" x14ac:dyDescent="0.25">
      <c r="A11" s="55" t="s">
        <v>54</v>
      </c>
      <c r="B11" s="65">
        <f>SUM(B9:B10)</f>
        <v>41466866.960000001</v>
      </c>
      <c r="C11" s="62"/>
      <c r="D11" s="65"/>
      <c r="E11" s="51"/>
      <c r="F11" s="67">
        <f>SUM(F9:F10)</f>
        <v>41466866.960000001</v>
      </c>
      <c r="G11" s="51"/>
      <c r="H11" s="65">
        <f>SUM(H9:H10)</f>
        <v>39578219.170000002</v>
      </c>
    </row>
    <row r="12" spans="1:8" x14ac:dyDescent="0.25">
      <c r="A12" s="56" t="s">
        <v>55</v>
      </c>
      <c r="B12" s="63">
        <v>117984994.84999999</v>
      </c>
      <c r="C12" s="73"/>
      <c r="D12" s="63">
        <v>0</v>
      </c>
      <c r="E12" s="73"/>
      <c r="F12" s="63">
        <f t="shared" ref="F12:F19" si="0">B12+D12</f>
        <v>117984994.84999999</v>
      </c>
      <c r="G12" s="73"/>
      <c r="H12" s="63">
        <v>125983536.95</v>
      </c>
    </row>
    <row r="13" spans="1:8" x14ac:dyDescent="0.25">
      <c r="A13" s="56" t="s">
        <v>56</v>
      </c>
      <c r="B13" s="63">
        <v>-55687575.390000001</v>
      </c>
      <c r="C13" s="73"/>
      <c r="D13" s="63"/>
      <c r="E13" s="73"/>
      <c r="F13" s="63">
        <f t="shared" si="0"/>
        <v>-55687575.390000001</v>
      </c>
      <c r="G13" s="73"/>
      <c r="H13" s="63">
        <v>-55687575.390000001</v>
      </c>
    </row>
    <row r="14" spans="1:8" x14ac:dyDescent="0.25">
      <c r="A14" s="57" t="s">
        <v>57</v>
      </c>
      <c r="B14" s="62">
        <v>62487186.700000003</v>
      </c>
      <c r="C14" s="51"/>
      <c r="D14" s="62"/>
      <c r="E14" s="51"/>
      <c r="F14" s="67">
        <v>62487186.700000003</v>
      </c>
      <c r="G14" s="51"/>
      <c r="H14" s="62">
        <f>SUM(H12:H13)</f>
        <v>70295961.560000002</v>
      </c>
    </row>
    <row r="15" spans="1:8" x14ac:dyDescent="0.25">
      <c r="A15" s="57" t="s">
        <v>58</v>
      </c>
      <c r="B15" s="66">
        <v>4227540.4400000004</v>
      </c>
      <c r="C15" s="51"/>
      <c r="D15" s="65"/>
      <c r="E15" s="51"/>
      <c r="F15" s="67">
        <f t="shared" si="0"/>
        <v>4227540.4400000004</v>
      </c>
      <c r="G15" s="51"/>
      <c r="H15" s="66">
        <v>4778271</v>
      </c>
    </row>
    <row r="16" spans="1:8" x14ac:dyDescent="0.25">
      <c r="A16" s="57" t="s">
        <v>59</v>
      </c>
      <c r="B16" s="66">
        <v>898048.64</v>
      </c>
      <c r="C16" s="51"/>
      <c r="D16" s="65"/>
      <c r="E16" s="51"/>
      <c r="F16" s="67">
        <f t="shared" si="0"/>
        <v>898048.64</v>
      </c>
      <c r="G16" s="51"/>
      <c r="H16" s="66">
        <v>851449.07</v>
      </c>
    </row>
    <row r="17" spans="1:8" x14ac:dyDescent="0.25">
      <c r="A17" s="57" t="s">
        <v>60</v>
      </c>
      <c r="B17" s="67">
        <v>-0.17</v>
      </c>
      <c r="C17" s="51"/>
      <c r="D17" s="62"/>
      <c r="E17" s="51"/>
      <c r="F17" s="67">
        <f t="shared" si="0"/>
        <v>-0.17</v>
      </c>
      <c r="G17" s="51"/>
      <c r="H17" s="67">
        <v>-0.17</v>
      </c>
    </row>
    <row r="18" spans="1:8" x14ac:dyDescent="0.25">
      <c r="A18" s="57" t="s">
        <v>61</v>
      </c>
      <c r="B18" s="62">
        <v>1797336.7699999996</v>
      </c>
      <c r="C18" s="51"/>
      <c r="D18" s="62"/>
      <c r="E18" s="51"/>
      <c r="F18" s="67">
        <v>1797336.7699999996</v>
      </c>
      <c r="G18" s="51"/>
      <c r="H18" s="62">
        <v>1348199.07</v>
      </c>
    </row>
    <row r="19" spans="1:8" x14ac:dyDescent="0.25">
      <c r="A19" s="57" t="s">
        <v>10</v>
      </c>
      <c r="B19" s="68">
        <f>SUM(B11:B11,B14:B18)</f>
        <v>110876979.33999999</v>
      </c>
      <c r="C19" s="51"/>
      <c r="D19" s="68">
        <f>SUM(D11:D11,D14:D18)</f>
        <v>0</v>
      </c>
      <c r="E19" s="51"/>
      <c r="F19" s="68">
        <f t="shared" si="0"/>
        <v>110876979.33999999</v>
      </c>
      <c r="G19" s="51"/>
      <c r="H19" s="68">
        <f>SUM(H11:H11,H14:H18)</f>
        <v>116852099.69999999</v>
      </c>
    </row>
    <row r="20" spans="1:8" x14ac:dyDescent="0.25">
      <c r="A20" s="58"/>
      <c r="B20" s="51"/>
      <c r="C20" s="51"/>
      <c r="D20" s="51"/>
      <c r="E20" s="51"/>
      <c r="F20" s="67"/>
      <c r="G20" s="51"/>
      <c r="H20" s="51"/>
    </row>
    <row r="21" spans="1:8" x14ac:dyDescent="0.25">
      <c r="A21" s="59" t="s">
        <v>12</v>
      </c>
      <c r="B21" s="67">
        <v>10603505.99</v>
      </c>
      <c r="C21" s="51"/>
      <c r="D21" s="62">
        <v>156039343.44</v>
      </c>
      <c r="E21" s="51"/>
      <c r="F21" s="67">
        <f>B21+D21</f>
        <v>166642849.43000001</v>
      </c>
      <c r="G21" s="51"/>
      <c r="H21" s="62">
        <v>169014768.36000001</v>
      </c>
    </row>
    <row r="22" spans="1:8" x14ac:dyDescent="0.25">
      <c r="A22" s="58"/>
      <c r="B22" s="62"/>
      <c r="C22" s="51"/>
      <c r="D22" s="62"/>
      <c r="E22" s="51"/>
      <c r="F22" s="67"/>
      <c r="G22" s="51"/>
      <c r="H22" s="62"/>
    </row>
    <row r="23" spans="1:8" x14ac:dyDescent="0.25">
      <c r="A23" s="57" t="s">
        <v>62</v>
      </c>
      <c r="B23" s="68">
        <f>SUM(B21:B22)</f>
        <v>10603505.99</v>
      </c>
      <c r="C23" s="51"/>
      <c r="D23" s="68">
        <f>SUM(D21:D22)</f>
        <v>156039343.44</v>
      </c>
      <c r="E23" s="51"/>
      <c r="F23" s="68">
        <f>B23+D23</f>
        <v>166642849.43000001</v>
      </c>
      <c r="G23" s="51"/>
      <c r="H23" s="68">
        <f>SUM(H21:H22)</f>
        <v>169014768.36000001</v>
      </c>
    </row>
    <row r="24" spans="1:8" x14ac:dyDescent="0.25">
      <c r="A24" s="58"/>
      <c r="B24" s="51"/>
      <c r="C24" s="51"/>
      <c r="D24" s="51"/>
      <c r="E24" s="51"/>
      <c r="F24" s="67"/>
      <c r="G24" s="51"/>
      <c r="H24" s="51"/>
    </row>
    <row r="25" spans="1:8" x14ac:dyDescent="0.25">
      <c r="A25" s="59" t="s">
        <v>13</v>
      </c>
      <c r="B25" s="51"/>
      <c r="C25" s="51"/>
      <c r="D25" s="51"/>
      <c r="E25" s="51"/>
      <c r="F25" s="67"/>
      <c r="G25" s="51"/>
      <c r="H25" s="51"/>
    </row>
    <row r="26" spans="1:8" x14ac:dyDescent="0.25">
      <c r="A26" s="57" t="s">
        <v>63</v>
      </c>
      <c r="B26" s="62">
        <v>-16450.990000000002</v>
      </c>
      <c r="C26" s="51"/>
      <c r="D26" s="62">
        <v>0</v>
      </c>
      <c r="E26" s="51"/>
      <c r="F26" s="67">
        <f>B26+D26</f>
        <v>-16450.990000000002</v>
      </c>
      <c r="G26" s="51"/>
      <c r="H26" s="62">
        <v>-42289.54</v>
      </c>
    </row>
    <row r="27" spans="1:8" x14ac:dyDescent="0.25">
      <c r="A27" s="57" t="s">
        <v>64</v>
      </c>
      <c r="B27" s="68">
        <f>B26</f>
        <v>-16450.990000000002</v>
      </c>
      <c r="C27" s="51"/>
      <c r="D27" s="68">
        <f>D26</f>
        <v>0</v>
      </c>
      <c r="E27" s="51"/>
      <c r="F27" s="68">
        <f>B27+D27</f>
        <v>-16450.990000000002</v>
      </c>
      <c r="G27" s="51"/>
      <c r="H27" s="68">
        <f>H26</f>
        <v>-42289.54</v>
      </c>
    </row>
    <row r="28" spans="1:8" x14ac:dyDescent="0.25">
      <c r="A28" s="57"/>
      <c r="B28" s="51"/>
      <c r="C28" s="51"/>
      <c r="D28" s="51"/>
      <c r="E28" s="51"/>
      <c r="F28" s="67"/>
      <c r="G28" s="51"/>
      <c r="H28" s="51"/>
    </row>
    <row r="29" spans="1:8" ht="15.75" thickBot="1" x14ac:dyDescent="0.3">
      <c r="A29" s="57" t="s">
        <v>14</v>
      </c>
      <c r="B29" s="69">
        <f>B19+B23+B27</f>
        <v>121464034.33999999</v>
      </c>
      <c r="C29" s="51"/>
      <c r="D29" s="69">
        <f>D19+D23+D27</f>
        <v>156039343.44</v>
      </c>
      <c r="E29" s="52"/>
      <c r="F29" s="69">
        <f>B29+D29</f>
        <v>277503377.77999997</v>
      </c>
      <c r="G29" s="52"/>
      <c r="H29" s="69">
        <f>H19+H23+H27</f>
        <v>285824578.51999998</v>
      </c>
    </row>
    <row r="30" spans="1:8" ht="15.75" thickTop="1" x14ac:dyDescent="0.25">
      <c r="A30" s="58"/>
      <c r="B30" s="51"/>
      <c r="C30" s="51"/>
      <c r="D30" s="51"/>
      <c r="E30" s="51"/>
      <c r="F30" s="67"/>
      <c r="G30" s="51"/>
      <c r="H30" s="51"/>
    </row>
    <row r="31" spans="1:8" x14ac:dyDescent="0.25">
      <c r="A31" s="57" t="s">
        <v>65</v>
      </c>
      <c r="B31" s="51"/>
      <c r="C31" s="51"/>
      <c r="D31" s="51"/>
      <c r="E31" s="51"/>
      <c r="F31" s="67"/>
      <c r="G31" s="51"/>
      <c r="H31" s="51"/>
    </row>
    <row r="32" spans="1:8" x14ac:dyDescent="0.25">
      <c r="A32" s="59" t="s">
        <v>16</v>
      </c>
      <c r="B32" s="51"/>
      <c r="C32" s="51"/>
      <c r="D32" s="51"/>
      <c r="E32" s="51"/>
      <c r="F32" s="67"/>
      <c r="G32" s="51"/>
      <c r="H32" s="51"/>
    </row>
    <row r="33" spans="1:8" x14ac:dyDescent="0.25">
      <c r="A33" s="57" t="s">
        <v>66</v>
      </c>
      <c r="B33" s="65">
        <v>48423373.159999996</v>
      </c>
      <c r="C33" s="51"/>
      <c r="D33" s="65">
        <v>0</v>
      </c>
      <c r="E33" s="51"/>
      <c r="F33" s="67">
        <v>48423373.159999996</v>
      </c>
      <c r="G33" s="51"/>
      <c r="H33" s="65">
        <v>46618434.060000002</v>
      </c>
    </row>
    <row r="34" spans="1:8" x14ac:dyDescent="0.25">
      <c r="A34" s="57" t="s">
        <v>67</v>
      </c>
      <c r="B34" s="66">
        <v>4227540.4400000004</v>
      </c>
      <c r="C34" s="51"/>
      <c r="D34" s="65"/>
      <c r="E34" s="51"/>
      <c r="F34" s="67">
        <f>B34+D34</f>
        <v>4227540.4400000004</v>
      </c>
      <c r="G34" s="51"/>
      <c r="H34" s="66">
        <v>4778271</v>
      </c>
    </row>
    <row r="35" spans="1:8" x14ac:dyDescent="0.25">
      <c r="A35" s="57" t="s">
        <v>68</v>
      </c>
      <c r="B35" s="66">
        <v>898048.64</v>
      </c>
      <c r="C35" s="51"/>
      <c r="D35" s="65"/>
      <c r="E35" s="51"/>
      <c r="F35" s="67">
        <f>B35+D35</f>
        <v>898048.64</v>
      </c>
      <c r="G35" s="51"/>
      <c r="H35" s="66">
        <v>851449.07</v>
      </c>
    </row>
    <row r="36" spans="1:8" x14ac:dyDescent="0.25">
      <c r="A36" s="57" t="s">
        <v>69</v>
      </c>
      <c r="B36" s="62">
        <v>12587454.359999999</v>
      </c>
      <c r="C36" s="51"/>
      <c r="D36" s="62">
        <v>0</v>
      </c>
      <c r="E36" s="51"/>
      <c r="F36" s="67">
        <v>12587454.359999999</v>
      </c>
      <c r="G36" s="51"/>
      <c r="H36" s="62">
        <v>17087237.890000001</v>
      </c>
    </row>
    <row r="37" spans="1:8" x14ac:dyDescent="0.25">
      <c r="A37" s="57" t="s">
        <v>70</v>
      </c>
      <c r="B37" s="68">
        <f>SUM(B33:B36)</f>
        <v>66136416.599999994</v>
      </c>
      <c r="C37" s="51"/>
      <c r="D37" s="68">
        <f>SUM(D33:D36)</f>
        <v>0</v>
      </c>
      <c r="E37" s="51"/>
      <c r="F37" s="68">
        <f>B37+D37</f>
        <v>66136416.599999994</v>
      </c>
      <c r="G37" s="51"/>
      <c r="H37" s="68">
        <f>SUM(H33:H36)</f>
        <v>69335392.020000011</v>
      </c>
    </row>
    <row r="38" spans="1:8" x14ac:dyDescent="0.25">
      <c r="A38" s="58"/>
      <c r="B38" s="51"/>
      <c r="C38" s="51"/>
      <c r="D38" s="51"/>
      <c r="E38" s="51"/>
      <c r="F38" s="67"/>
      <c r="G38" s="51"/>
      <c r="H38" s="51"/>
    </row>
    <row r="39" spans="1:8" x14ac:dyDescent="0.25">
      <c r="A39" s="59" t="s">
        <v>71</v>
      </c>
      <c r="B39" s="51"/>
      <c r="C39" s="51"/>
      <c r="D39" s="51"/>
      <c r="E39" s="51"/>
      <c r="F39" s="67"/>
      <c r="G39" s="51"/>
      <c r="H39" s="51"/>
    </row>
    <row r="40" spans="1:8" x14ac:dyDescent="0.25">
      <c r="A40" s="57" t="s">
        <v>72</v>
      </c>
      <c r="B40" s="67">
        <v>7465812.4500000002</v>
      </c>
      <c r="C40" s="51"/>
      <c r="D40" s="65">
        <v>0</v>
      </c>
      <c r="E40" s="51"/>
      <c r="F40" s="67">
        <v>7465812.4500000002</v>
      </c>
      <c r="G40" s="51"/>
      <c r="H40" s="67">
        <v>7407409.6200000001</v>
      </c>
    </row>
    <row r="41" spans="1:8" x14ac:dyDescent="0.25">
      <c r="A41" s="57" t="s">
        <v>73</v>
      </c>
      <c r="B41" s="62">
        <v>24801800.649999999</v>
      </c>
      <c r="C41" s="51"/>
      <c r="D41" s="62">
        <v>0</v>
      </c>
      <c r="E41" s="51"/>
      <c r="F41" s="67">
        <f>B41+D41</f>
        <v>24801800.649999999</v>
      </c>
      <c r="G41" s="51"/>
      <c r="H41" s="62">
        <v>32269087.57</v>
      </c>
    </row>
    <row r="42" spans="1:8" x14ac:dyDescent="0.25">
      <c r="A42" s="57" t="s">
        <v>17</v>
      </c>
      <c r="B42" s="70">
        <f>SUM(B40:B41)</f>
        <v>32267613.099999998</v>
      </c>
      <c r="C42" s="51"/>
      <c r="D42" s="70">
        <f>SUM(D40:D41)</f>
        <v>0</v>
      </c>
      <c r="E42" s="51"/>
      <c r="F42" s="70">
        <f>B42+D42</f>
        <v>32267613.099999998</v>
      </c>
      <c r="G42" s="51"/>
      <c r="H42" s="70">
        <f>SUM(H40:H41)</f>
        <v>39676497.189999998</v>
      </c>
    </row>
    <row r="43" spans="1:8" x14ac:dyDescent="0.25">
      <c r="A43" s="58"/>
      <c r="B43" s="51"/>
      <c r="C43" s="51"/>
      <c r="D43" s="51"/>
      <c r="E43" s="51"/>
      <c r="F43" s="51"/>
      <c r="G43" s="51"/>
      <c r="H43" s="51"/>
    </row>
    <row r="44" spans="1:8" x14ac:dyDescent="0.25">
      <c r="A44" s="57" t="s">
        <v>74</v>
      </c>
      <c r="B44" s="71">
        <f>B37+B42</f>
        <v>98404029.699999988</v>
      </c>
      <c r="C44" s="51"/>
      <c r="D44" s="71">
        <f>D37+D42</f>
        <v>0</v>
      </c>
      <c r="E44" s="51"/>
      <c r="F44" s="71">
        <f>B44+D44</f>
        <v>98404029.699999988</v>
      </c>
      <c r="G44" s="51"/>
      <c r="H44" s="71">
        <f>H37+H42</f>
        <v>109011889.21000001</v>
      </c>
    </row>
    <row r="45" spans="1:8" x14ac:dyDescent="0.25">
      <c r="A45" s="58"/>
      <c r="B45" s="51"/>
      <c r="C45" s="51"/>
      <c r="D45" s="51"/>
      <c r="E45" s="51"/>
      <c r="F45" s="67"/>
      <c r="G45" s="51"/>
      <c r="H45" s="51"/>
    </row>
    <row r="46" spans="1:8" x14ac:dyDescent="0.25">
      <c r="A46" s="57" t="s">
        <v>19</v>
      </c>
      <c r="B46" s="51"/>
      <c r="C46" s="51"/>
      <c r="D46" s="51"/>
      <c r="E46" s="51"/>
      <c r="F46" s="67"/>
      <c r="G46" s="51"/>
      <c r="H46" s="51"/>
    </row>
    <row r="47" spans="1:8" x14ac:dyDescent="0.25">
      <c r="A47" s="57" t="s">
        <v>75</v>
      </c>
      <c r="B47" s="67">
        <v>23412160.239999998</v>
      </c>
      <c r="C47" s="51"/>
      <c r="D47" s="65"/>
      <c r="E47" s="51"/>
      <c r="F47" s="67">
        <v>23412160.239999998</v>
      </c>
      <c r="G47" s="51"/>
      <c r="H47" s="67">
        <f>19188539.57-2460.02</f>
        <v>19186079.550000001</v>
      </c>
    </row>
    <row r="48" spans="1:8" x14ac:dyDescent="0.25">
      <c r="A48" s="57" t="s">
        <v>76</v>
      </c>
      <c r="B48" s="67">
        <v>-352155.6</v>
      </c>
      <c r="C48" s="51"/>
      <c r="D48" s="65">
        <v>14181760.1</v>
      </c>
      <c r="E48" s="51"/>
      <c r="F48" s="67">
        <f>B48+D48</f>
        <v>13829604.5</v>
      </c>
      <c r="G48" s="51"/>
      <c r="H48" s="65">
        <v>11809507.49</v>
      </c>
    </row>
    <row r="49" spans="1:10" x14ac:dyDescent="0.25">
      <c r="A49" s="57" t="s">
        <v>77</v>
      </c>
      <c r="B49" s="67">
        <v>0</v>
      </c>
      <c r="C49" s="51"/>
      <c r="D49" s="65">
        <v>141857583.34</v>
      </c>
      <c r="E49" s="51"/>
      <c r="F49" s="67">
        <f>B49+D49</f>
        <v>141857583.34</v>
      </c>
      <c r="G49" s="51"/>
      <c r="H49" s="65">
        <v>145817102.27000001</v>
      </c>
    </row>
    <row r="50" spans="1:10" x14ac:dyDescent="0.25">
      <c r="A50" s="57" t="s">
        <v>20</v>
      </c>
      <c r="B50" s="70">
        <f>SUM(B47:B49)</f>
        <v>23060004.639999997</v>
      </c>
      <c r="C50" s="51"/>
      <c r="D50" s="70">
        <f>SUM(D47:D49)</f>
        <v>156039343.44</v>
      </c>
      <c r="E50" s="51"/>
      <c r="F50" s="70">
        <f>B50+D50</f>
        <v>179099348.07999998</v>
      </c>
      <c r="G50" s="51"/>
      <c r="H50" s="70">
        <f>SUM(H47:H49)</f>
        <v>176812689.31</v>
      </c>
    </row>
    <row r="51" spans="1:10" x14ac:dyDescent="0.25">
      <c r="A51" s="58"/>
      <c r="B51" s="51"/>
      <c r="C51" s="51"/>
      <c r="D51" s="51"/>
      <c r="E51" s="51"/>
      <c r="F51" s="51"/>
      <c r="G51" s="51"/>
      <c r="H51" s="51"/>
    </row>
    <row r="52" spans="1:10" ht="15.75" thickBot="1" x14ac:dyDescent="0.3">
      <c r="A52" s="57" t="s">
        <v>21</v>
      </c>
      <c r="B52" s="69">
        <f>B44+B50</f>
        <v>121464034.33999999</v>
      </c>
      <c r="C52" s="52"/>
      <c r="D52" s="69">
        <f>D44+D50</f>
        <v>156039343.44</v>
      </c>
      <c r="E52" s="52"/>
      <c r="F52" s="69">
        <f>B52+D52</f>
        <v>277503377.77999997</v>
      </c>
      <c r="G52" s="52"/>
      <c r="H52" s="69">
        <f>H44+H50</f>
        <v>285824578.51999998</v>
      </c>
    </row>
    <row r="53" spans="1:10" ht="15.75" thickTop="1" x14ac:dyDescent="0.25"/>
    <row r="54" spans="1:10" ht="15.75" thickBot="1" x14ac:dyDescent="0.3"/>
    <row r="55" spans="1:10" ht="19.5" thickBot="1" x14ac:dyDescent="0.3">
      <c r="A55" s="42" t="s">
        <v>98</v>
      </c>
      <c r="B55" s="43"/>
      <c r="C55" s="43"/>
      <c r="D55" s="43"/>
      <c r="E55" s="43"/>
      <c r="F55" s="43"/>
      <c r="G55" s="43"/>
      <c r="H55" s="43"/>
      <c r="I55" s="43"/>
      <c r="J55" s="44"/>
    </row>
    <row r="56" spans="1:10" ht="19.5" thickBot="1" x14ac:dyDescent="0.3">
      <c r="A56" s="42" t="s">
        <v>98</v>
      </c>
      <c r="B56" s="43"/>
      <c r="C56" s="43"/>
      <c r="D56" s="43"/>
      <c r="E56" s="43"/>
      <c r="F56" s="43"/>
      <c r="G56" s="43"/>
      <c r="H56" s="43"/>
      <c r="I56" s="43"/>
      <c r="J56" s="44"/>
    </row>
    <row r="57" spans="1:10" ht="19.5" thickBot="1" x14ac:dyDescent="0.3">
      <c r="A57" s="42" t="s">
        <v>0</v>
      </c>
      <c r="B57" s="43"/>
      <c r="C57" s="43"/>
      <c r="D57" s="43"/>
      <c r="E57" s="43"/>
      <c r="F57" s="43"/>
      <c r="G57" s="43"/>
      <c r="H57" s="43"/>
      <c r="I57" s="43"/>
      <c r="J57" s="44"/>
    </row>
    <row r="58" spans="1:10" ht="19.5" thickBot="1" x14ac:dyDescent="0.3">
      <c r="A58" s="42" t="s">
        <v>23</v>
      </c>
      <c r="B58" s="43"/>
      <c r="C58" s="43"/>
      <c r="D58" s="43"/>
      <c r="E58" s="43"/>
      <c r="F58" s="43"/>
      <c r="G58" s="43"/>
      <c r="H58" s="43"/>
      <c r="I58" s="43"/>
      <c r="J58" s="44"/>
    </row>
    <row r="59" spans="1:10" ht="19.5" thickBot="1" x14ac:dyDescent="0.3">
      <c r="A59" s="42" t="s">
        <v>99</v>
      </c>
      <c r="B59" s="43"/>
      <c r="C59" s="43"/>
      <c r="D59" s="43"/>
      <c r="E59" s="43"/>
      <c r="F59" s="43"/>
      <c r="G59" s="43"/>
      <c r="H59" s="43"/>
      <c r="I59" s="43"/>
      <c r="J59" s="44"/>
    </row>
    <row r="60" spans="1:10" x14ac:dyDescent="0.25">
      <c r="B60" t="s">
        <v>3</v>
      </c>
      <c r="D60" t="s">
        <v>25</v>
      </c>
      <c r="F60" t="s">
        <v>7</v>
      </c>
      <c r="H60" t="s">
        <v>26</v>
      </c>
      <c r="J60" t="s">
        <v>7</v>
      </c>
    </row>
    <row r="61" spans="1:10" x14ac:dyDescent="0.25">
      <c r="A61" t="s">
        <v>27</v>
      </c>
      <c r="B61" t="s">
        <v>5</v>
      </c>
      <c r="D61" t="s">
        <v>5</v>
      </c>
      <c r="F61">
        <v>2025</v>
      </c>
      <c r="H61" t="s">
        <v>137</v>
      </c>
      <c r="J61">
        <v>2024</v>
      </c>
    </row>
    <row r="62" spans="1:10" x14ac:dyDescent="0.25">
      <c r="A62" t="s">
        <v>80</v>
      </c>
    </row>
    <row r="63" spans="1:10" x14ac:dyDescent="0.25">
      <c r="A63" t="s">
        <v>81</v>
      </c>
      <c r="B63">
        <v>54087953.300000004</v>
      </c>
      <c r="F63">
        <v>54087953.300000004</v>
      </c>
      <c r="H63">
        <v>49934798.009999998</v>
      </c>
      <c r="I63">
        <v>0</v>
      </c>
      <c r="J63">
        <v>52643079.869999997</v>
      </c>
    </row>
    <row r="64" spans="1:10" x14ac:dyDescent="0.25">
      <c r="A64" t="s">
        <v>82</v>
      </c>
      <c r="B64">
        <v>9662440.5099999998</v>
      </c>
      <c r="F64">
        <v>9662440.5099999998</v>
      </c>
      <c r="H64">
        <v>6776850.1500000004</v>
      </c>
      <c r="I64">
        <v>0</v>
      </c>
      <c r="J64">
        <v>6873202.1600000001</v>
      </c>
    </row>
    <row r="65" spans="1:10" x14ac:dyDescent="0.25">
      <c r="A65" t="s">
        <v>83</v>
      </c>
      <c r="B65">
        <v>667269.24</v>
      </c>
      <c r="C65">
        <v>0</v>
      </c>
      <c r="F65">
        <v>667269.24</v>
      </c>
      <c r="H65">
        <v>1125000</v>
      </c>
      <c r="I65">
        <v>0</v>
      </c>
      <c r="J65">
        <v>491960.79</v>
      </c>
    </row>
    <row r="66" spans="1:10" x14ac:dyDescent="0.25">
      <c r="A66" t="s">
        <v>84</v>
      </c>
      <c r="B66">
        <v>173402.7</v>
      </c>
      <c r="F66">
        <v>173402.7</v>
      </c>
      <c r="H66">
        <v>3750000.03</v>
      </c>
      <c r="I66">
        <v>0</v>
      </c>
      <c r="J66">
        <v>446287.06</v>
      </c>
    </row>
    <row r="67" spans="1:10" x14ac:dyDescent="0.25">
      <c r="A67" t="s">
        <v>85</v>
      </c>
      <c r="B67">
        <v>64591065.750000007</v>
      </c>
      <c r="D67">
        <v>0</v>
      </c>
      <c r="F67">
        <v>64591065.750000007</v>
      </c>
      <c r="H67">
        <v>61586648.189999998</v>
      </c>
      <c r="J67">
        <v>60454529.880000003</v>
      </c>
    </row>
    <row r="69" spans="1:10" x14ac:dyDescent="0.25">
      <c r="A69" t="s">
        <v>86</v>
      </c>
    </row>
    <row r="70" spans="1:10" x14ac:dyDescent="0.25">
      <c r="A70" t="s">
        <v>87</v>
      </c>
      <c r="B70">
        <v>39307522.909999996</v>
      </c>
      <c r="D70">
        <v>0</v>
      </c>
      <c r="F70">
        <v>39307522.909999996</v>
      </c>
      <c r="H70">
        <v>39745908.539999999</v>
      </c>
      <c r="I70">
        <v>0</v>
      </c>
      <c r="J70">
        <v>37172175.979999997</v>
      </c>
    </row>
    <row r="71" spans="1:10" x14ac:dyDescent="0.25">
      <c r="A71" t="s">
        <v>82</v>
      </c>
      <c r="B71">
        <v>20470438.600000001</v>
      </c>
      <c r="D71">
        <v>0</v>
      </c>
      <c r="F71">
        <v>20470438.600000001</v>
      </c>
      <c r="H71">
        <v>13330560.51</v>
      </c>
      <c r="I71">
        <v>0</v>
      </c>
      <c r="J71">
        <v>17934693.82</v>
      </c>
    </row>
    <row r="72" spans="1:10" x14ac:dyDescent="0.25">
      <c r="A72" t="s">
        <v>88</v>
      </c>
      <c r="B72">
        <v>1698986.72</v>
      </c>
      <c r="D72">
        <v>0</v>
      </c>
      <c r="F72">
        <v>1698986.72</v>
      </c>
      <c r="H72">
        <v>3217500</v>
      </c>
      <c r="I72">
        <v>0</v>
      </c>
      <c r="J72">
        <v>1973191.82</v>
      </c>
    </row>
    <row r="73" spans="1:10" x14ac:dyDescent="0.25">
      <c r="A73" t="s">
        <v>89</v>
      </c>
      <c r="B73">
        <v>5307962.87</v>
      </c>
      <c r="D73">
        <v>4828892.7699999996</v>
      </c>
      <c r="F73">
        <v>10136855.640000001</v>
      </c>
      <c r="H73">
        <v>5292679.1399999997</v>
      </c>
      <c r="I73">
        <v>0</v>
      </c>
      <c r="J73">
        <v>10184988.560000001</v>
      </c>
    </row>
    <row r="74" spans="1:10" x14ac:dyDescent="0.25">
      <c r="A74" t="s">
        <v>31</v>
      </c>
      <c r="B74">
        <v>66784911.099999994</v>
      </c>
      <c r="D74">
        <v>4828892.7699999996</v>
      </c>
      <c r="F74">
        <v>71613803.870000005</v>
      </c>
      <c r="H74">
        <v>61586648.189999998</v>
      </c>
      <c r="I74">
        <v>0</v>
      </c>
      <c r="J74">
        <v>67265050.179999992</v>
      </c>
    </row>
    <row r="76" spans="1:10" x14ac:dyDescent="0.25">
      <c r="A76" t="s">
        <v>90</v>
      </c>
      <c r="B76">
        <v>-2193845.3499999866</v>
      </c>
      <c r="D76">
        <v>-4828892.7699999996</v>
      </c>
      <c r="F76">
        <v>-7022738.1199999973</v>
      </c>
      <c r="H76">
        <v>0</v>
      </c>
      <c r="J76">
        <v>-6810520.2999999896</v>
      </c>
    </row>
    <row r="77" spans="1:10" x14ac:dyDescent="0.25">
      <c r="A77" t="s">
        <v>91</v>
      </c>
      <c r="B77">
        <v>13487660.710000001</v>
      </c>
      <c r="D77">
        <v>0</v>
      </c>
      <c r="F77">
        <v>13487660.710000001</v>
      </c>
      <c r="H77">
        <v>0</v>
      </c>
      <c r="I77">
        <v>0</v>
      </c>
      <c r="J77">
        <v>8449742.3900000006</v>
      </c>
    </row>
    <row r="78" spans="1:10" x14ac:dyDescent="0.25">
      <c r="A78" t="s">
        <v>92</v>
      </c>
      <c r="B78">
        <v>11293815.360000014</v>
      </c>
      <c r="D78">
        <v>-4828892.7699999996</v>
      </c>
      <c r="F78">
        <v>6464922.5900000036</v>
      </c>
      <c r="H78">
        <v>0</v>
      </c>
      <c r="J78">
        <v>1639222.090000011</v>
      </c>
    </row>
    <row r="80" spans="1:10" x14ac:dyDescent="0.25">
      <c r="A80" t="s">
        <v>33</v>
      </c>
    </row>
    <row r="81" spans="1:10" x14ac:dyDescent="0.25">
      <c r="A81" t="s">
        <v>93</v>
      </c>
      <c r="B81">
        <v>0</v>
      </c>
      <c r="D81">
        <v>0</v>
      </c>
      <c r="F81">
        <v>0</v>
      </c>
      <c r="H81">
        <v>0</v>
      </c>
      <c r="I81">
        <v>0</v>
      </c>
      <c r="J81">
        <v>0</v>
      </c>
    </row>
    <row r="82" spans="1:10" x14ac:dyDescent="0.25">
      <c r="A82" t="s">
        <v>94</v>
      </c>
      <c r="B82">
        <v>0</v>
      </c>
      <c r="D82">
        <v>0</v>
      </c>
      <c r="F82">
        <v>0</v>
      </c>
      <c r="H82">
        <v>0</v>
      </c>
      <c r="J82">
        <v>0</v>
      </c>
    </row>
    <row r="84" spans="1:10" x14ac:dyDescent="0.25">
      <c r="A84" t="s">
        <v>34</v>
      </c>
      <c r="B84">
        <v>11293815.360000014</v>
      </c>
      <c r="D84">
        <v>-4828892.7699999996</v>
      </c>
      <c r="F84">
        <v>6464922.5900000036</v>
      </c>
      <c r="H84">
        <v>0</v>
      </c>
      <c r="J84">
        <v>1639222.090000011</v>
      </c>
    </row>
    <row r="86" spans="1:10" x14ac:dyDescent="0.25">
      <c r="A86" t="s">
        <v>95</v>
      </c>
    </row>
    <row r="87" spans="1:10" x14ac:dyDescent="0.25">
      <c r="A87" t="s">
        <v>96</v>
      </c>
      <c r="B87">
        <v>0</v>
      </c>
      <c r="D87">
        <v>0</v>
      </c>
      <c r="F87">
        <v>0</v>
      </c>
      <c r="H87">
        <v>0</v>
      </c>
      <c r="I87">
        <v>0</v>
      </c>
      <c r="J87">
        <v>0</v>
      </c>
    </row>
    <row r="88" spans="1:10" x14ac:dyDescent="0.25">
      <c r="A88" t="s">
        <v>35</v>
      </c>
      <c r="B88">
        <v>-1827784.94</v>
      </c>
      <c r="D88">
        <v>1827784.94</v>
      </c>
      <c r="F88">
        <v>0</v>
      </c>
      <c r="H88">
        <v>0</v>
      </c>
      <c r="I88">
        <v>0</v>
      </c>
      <c r="J88">
        <v>0</v>
      </c>
    </row>
    <row r="90" spans="1:10" x14ac:dyDescent="0.25">
      <c r="A90" t="s">
        <v>36</v>
      </c>
      <c r="B90">
        <v>9466030.4200000148</v>
      </c>
      <c r="D90">
        <v>-3001107.8299999996</v>
      </c>
      <c r="F90">
        <v>6464922.5900000148</v>
      </c>
      <c r="H90">
        <v>0</v>
      </c>
      <c r="J90">
        <v>1639222.090000011</v>
      </c>
    </row>
    <row r="91" spans="1:10" x14ac:dyDescent="0.25">
      <c r="A91" t="s">
        <v>37</v>
      </c>
      <c r="B91">
        <v>13593974.220000001</v>
      </c>
      <c r="D91">
        <v>159040451.27000001</v>
      </c>
      <c r="F91">
        <v>172634425.49000001</v>
      </c>
      <c r="I91">
        <v>0</v>
      </c>
      <c r="J91">
        <v>175173467.22</v>
      </c>
    </row>
    <row r="92" spans="1:10" x14ac:dyDescent="0.25">
      <c r="A92" t="s">
        <v>38</v>
      </c>
      <c r="B92">
        <v>23060004.640000015</v>
      </c>
      <c r="D92">
        <v>156039343.44</v>
      </c>
      <c r="F92">
        <v>179099348.08000001</v>
      </c>
      <c r="J92">
        <v>176812689.31</v>
      </c>
    </row>
    <row r="94" spans="1:10" x14ac:dyDescent="0.25">
      <c r="A94" t="s">
        <v>97</v>
      </c>
    </row>
    <row r="96" spans="1:10" ht="15.75" thickBot="1" x14ac:dyDescent="0.3"/>
    <row r="97" spans="1:10" ht="15.75" thickBot="1" x14ac:dyDescent="0.3">
      <c r="A97" s="45" t="s">
        <v>51</v>
      </c>
      <c r="B97" s="46"/>
      <c r="C97" s="46"/>
      <c r="D97" s="47"/>
    </row>
    <row r="98" spans="1:10" ht="15.75" thickBot="1" x14ac:dyDescent="0.3">
      <c r="A98" s="45" t="s">
        <v>51</v>
      </c>
      <c r="B98" s="46"/>
      <c r="C98" s="46"/>
      <c r="D98" s="47"/>
    </row>
    <row r="99" spans="1:10" ht="15.75" thickBot="1" x14ac:dyDescent="0.3">
      <c r="A99" s="45" t="s">
        <v>0</v>
      </c>
      <c r="B99" s="46"/>
      <c r="C99" s="46"/>
      <c r="D99" s="47"/>
    </row>
    <row r="100" spans="1:10" ht="15.75" thickBot="1" x14ac:dyDescent="0.3">
      <c r="A100" s="45" t="s">
        <v>40</v>
      </c>
      <c r="B100" s="46"/>
      <c r="C100" s="46"/>
      <c r="D100" s="47"/>
    </row>
    <row r="101" spans="1:10" ht="15.75" thickBot="1" x14ac:dyDescent="0.3">
      <c r="A101" s="45" t="s">
        <v>41</v>
      </c>
      <c r="B101" s="46"/>
      <c r="C101" s="46"/>
      <c r="D101" s="47"/>
    </row>
    <row r="103" spans="1:10" ht="15.75" thickBot="1" x14ac:dyDescent="0.3"/>
    <row r="104" spans="1:10" ht="15.75" thickBot="1" x14ac:dyDescent="0.3">
      <c r="A104" s="45" t="s">
        <v>135</v>
      </c>
      <c r="B104" s="46"/>
      <c r="C104" s="46"/>
      <c r="D104" s="47"/>
    </row>
    <row r="105" spans="1:10" ht="15.75" thickBot="1" x14ac:dyDescent="0.3">
      <c r="A105" s="45" t="s">
        <v>0</v>
      </c>
      <c r="B105" s="46"/>
      <c r="C105" s="46"/>
      <c r="D105" s="47"/>
    </row>
    <row r="106" spans="1:10" ht="15.75" thickBot="1" x14ac:dyDescent="0.3">
      <c r="A106" s="45" t="s">
        <v>40</v>
      </c>
      <c r="B106" s="46"/>
      <c r="C106" s="46"/>
      <c r="D106" s="47"/>
    </row>
    <row r="107" spans="1:10" ht="15.75" thickBot="1" x14ac:dyDescent="0.3">
      <c r="A107" s="45" t="s">
        <v>136</v>
      </c>
      <c r="B107" s="46"/>
      <c r="C107" s="46"/>
      <c r="D107" s="47"/>
    </row>
    <row r="109" spans="1:10" x14ac:dyDescent="0.25">
      <c r="D109" t="s">
        <v>3</v>
      </c>
    </row>
    <row r="110" spans="1:10" x14ac:dyDescent="0.25">
      <c r="D110" t="s">
        <v>5</v>
      </c>
      <c r="F110" t="s">
        <v>25</v>
      </c>
      <c r="H110" t="e">
        <v>#REF!</v>
      </c>
      <c r="J110" t="e">
        <v>#REF!</v>
      </c>
    </row>
    <row r="111" spans="1:10" x14ac:dyDescent="0.25">
      <c r="A111" t="s">
        <v>100</v>
      </c>
      <c r="B111" s="74"/>
      <c r="F111" t="s">
        <v>5</v>
      </c>
      <c r="H111" t="s">
        <v>7</v>
      </c>
      <c r="J111" s="48" t="s">
        <v>7</v>
      </c>
    </row>
    <row r="112" spans="1:10" x14ac:dyDescent="0.25">
      <c r="H112" s="48"/>
      <c r="J112" s="74"/>
    </row>
    <row r="113" spans="1:10" x14ac:dyDescent="0.25">
      <c r="A113" t="s">
        <v>101</v>
      </c>
      <c r="B113" s="74"/>
      <c r="C113" s="48"/>
      <c r="D113" s="48">
        <v>19627848.039999999</v>
      </c>
      <c r="E113" s="48"/>
      <c r="F113" s="48">
        <v>-3001107.83</v>
      </c>
      <c r="G113" s="48"/>
      <c r="H113" s="48">
        <v>16626740.209999999</v>
      </c>
      <c r="I113" s="48"/>
      <c r="J113" s="48">
        <v>9046631.7200000007</v>
      </c>
    </row>
    <row r="114" spans="1:10" x14ac:dyDescent="0.25">
      <c r="A114" t="s">
        <v>102</v>
      </c>
      <c r="B114" s="74"/>
      <c r="C114" s="48"/>
      <c r="D114" s="48"/>
      <c r="E114" s="48"/>
      <c r="F114" s="48"/>
      <c r="G114" s="48"/>
      <c r="H114" s="48"/>
      <c r="I114" s="48"/>
      <c r="J114" s="74"/>
    </row>
    <row r="115" spans="1:10" x14ac:dyDescent="0.25">
      <c r="A115" s="48" t="s">
        <v>103</v>
      </c>
      <c r="B115" s="74"/>
      <c r="C115" s="48"/>
      <c r="D115" s="48">
        <v>0</v>
      </c>
      <c r="E115" s="48"/>
      <c r="F115" s="48">
        <v>4828892.7699999996</v>
      </c>
      <c r="G115" s="48"/>
      <c r="H115" s="48">
        <v>4828892.7699999996</v>
      </c>
      <c r="I115" s="48"/>
      <c r="J115" s="48">
        <v>4797597.32</v>
      </c>
    </row>
    <row r="116" spans="1:10" x14ac:dyDescent="0.25">
      <c r="A116" s="48" t="s">
        <v>104</v>
      </c>
      <c r="B116" s="74"/>
      <c r="C116" s="48"/>
      <c r="D116" s="48">
        <v>0</v>
      </c>
      <c r="E116" s="48"/>
      <c r="F116" s="48">
        <v>0</v>
      </c>
      <c r="G116" s="48"/>
      <c r="H116" s="48">
        <v>0</v>
      </c>
      <c r="I116" s="48"/>
      <c r="J116" s="48">
        <v>0</v>
      </c>
    </row>
    <row r="117" spans="1:10" x14ac:dyDescent="0.25">
      <c r="A117" s="48" t="s">
        <v>105</v>
      </c>
      <c r="B117" s="74"/>
      <c r="C117" s="48"/>
      <c r="D117" s="48">
        <v>0</v>
      </c>
      <c r="E117" s="48"/>
      <c r="F117" s="48">
        <v>0</v>
      </c>
      <c r="G117" s="48"/>
      <c r="H117" s="48">
        <v>0</v>
      </c>
      <c r="I117" s="48"/>
      <c r="J117" s="48">
        <v>-2800</v>
      </c>
    </row>
    <row r="118" spans="1:10" x14ac:dyDescent="0.25">
      <c r="A118" t="s">
        <v>106</v>
      </c>
      <c r="B118" s="48"/>
      <c r="C118" s="48"/>
      <c r="D118" s="49">
        <v>117984994.84999999</v>
      </c>
      <c r="F118" s="48">
        <v>0</v>
      </c>
      <c r="H118" s="48"/>
      <c r="J118" s="49">
        <v>125983536.95</v>
      </c>
    </row>
    <row r="119" spans="1:10" x14ac:dyDescent="0.25">
      <c r="A119" t="s">
        <v>107</v>
      </c>
      <c r="B119" s="48"/>
      <c r="C119" s="48"/>
      <c r="D119" s="49">
        <v>105521008.88</v>
      </c>
      <c r="F119" s="48">
        <v>0</v>
      </c>
      <c r="H119" s="48"/>
      <c r="J119" s="49">
        <v>112143184.56999999</v>
      </c>
    </row>
    <row r="120" spans="1:10" x14ac:dyDescent="0.25">
      <c r="A120" t="s">
        <v>108</v>
      </c>
      <c r="B120" s="48"/>
      <c r="C120" s="48"/>
      <c r="D120" s="48">
        <v>-12463985.969999999</v>
      </c>
      <c r="E120" s="48"/>
      <c r="F120" s="48">
        <v>0</v>
      </c>
      <c r="G120" s="48"/>
      <c r="H120" s="48">
        <v>-12463985.969999999</v>
      </c>
      <c r="I120" s="48"/>
      <c r="J120" s="48">
        <v>-13840352.38000001</v>
      </c>
    </row>
    <row r="121" spans="1:10" x14ac:dyDescent="0.25">
      <c r="A121" t="s">
        <v>109</v>
      </c>
      <c r="B121" s="48"/>
      <c r="C121" s="48"/>
      <c r="D121" s="48">
        <v>0</v>
      </c>
      <c r="E121" s="48"/>
      <c r="F121" s="48">
        <v>0</v>
      </c>
      <c r="G121" s="48"/>
      <c r="H121" s="48">
        <v>0</v>
      </c>
      <c r="I121" s="48"/>
      <c r="J121" s="48">
        <v>0</v>
      </c>
    </row>
    <row r="122" spans="1:10" x14ac:dyDescent="0.25">
      <c r="A122" t="s">
        <v>110</v>
      </c>
      <c r="B122" s="48"/>
      <c r="C122" s="48"/>
      <c r="D122" s="49">
        <v>-3062110.26</v>
      </c>
      <c r="E122" s="48"/>
      <c r="F122" s="49">
        <v>0</v>
      </c>
      <c r="G122" s="48"/>
      <c r="H122" s="48">
        <v>-3062110.26</v>
      </c>
      <c r="I122" s="48"/>
      <c r="J122" s="49">
        <v>-177598.4</v>
      </c>
    </row>
    <row r="123" spans="1:10" x14ac:dyDescent="0.25">
      <c r="A123" t="s">
        <v>111</v>
      </c>
      <c r="B123" s="48"/>
      <c r="C123" s="48"/>
      <c r="D123" s="49">
        <v>53233605.920000002</v>
      </c>
      <c r="F123" s="48">
        <v>0</v>
      </c>
      <c r="H123" s="48"/>
      <c r="J123" s="49">
        <v>46618434.060000002</v>
      </c>
    </row>
    <row r="124" spans="1:10" x14ac:dyDescent="0.25">
      <c r="A124" t="s">
        <v>112</v>
      </c>
      <c r="B124" s="48"/>
      <c r="C124" s="48"/>
      <c r="D124" s="49">
        <v>48062050.659999996</v>
      </c>
      <c r="F124" s="48">
        <v>0</v>
      </c>
      <c r="H124" s="48"/>
      <c r="J124" s="49">
        <v>45536986.75</v>
      </c>
    </row>
    <row r="125" spans="1:10" x14ac:dyDescent="0.25">
      <c r="A125" t="s">
        <v>113</v>
      </c>
      <c r="B125" s="48"/>
      <c r="C125" s="48"/>
      <c r="D125" s="48">
        <v>5171555.2600000054</v>
      </c>
      <c r="E125" s="48"/>
      <c r="F125" s="48">
        <v>0</v>
      </c>
      <c r="G125" s="48"/>
      <c r="H125" s="48">
        <v>5171555.2600000054</v>
      </c>
      <c r="I125" s="48"/>
      <c r="J125" s="48">
        <v>1081447.3100000024</v>
      </c>
    </row>
    <row r="126" spans="1:10" x14ac:dyDescent="0.25">
      <c r="A126" t="s">
        <v>114</v>
      </c>
      <c r="B126" s="48"/>
      <c r="C126" s="48"/>
      <c r="D126" s="49">
        <v>6220.6</v>
      </c>
      <c r="E126" s="48"/>
      <c r="F126" s="48">
        <v>0</v>
      </c>
      <c r="G126" s="48"/>
      <c r="H126" s="48">
        <v>6220.6</v>
      </c>
      <c r="I126" s="48"/>
      <c r="J126" s="48">
        <v>461747.54</v>
      </c>
    </row>
    <row r="127" spans="1:10" x14ac:dyDescent="0.25">
      <c r="A127" t="s">
        <v>115</v>
      </c>
      <c r="B127" s="48"/>
      <c r="C127" s="48"/>
      <c r="D127" s="48">
        <v>-6220.6</v>
      </c>
      <c r="E127" s="48"/>
      <c r="F127" s="48">
        <v>0</v>
      </c>
      <c r="G127" s="48"/>
      <c r="H127" s="48">
        <v>-6220.6</v>
      </c>
      <c r="I127" s="48"/>
      <c r="J127" s="48">
        <v>-461747.54</v>
      </c>
    </row>
    <row r="128" spans="1:10" x14ac:dyDescent="0.25">
      <c r="A128" t="s">
        <v>116</v>
      </c>
      <c r="B128" s="48"/>
      <c r="C128" s="48"/>
      <c r="D128" s="49">
        <v>0</v>
      </c>
      <c r="E128" s="48"/>
      <c r="F128" s="49">
        <v>0</v>
      </c>
      <c r="G128" s="48"/>
      <c r="H128" s="48">
        <v>0</v>
      </c>
      <c r="I128" s="48"/>
      <c r="J128" s="49">
        <v>0</v>
      </c>
    </row>
    <row r="129" spans="1:10" x14ac:dyDescent="0.25">
      <c r="A129" t="s">
        <v>117</v>
      </c>
      <c r="B129" s="48"/>
      <c r="C129" s="48"/>
      <c r="D129" s="49"/>
      <c r="E129" s="48"/>
      <c r="F129" s="48"/>
      <c r="G129" s="48"/>
      <c r="H129" s="48"/>
      <c r="I129" s="48"/>
      <c r="J129" s="48"/>
    </row>
    <row r="130" spans="1:10" x14ac:dyDescent="0.25">
      <c r="A130" t="s">
        <v>118</v>
      </c>
      <c r="B130" s="48"/>
      <c r="C130" s="48"/>
      <c r="D130" s="48">
        <v>9273307.0700000059</v>
      </c>
      <c r="E130" s="48"/>
      <c r="F130" s="48">
        <v>1827784.9399999995</v>
      </c>
      <c r="G130" s="48"/>
      <c r="H130" s="48">
        <v>11101092.010000004</v>
      </c>
      <c r="I130" s="48"/>
      <c r="J130" s="48">
        <v>904925.56999999308</v>
      </c>
    </row>
    <row r="131" spans="1:10" x14ac:dyDescent="0.25">
      <c r="B131" s="48"/>
      <c r="C131" s="48"/>
      <c r="D131" s="48"/>
      <c r="E131" s="48"/>
      <c r="F131" s="48"/>
      <c r="G131" s="48"/>
      <c r="H131" s="48"/>
      <c r="I131" s="48"/>
      <c r="J131" s="48"/>
    </row>
    <row r="132" spans="1:10" x14ac:dyDescent="0.25">
      <c r="A132" t="s">
        <v>119</v>
      </c>
      <c r="B132" s="48"/>
      <c r="C132" s="48"/>
      <c r="D132" s="48"/>
      <c r="E132" s="48"/>
      <c r="F132" s="48"/>
      <c r="G132" s="48"/>
      <c r="H132" s="48"/>
      <c r="I132" s="48"/>
      <c r="J132" s="48"/>
    </row>
    <row r="133" spans="1:10" x14ac:dyDescent="0.25">
      <c r="A133" t="s">
        <v>120</v>
      </c>
      <c r="B133" s="48">
        <v>0</v>
      </c>
      <c r="C133" s="48"/>
      <c r="D133" s="48">
        <v>0</v>
      </c>
      <c r="E133" s="48"/>
      <c r="F133" s="48">
        <v>0</v>
      </c>
      <c r="G133" s="48"/>
      <c r="H133" s="48">
        <v>0</v>
      </c>
      <c r="I133" s="48"/>
      <c r="J133" s="48">
        <v>2800</v>
      </c>
    </row>
    <row r="134" spans="1:10" x14ac:dyDescent="0.25">
      <c r="A134" t="s">
        <v>121</v>
      </c>
      <c r="B134" s="48">
        <v>0</v>
      </c>
      <c r="C134" s="48"/>
      <c r="D134" s="49">
        <v>0</v>
      </c>
      <c r="E134" s="48"/>
      <c r="F134" s="48">
        <v>-1827784.94</v>
      </c>
      <c r="G134" s="48"/>
      <c r="H134" s="48">
        <v>-1827784.94</v>
      </c>
      <c r="I134" s="48"/>
      <c r="J134" s="48">
        <v>-723446.94</v>
      </c>
    </row>
    <row r="135" spans="1:10" x14ac:dyDescent="0.25">
      <c r="A135" t="s">
        <v>122</v>
      </c>
      <c r="B135" s="48"/>
      <c r="C135" s="48"/>
      <c r="D135" s="48">
        <v>-1209600</v>
      </c>
      <c r="E135" s="48"/>
      <c r="F135" s="49">
        <v>0</v>
      </c>
      <c r="G135" s="48"/>
      <c r="H135" s="48">
        <v>-1209600</v>
      </c>
      <c r="I135" s="48"/>
      <c r="J135" s="49">
        <v>0</v>
      </c>
    </row>
    <row r="136" spans="1:10" x14ac:dyDescent="0.25">
      <c r="A136" t="s">
        <v>123</v>
      </c>
      <c r="B136" s="48">
        <v>0</v>
      </c>
      <c r="C136" s="48"/>
      <c r="D136" s="49">
        <v>-25838.55</v>
      </c>
      <c r="E136" s="48"/>
      <c r="F136" s="49">
        <v>0</v>
      </c>
      <c r="G136" s="48"/>
      <c r="H136" s="48">
        <v>-25838.55</v>
      </c>
      <c r="I136" s="48"/>
      <c r="J136" s="49">
        <v>0</v>
      </c>
    </row>
    <row r="137" spans="1:10" x14ac:dyDescent="0.25">
      <c r="A137" t="s">
        <v>124</v>
      </c>
      <c r="B137" s="48"/>
      <c r="C137" s="48"/>
      <c r="D137" s="49">
        <v>134877.25</v>
      </c>
      <c r="E137" s="48"/>
      <c r="F137" s="48">
        <v>0</v>
      </c>
      <c r="G137" s="48"/>
      <c r="H137" s="48">
        <v>134877.25</v>
      </c>
      <c r="I137" s="48"/>
      <c r="J137" s="48">
        <v>78173.960000000006</v>
      </c>
    </row>
    <row r="138" spans="1:10" x14ac:dyDescent="0.25">
      <c r="A138" t="s">
        <v>125</v>
      </c>
      <c r="B138" s="48"/>
      <c r="C138" s="48"/>
      <c r="D138" s="48">
        <v>-1100561.3</v>
      </c>
      <c r="E138" s="48"/>
      <c r="F138" s="48">
        <v>-1827784.94</v>
      </c>
      <c r="G138" s="48"/>
      <c r="H138" s="48">
        <v>-2928346.2399999998</v>
      </c>
      <c r="I138" s="48"/>
      <c r="J138" s="48">
        <v>-642472.98</v>
      </c>
    </row>
    <row r="139" spans="1:10" x14ac:dyDescent="0.25">
      <c r="B139" s="48"/>
      <c r="C139" s="48"/>
      <c r="D139" s="48"/>
      <c r="E139" s="48"/>
      <c r="F139" s="48"/>
      <c r="G139" s="48"/>
      <c r="H139" s="48"/>
      <c r="I139" s="48"/>
      <c r="J139" s="48"/>
    </row>
    <row r="140" spans="1:10" x14ac:dyDescent="0.25">
      <c r="A140" t="s">
        <v>126</v>
      </c>
      <c r="B140" s="48"/>
      <c r="C140" s="48"/>
      <c r="D140" s="48"/>
      <c r="E140" s="48"/>
      <c r="F140" s="48"/>
      <c r="G140" s="48"/>
      <c r="H140" s="48"/>
      <c r="I140" s="48"/>
      <c r="J140" s="48"/>
    </row>
    <row r="141" spans="1:10" x14ac:dyDescent="0.25">
      <c r="A141" t="s">
        <v>127</v>
      </c>
      <c r="B141" s="48"/>
      <c r="C141" s="48"/>
      <c r="D141" s="48">
        <v>-9972172.3900000006</v>
      </c>
      <c r="E141" s="48"/>
      <c r="F141" s="49">
        <v>0</v>
      </c>
      <c r="G141" s="48"/>
      <c r="H141" s="48">
        <v>-9972172.3900000006</v>
      </c>
      <c r="I141" s="48"/>
      <c r="J141" s="48">
        <v>0</v>
      </c>
    </row>
    <row r="142" spans="1:10" x14ac:dyDescent="0.25">
      <c r="A142" t="s">
        <v>128</v>
      </c>
      <c r="B142" s="48"/>
      <c r="C142" s="48"/>
      <c r="D142" s="49">
        <v>0</v>
      </c>
      <c r="E142" s="48"/>
      <c r="F142" s="49">
        <v>0</v>
      </c>
      <c r="G142" s="48"/>
      <c r="H142" s="48">
        <v>0</v>
      </c>
      <c r="I142" s="48"/>
      <c r="J142" s="49">
        <v>3922537.31</v>
      </c>
    </row>
    <row r="143" spans="1:10" x14ac:dyDescent="0.25">
      <c r="A143" t="s">
        <v>129</v>
      </c>
      <c r="B143" s="48"/>
      <c r="D143" s="48">
        <v>-9972172.3900000006</v>
      </c>
      <c r="F143" s="48">
        <v>0</v>
      </c>
      <c r="H143" s="48">
        <v>-9972172.3900000006</v>
      </c>
      <c r="J143" s="48">
        <v>3922537.31</v>
      </c>
    </row>
    <row r="144" spans="1:10" x14ac:dyDescent="0.25">
      <c r="B144" s="48"/>
      <c r="C144" s="48"/>
      <c r="E144" s="48"/>
      <c r="F144" s="48"/>
      <c r="G144" s="48"/>
      <c r="H144" s="48"/>
      <c r="I144" s="48"/>
      <c r="J144" s="48"/>
    </row>
    <row r="145" spans="1:10" x14ac:dyDescent="0.25">
      <c r="A145" t="s">
        <v>130</v>
      </c>
      <c r="B145" s="48"/>
      <c r="C145" s="48"/>
      <c r="D145" s="48">
        <v>-1799426.6199999945</v>
      </c>
      <c r="E145" s="48"/>
      <c r="F145" s="48">
        <v>-4.6566128730773926E-10</v>
      </c>
      <c r="G145" s="48"/>
      <c r="H145" s="48">
        <v>-1799426.6199999973</v>
      </c>
      <c r="I145" s="48"/>
      <c r="J145" s="48">
        <v>4184989.8999999929</v>
      </c>
    </row>
    <row r="146" spans="1:10" x14ac:dyDescent="0.25">
      <c r="A146" t="s">
        <v>131</v>
      </c>
      <c r="B146" s="48"/>
      <c r="C146" s="48"/>
      <c r="D146" s="48">
        <v>48385662.060000002</v>
      </c>
      <c r="E146" s="48"/>
      <c r="F146" s="48"/>
      <c r="G146" s="48"/>
      <c r="H146" s="48"/>
      <c r="I146" s="48"/>
      <c r="J146" s="49">
        <v>40561201.799999997</v>
      </c>
    </row>
    <row r="147" spans="1:10" x14ac:dyDescent="0.25">
      <c r="A147" t="s">
        <v>132</v>
      </c>
      <c r="B147" s="48"/>
      <c r="C147" s="48"/>
      <c r="D147" s="48">
        <v>-5119368.4800000004</v>
      </c>
      <c r="E147" s="48"/>
      <c r="F147" s="48"/>
      <c r="G147" s="48"/>
      <c r="H147" s="48"/>
      <c r="I147" s="48"/>
      <c r="J147" s="48">
        <v>-5167972.53</v>
      </c>
    </row>
    <row r="148" spans="1:10" x14ac:dyDescent="0.25">
      <c r="A148" t="s">
        <v>133</v>
      </c>
      <c r="B148" s="49"/>
      <c r="C148" s="49"/>
      <c r="D148" s="49">
        <v>43266293.579999998</v>
      </c>
      <c r="E148" s="48"/>
      <c r="F148" s="48">
        <v>0</v>
      </c>
      <c r="G148" s="48"/>
      <c r="H148" s="48">
        <v>43266293.579999998</v>
      </c>
      <c r="I148" s="48"/>
      <c r="J148" s="48">
        <v>35393229.269999996</v>
      </c>
    </row>
    <row r="149" spans="1:10" x14ac:dyDescent="0.25">
      <c r="A149" t="s">
        <v>134</v>
      </c>
      <c r="B149" s="49"/>
      <c r="C149" s="49"/>
      <c r="D149" s="48">
        <v>41466866.960000001</v>
      </c>
      <c r="E149" s="48"/>
      <c r="F149" s="48">
        <v>-4.6566128730773926E-10</v>
      </c>
      <c r="G149" s="48"/>
      <c r="H149" s="48">
        <v>41466866.960000001</v>
      </c>
      <c r="I149" s="48"/>
      <c r="J149" s="48">
        <v>39578219.169999987</v>
      </c>
    </row>
    <row r="150" spans="1:10" x14ac:dyDescent="0.25">
      <c r="B150" s="48"/>
      <c r="C150" s="48"/>
      <c r="E150" s="48"/>
      <c r="F150" s="48"/>
      <c r="G150" s="48"/>
      <c r="H150" s="48"/>
      <c r="I150" s="48"/>
      <c r="J150" s="48"/>
    </row>
    <row r="151" spans="1:10" x14ac:dyDescent="0.25">
      <c r="A151" t="s">
        <v>97</v>
      </c>
      <c r="B151" s="48"/>
      <c r="C151" s="48"/>
      <c r="E151" s="48"/>
      <c r="F151" s="48"/>
      <c r="G151" s="48"/>
      <c r="H151" s="48"/>
      <c r="I151" s="48"/>
      <c r="J151" s="48"/>
    </row>
  </sheetData>
  <mergeCells count="18">
    <mergeCell ref="A104:D104"/>
    <mergeCell ref="A105:D105"/>
    <mergeCell ref="A106:D106"/>
    <mergeCell ref="A107:D107"/>
    <mergeCell ref="A98:D98"/>
    <mergeCell ref="A99:D99"/>
    <mergeCell ref="A100:D100"/>
    <mergeCell ref="A101:D101"/>
    <mergeCell ref="A55:J55"/>
    <mergeCell ref="A56:J56"/>
    <mergeCell ref="A57:J57"/>
    <mergeCell ref="A58:J58"/>
    <mergeCell ref="A59:J59"/>
    <mergeCell ref="A97:D97"/>
    <mergeCell ref="A4:H4"/>
    <mergeCell ref="A3:H3"/>
    <mergeCell ref="A2:H2"/>
    <mergeCell ref="A1:H1"/>
  </mergeCells>
  <dataValidations count="42">
    <dataValidation type="textLength" errorStyle="information" allowBlank="1" showInputMessage="1" showErrorMessage="1" error="XLBVal:6=32269087.57_x000d__x000a_" sqref="H41" xr:uid="{80D49176-A82C-4095-BD0F-D7BFD6164D9A}">
      <formula1>0</formula1>
      <formula2>300</formula2>
    </dataValidation>
    <dataValidation type="textLength" errorStyle="information" allowBlank="1" showInputMessage="1" showErrorMessage="1" error="XLBVal:6=17087237.89_x000d__x000a_" sqref="H36" xr:uid="{EB00EA0D-DDE1-485F-B35B-2C47FB58B663}">
      <formula1>0</formula1>
      <formula2>300</formula2>
    </dataValidation>
    <dataValidation type="textLength" errorStyle="information" allowBlank="1" showInputMessage="1" showErrorMessage="1" error="XLBVal:6=1604.26_x000d__x000a_" sqref="D13" xr:uid="{D7BF66A8-7408-448D-8579-88A22ED15C91}">
      <formula1>0</formula1>
      <formula2>300</formula2>
    </dataValidation>
    <dataValidation type="textLength" errorStyle="information" allowBlank="1" showInputMessage="1" showErrorMessage="1" error="XLBVal:6=4227540.44_x000d__x000a_" sqref="B34 B15" xr:uid="{143D8C57-49FB-4A3C-95D7-492763E5B388}">
      <formula1>0</formula1>
      <formula2>300</formula2>
    </dataValidation>
    <dataValidation type="textLength" errorStyle="information" allowBlank="1" showInputMessage="1" showErrorMessage="1" error="XLBVal:6=14181760.1_x000d__x000a_" sqref="D48" xr:uid="{F9612A70-061F-4674-9F90-C8FBF247A44E}">
      <formula1>0</formula1>
      <formula2>300</formula2>
    </dataValidation>
    <dataValidation type="textLength" errorStyle="information" allowBlank="1" showInputMessage="1" showErrorMessage="1" error="XLBVal:6=898048.64_x000d__x000a_" sqref="B35 B16" xr:uid="{FDACB3A0-96E1-43AC-806F-118AAB19535A}">
      <formula1>0</formula1>
      <formula2>300</formula2>
    </dataValidation>
    <dataValidation type="textLength" errorStyle="information" allowBlank="1" showInputMessage="1" showErrorMessage="1" error="XLBVal:6=145817102.27_x000d__x000a_" sqref="H49" xr:uid="{17E712BC-0F5E-4F99-8086-6820AE7A10F7}">
      <formula1>0</formula1>
      <formula2>300</formula2>
    </dataValidation>
    <dataValidation type="textLength" errorStyle="information" allowBlank="1" showInputMessage="1" showErrorMessage="1" error="XLBVal:6=141857583.34_x000d__x000a_" sqref="D49" xr:uid="{453EBEBC-69E7-48F2-87B5-A41B3F4B76E0}">
      <formula1>0</formula1>
      <formula2>300</formula2>
    </dataValidation>
    <dataValidation type="textLength" errorStyle="information" allowBlank="1" showInputMessage="1" showErrorMessage="1" error="XLBVal:6=-0.01_x000d__x000a_" sqref="H40 B40" xr:uid="{AE981622-513B-43A0-9A33-1305E9D577F3}">
      <formula1>0</formula1>
      <formula2>300</formula2>
    </dataValidation>
    <dataValidation type="textLength" errorStyle="information" allowBlank="1" showInputMessage="1" showErrorMessage="1" error="XLBVal:6=24801800.65_x000d__x000a_" sqref="B41" xr:uid="{F4C2A0CF-663B-4FD8-BDF0-79A1E8ED4715}">
      <formula1>0</formula1>
      <formula2>300</formula2>
    </dataValidation>
    <dataValidation type="textLength" errorStyle="information" allowBlank="1" showInputMessage="1" showErrorMessage="1" error="XLBVal:6=7587454.36_x000d__x000a_" sqref="B36" xr:uid="{AFB0CA9C-349A-4B41-B4C9-4D83F5E77E4C}">
      <formula1>0</formula1>
      <formula2>300</formula2>
    </dataValidation>
    <dataValidation type="textLength" errorStyle="information" allowBlank="1" showInputMessage="1" showErrorMessage="1" error="XLBVal:6=-0.17_x000d__x000a_" sqref="B17 H17" xr:uid="{6D75AA2F-38FE-473B-AE86-01004374B390}">
      <formula1>0</formula1>
      <formula2>300</formula2>
    </dataValidation>
    <dataValidation type="textLength" errorStyle="information" allowBlank="1" showInputMessage="1" showErrorMessage="1" error="XLBVal:6=4778271_x000d__x000a_" sqref="H34 H15" xr:uid="{FE5A56BC-F2D3-481E-A2E2-F6CFCDB09465}">
      <formula1>0</formula1>
      <formula2>300</formula2>
    </dataValidation>
    <dataValidation type="textLength" errorStyle="information" allowBlank="1" showInputMessage="1" showErrorMessage="1" error="XLBVal:6=851449.07_x000d__x000a_" sqref="H35 H16" xr:uid="{6EB677C9-6CF0-42E8-A7F0-921B820F06C3}">
      <formula1>0</formula1>
      <formula2>300</formula2>
    </dataValidation>
    <dataValidation type="textLength" errorStyle="information" allowBlank="1" showInputMessage="1" showErrorMessage="1" error="XLBVal:6=46592456.04_x000d__x000a_" sqref="B9" xr:uid="{0EE8ACD6-A952-46BB-B724-E8B6FE6D2EBB}">
      <formula1>0</formula1>
      <formula2>300</formula2>
    </dataValidation>
    <dataValidation type="textLength" errorStyle="information" allowBlank="1" showInputMessage="1" showErrorMessage="1" error="XLBVal:6=51701.7_x000d__x000a_" sqref="H11" xr:uid="{75B2E4AE-6F60-4F41-B72F-CB0D8947F2EC}">
      <formula1>0</formula1>
      <formula2>300</formula2>
    </dataValidation>
    <dataValidation type="textLength" errorStyle="information" allowBlank="1" showInputMessage="1" showErrorMessage="1" error="XLBVal:6=12295034.93_x000d__x000a_" sqref="B11" xr:uid="{4E3E2143-1D65-402C-948F-3D83C3371334}">
      <formula1>0</formula1>
      <formula2>300</formula2>
    </dataValidation>
    <dataValidation type="textLength" errorStyle="information" allowBlank="1" showInputMessage="1" showErrorMessage="1" error="XLBVal:6=156039343.44_x000d__x000a_" sqref="D21" xr:uid="{0A983C62-59C3-4A23-80C3-385DD418CAC7}">
      <formula1>0</formula1>
      <formula2>300</formula2>
    </dataValidation>
    <dataValidation type="textLength" errorStyle="information" allowBlank="1" showInputMessage="1" showErrorMessage="1" error="XLBVal:6=169014768.36_x000d__x000a_" sqref="H21" xr:uid="{C2C7E91D-36E5-421C-B313-AEABD4782FBD}">
      <formula1>0</formula1>
      <formula2>300</formula2>
    </dataValidation>
    <dataValidation type="textLength" errorStyle="information" allowBlank="1" showInputMessage="1" showErrorMessage="1" error="XLBVal:6=10603505.99_x000d__x000a_" sqref="B21" xr:uid="{F03CEA72-8D6F-4A3E-A652-4149955B0C0D}">
      <formula1>0</formula1>
      <formula2>300</formula2>
    </dataValidation>
    <dataValidation type="textLength" errorStyle="information" allowBlank="1" showInputMessage="1" showErrorMessage="1" error="XLBVal:6=26593489.18_x000d__x000a_" sqref="H47" xr:uid="{E294F0D2-CA79-4054-B5EF-89CD07C2C22C}">
      <formula1>0</formula1>
      <formula2>300</formula2>
    </dataValidation>
    <dataValidation type="textLength" errorStyle="information" allowBlank="1" showInputMessage="1" showErrorMessage="1" error="XLBVal:6=-42289.54_x000d__x000a_" sqref="H26" xr:uid="{84966A16-4866-437F-B22F-54C867DE6E0B}">
      <formula1>0</formula1>
      <formula2>300</formula2>
    </dataValidation>
    <dataValidation type="textLength" errorStyle="information" allowBlank="1" showInputMessage="1" showErrorMessage="1" error="XLBVal:6=-16450.99_x000d__x000a_" sqref="B26" xr:uid="{F94A572F-7533-402A-9CD2-BFA6F2F0F3D6}">
      <formula1>0</formula1>
      <formula2>300</formula2>
    </dataValidation>
    <dataValidation type="textLength" errorStyle="information" allowBlank="1" showInputMessage="1" showErrorMessage="1" error="XLBVal:6=11809507.49_x000d__x000a_" sqref="H48" xr:uid="{7CD3F5D2-73DC-4032-83A8-3FD7FD5C76F1}">
      <formula1>0</formula1>
      <formula2>300</formula2>
    </dataValidation>
    <dataValidation type="textLength" errorStyle="information" allowBlank="1" showInputMessage="1" showErrorMessage="1" error="XLBVal:6=-352155.6_x000d__x000a_" sqref="B48" xr:uid="{48A1BCFA-1B82-40BC-BD8D-5BC984FCDBE8}">
      <formula1>0</formula1>
      <formula2>300</formula2>
    </dataValidation>
    <dataValidation type="textLength" errorStyle="information" allowBlank="1" showInputMessage="1" showErrorMessage="1" error="XLBVal:6=33573977.86_x000d__x000a_" sqref="B47" xr:uid="{73302DE3-792E-4973-8D56-D31DC972CDA8}">
      <formula1>0</formula1>
      <formula2>300</formula2>
    </dataValidation>
    <dataValidation type="textLength" errorStyle="information" allowBlank="1" showInputMessage="1" showErrorMessage="1" error="XLBVal:6=46618434.06_x000d__x000a_" sqref="H33" xr:uid="{CC40AF19-3EBB-470E-BBB1-2A61CBE2DCD8}">
      <formula1>0</formula1>
      <formula2>300</formula2>
    </dataValidation>
    <dataValidation type="textLength" errorStyle="information" allowBlank="1" showInputMessage="1" showErrorMessage="1" error="XLBVal:6=53233605.92_x000d__x000a_" sqref="B33" xr:uid="{A23A57E3-7E8A-482F-BE97-40FFA409A5EC}">
      <formula1>0</formula1>
      <formula2>300</formula2>
    </dataValidation>
    <dataValidation type="textLength" errorStyle="information" allowBlank="1" showInputMessage="1" showErrorMessage="1" error="XLBVal:6=6904256.17_x000d__x000a_" sqref="H22" xr:uid="{5C1DAABD-9CE9-479D-AA57-D4AFBAF1D5FE}">
      <formula1>0</formula1>
      <formula2>300</formula2>
    </dataValidation>
    <dataValidation type="textLength" errorStyle="information" allowBlank="1" showInputMessage="1" showErrorMessage="1" error="XLBVal:6=6687502.7_x000d__x000a_" sqref="D22" xr:uid="{00748742-F2B7-4198-B1B7-A0C25AB0324F}">
      <formula1>0</formula1>
      <formula2>300</formula2>
    </dataValidation>
    <dataValidation type="textLength" errorStyle="information" allowBlank="1" showInputMessage="1" showErrorMessage="1" error="XLBVal:6=70092.65_x000d__x000a_" sqref="B22" xr:uid="{29CC6778-D9A1-4597-BAAC-D0C0F7140816}">
      <formula1>0</formula1>
      <formula2>300</formula2>
    </dataValidation>
    <dataValidation type="textLength" errorStyle="information" allowBlank="1" showInputMessage="1" showErrorMessage="1" error="XLBVal:6=1348199.07_x000d__x000a_" sqref="H18" xr:uid="{40569A0F-1DF6-49B0-A270-BE3ED1E8D9D6}">
      <formula1>0</formula1>
      <formula2>300</formula2>
    </dataValidation>
    <dataValidation type="textLength" errorStyle="information" allowBlank="1" showInputMessage="1" showErrorMessage="1" error="XLBVal:6=125983536.95_x000d__x000a_" sqref="H12" xr:uid="{F6682B23-7F8B-40B3-A059-28B79F8467E2}">
      <formula1>0</formula1>
      <formula2>300</formula2>
    </dataValidation>
    <dataValidation type="textLength" errorStyle="information" allowBlank="1" showInputMessage="1" showErrorMessage="1" error="XLBVal:6=4493341.93_x000d__x000a_" sqref="B18" xr:uid="{0E6739A6-D800-482A-B389-B5F9276CD685}">
      <formula1>0</formula1>
      <formula2>300</formula2>
    </dataValidation>
    <dataValidation type="textLength" errorStyle="information" allowBlank="1" showInputMessage="1" showErrorMessage="1" error="XLBVal:6=117984994.85_x000d__x000a_" sqref="B12" xr:uid="{BA0AC578-74C2-4CD8-B7F7-0BAECC73376C}">
      <formula1>0</formula1>
      <formula2>300</formula2>
    </dataValidation>
    <dataValidation type="textLength" errorStyle="information" allowBlank="1" showInputMessage="1" showErrorMessage="1" error="XLBVal:6=-5629720.07_x000d__x000a_" sqref="H10" xr:uid="{05A977FF-29DD-4DF9-9BDA-752D7E4BF415}">
      <formula1>0</formula1>
      <formula2>300</formula2>
    </dataValidation>
    <dataValidation type="textLength" errorStyle="information" allowBlank="1" showInputMessage="1" showErrorMessage="1" error="XLBVal:6=-5125589.08_x000d__x000a_" sqref="B10" xr:uid="{4B084839-87E9-45B4-BE1D-6CA0E20CF61F}">
      <formula1>0</formula1>
      <formula2>300</formula2>
    </dataValidation>
    <dataValidation type="textLength" errorStyle="information" allowBlank="1" showInputMessage="1" showErrorMessage="1" error="XLBVal:6=45207939.24_x000d__x000a_" sqref="H9" xr:uid="{1496D2BB-377B-40CC-8569-4BEDEB1DBF5B}">
      <formula1>0</formula1>
      <formula2>300</formula2>
    </dataValidation>
    <dataValidation type="textLength" errorStyle="information" allowBlank="1" showInputMessage="1" showErrorMessage="1" error="XLBVal:6=9603.92_x000d__x000a_" sqref="D9 D11" xr:uid="{0DAC8A91-D5C5-4A84-958B-3DBE6077F817}">
      <formula1>0</formula1>
      <formula2>300</formula2>
    </dataValidation>
    <dataValidation type="textLength" errorStyle="information" allowBlank="1" showInputMessage="1" showErrorMessage="1" error="XLBVal:6=-55687575.39_x000d__x000a_" sqref="B13 H13" xr:uid="{F6BC3EA9-2AAB-48C7-9CA9-23E3C822944F}">
      <formula1>0</formula1>
      <formula2>300</formula2>
    </dataValidation>
    <dataValidation type="textLength" errorStyle="information" allowBlank="1" showInputMessage="1" showErrorMessage="1" error="XLBVal:6=0_x000d__x000a_" sqref="D12 D33" xr:uid="{FF8FF0E9-0FF8-4FD6-89F0-805497649E0B}">
      <formula1>0</formula1>
      <formula2>300</formula2>
    </dataValidation>
    <dataValidation type="textLength" errorStyle="information" allowBlank="1" showInputMessage="1" showErrorMessage="1" error="XLBVal:2=0_x000d__x000a_" sqref="D34:D36 D10 B42 D15:D18 D26 D40:D42 B49 D47" xr:uid="{5454A39F-7EBE-4E83-AB75-40227938DF48}">
      <formula1>0</formula1>
      <formula2>300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30 2024</vt:lpstr>
      <vt:lpstr>March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Webster</dc:creator>
  <cp:lastModifiedBy>Liam Webster</cp:lastModifiedBy>
  <dcterms:created xsi:type="dcterms:W3CDTF">2025-05-21T15:21:11Z</dcterms:created>
  <dcterms:modified xsi:type="dcterms:W3CDTF">2025-05-29T18:24:49Z</dcterms:modified>
</cp:coreProperties>
</file>