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9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  <sheet name="Sheet2" sheetId="23" r:id="rId10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Z22" i="17"/>
  <c r="Z21"/>
  <c r="Z20"/>
  <c r="Z19"/>
  <c r="Z18"/>
  <c r="Z17"/>
  <c r="Z16"/>
  <c r="Z15"/>
  <c r="Z14"/>
  <c r="Z13"/>
  <c r="Z12"/>
  <c r="Z11"/>
  <c r="Z10"/>
  <c r="Z9"/>
  <c r="Z8"/>
  <c r="Z7"/>
  <c r="Z6"/>
  <c r="Z23" s="1"/>
  <c r="Z5"/>
  <c r="Z4"/>
  <c r="Z3"/>
  <c r="F362" i="18"/>
  <c r="G362" s="1"/>
  <c r="F363"/>
  <c r="G363" s="1"/>
  <c r="A363" s="1"/>
  <c r="F365"/>
  <c r="G365" s="1"/>
  <c r="F359"/>
  <c r="G359" s="1"/>
  <c r="F364"/>
  <c r="G364" s="1"/>
  <c r="F358"/>
  <c r="G358" s="1"/>
  <c r="F361"/>
  <c r="G361" s="1"/>
  <c r="A361" s="1"/>
  <c r="F357"/>
  <c r="G357" s="1"/>
  <c r="A357" s="1"/>
  <c r="F367"/>
  <c r="G367" s="1"/>
  <c r="F368"/>
  <c r="G368" s="1"/>
  <c r="F356"/>
  <c r="G356" s="1"/>
  <c r="A360" s="1"/>
  <c r="F360"/>
  <c r="G360" s="1"/>
  <c r="F366"/>
  <c r="G366" s="1"/>
  <c r="Y20" i="17"/>
  <c r="Y16"/>
  <c r="Y13"/>
  <c r="Y8"/>
  <c r="Y7"/>
  <c r="Y6"/>
  <c r="Y3"/>
  <c r="F344" i="18"/>
  <c r="G344" s="1"/>
  <c r="F347"/>
  <c r="G347" s="1"/>
  <c r="F343"/>
  <c r="G343" s="1"/>
  <c r="F339"/>
  <c r="G339" s="1"/>
  <c r="F338"/>
  <c r="G338" s="1"/>
  <c r="G349"/>
  <c r="F349"/>
  <c r="Y4" i="17" s="1"/>
  <c r="F348" i="18"/>
  <c r="G348" s="1"/>
  <c r="G351"/>
  <c r="F351"/>
  <c r="Y19" i="17" s="1"/>
  <c r="F350" i="18"/>
  <c r="G350" s="1"/>
  <c r="A350" s="1"/>
  <c r="F346"/>
  <c r="G346" s="1"/>
  <c r="G341"/>
  <c r="F341"/>
  <c r="Y18" i="17" s="1"/>
  <c r="G340" i="18"/>
  <c r="F340"/>
  <c r="Y10" i="17" s="1"/>
  <c r="F345" i="18"/>
  <c r="G345" s="1"/>
  <c r="F342"/>
  <c r="G342" s="1"/>
  <c r="A339" s="1"/>
  <c r="X22" i="17"/>
  <c r="X19"/>
  <c r="X18"/>
  <c r="X17"/>
  <c r="X16"/>
  <c r="X12"/>
  <c r="X11"/>
  <c r="X8"/>
  <c r="X7"/>
  <c r="X6"/>
  <c r="X4"/>
  <c r="X3"/>
  <c r="F321" i="18"/>
  <c r="G321" s="1"/>
  <c r="F331"/>
  <c r="G331" s="1"/>
  <c r="F328"/>
  <c r="G328" s="1"/>
  <c r="F329"/>
  <c r="G329" s="1"/>
  <c r="F333"/>
  <c r="G333" s="1"/>
  <c r="F323"/>
  <c r="G323" s="1"/>
  <c r="F325"/>
  <c r="G325" s="1"/>
  <c r="F324"/>
  <c r="G324" s="1"/>
  <c r="F327"/>
  <c r="G327" s="1"/>
  <c r="F326"/>
  <c r="G326" s="1"/>
  <c r="F332"/>
  <c r="G332" s="1"/>
  <c r="F322"/>
  <c r="G322" s="1"/>
  <c r="F330"/>
  <c r="G330" s="1"/>
  <c r="F320"/>
  <c r="G320" s="1"/>
  <c r="G309"/>
  <c r="W22" i="17"/>
  <c r="W20"/>
  <c r="W18"/>
  <c r="W17"/>
  <c r="W16"/>
  <c r="W15"/>
  <c r="W11"/>
  <c r="W10"/>
  <c r="W8"/>
  <c r="W6"/>
  <c r="W3"/>
  <c r="F315" i="18"/>
  <c r="G315" s="1"/>
  <c r="F313"/>
  <c r="G313" s="1"/>
  <c r="F308"/>
  <c r="G308" s="1"/>
  <c r="F310"/>
  <c r="G310" s="1"/>
  <c r="F312"/>
  <c r="G312" s="1"/>
  <c r="F314"/>
  <c r="G314" s="1"/>
  <c r="F305"/>
  <c r="G305" s="1"/>
  <c r="F307"/>
  <c r="G307" s="1"/>
  <c r="F309"/>
  <c r="W5" i="17" s="1"/>
  <c r="F304" i="18"/>
  <c r="G304" s="1"/>
  <c r="F306"/>
  <c r="G306" s="1"/>
  <c r="F311"/>
  <c r="G311" s="1"/>
  <c r="V22" i="17"/>
  <c r="V20"/>
  <c r="V19"/>
  <c r="V18"/>
  <c r="V15"/>
  <c r="V14"/>
  <c r="V13"/>
  <c r="V11"/>
  <c r="V10"/>
  <c r="V8"/>
  <c r="V7"/>
  <c r="V6"/>
  <c r="V5"/>
  <c r="V4"/>
  <c r="V3"/>
  <c r="F287" i="18"/>
  <c r="G287" s="1"/>
  <c r="F285"/>
  <c r="G285" s="1"/>
  <c r="F299"/>
  <c r="G299" s="1"/>
  <c r="F295"/>
  <c r="G295" s="1"/>
  <c r="F293"/>
  <c r="G293" s="1"/>
  <c r="F284"/>
  <c r="G284" s="1"/>
  <c r="F298"/>
  <c r="G298" s="1"/>
  <c r="F296"/>
  <c r="G296" s="1"/>
  <c r="F289"/>
  <c r="G289" s="1"/>
  <c r="F294"/>
  <c r="G294" s="1"/>
  <c r="F297"/>
  <c r="G297" s="1"/>
  <c r="F290"/>
  <c r="G290" s="1"/>
  <c r="F291"/>
  <c r="G291" s="1"/>
  <c r="F288"/>
  <c r="G288" s="1"/>
  <c r="F292"/>
  <c r="G292" s="1"/>
  <c r="F286"/>
  <c r="G286" s="1"/>
  <c r="A367" l="1"/>
  <c r="A356"/>
  <c r="A366"/>
  <c r="A362"/>
  <c r="A368"/>
  <c r="A365"/>
  <c r="A359"/>
  <c r="A364"/>
  <c r="A358"/>
  <c r="V16" i="17"/>
  <c r="W7"/>
  <c r="W19"/>
  <c r="X20"/>
  <c r="A346" i="18"/>
  <c r="W4" i="17"/>
  <c r="X5"/>
  <c r="X23" s="1"/>
  <c r="A341" i="18"/>
  <c r="A344"/>
  <c r="V12" i="17"/>
  <c r="A347" i="18"/>
  <c r="A315"/>
  <c r="X15" i="17"/>
  <c r="A340" i="18"/>
  <c r="A292"/>
  <c r="W14" i="17"/>
  <c r="W13"/>
  <c r="X14"/>
  <c r="V9"/>
  <c r="V21"/>
  <c r="W12"/>
  <c r="X13"/>
  <c r="A345" i="18"/>
  <c r="A349"/>
  <c r="W9" i="17"/>
  <c r="W23" s="1"/>
  <c r="W21"/>
  <c r="X10"/>
  <c r="A348" i="18"/>
  <c r="V17" i="17"/>
  <c r="X9"/>
  <c r="J312" i="18" s="1"/>
  <c r="X21" i="17"/>
  <c r="A351" i="18"/>
  <c r="A338"/>
  <c r="A342"/>
  <c r="A343"/>
  <c r="Y5" i="17"/>
  <c r="Y9"/>
  <c r="Y17"/>
  <c r="Y21"/>
  <c r="Y15"/>
  <c r="Y14"/>
  <c r="Y22"/>
  <c r="Y11"/>
  <c r="Y12"/>
  <c r="A330" i="18"/>
  <c r="V23" i="17"/>
  <c r="A326" i="18"/>
  <c r="A321"/>
  <c r="A322"/>
  <c r="A333"/>
  <c r="A327"/>
  <c r="A328"/>
  <c r="A325"/>
  <c r="A332"/>
  <c r="A324"/>
  <c r="A331"/>
  <c r="A323"/>
  <c r="A320"/>
  <c r="A329"/>
  <c r="A312"/>
  <c r="A314"/>
  <c r="A307"/>
  <c r="A306"/>
  <c r="A309"/>
  <c r="A313"/>
  <c r="A311"/>
  <c r="A310"/>
  <c r="A308"/>
  <c r="A305"/>
  <c r="A304"/>
  <c r="A299"/>
  <c r="A290"/>
  <c r="A289"/>
  <c r="A284"/>
  <c r="A291"/>
  <c r="A294"/>
  <c r="A298"/>
  <c r="A295"/>
  <c r="A296"/>
  <c r="A297"/>
  <c r="A287"/>
  <c r="A288"/>
  <c r="A285"/>
  <c r="A286"/>
  <c r="A293"/>
  <c r="F271"/>
  <c r="G271" s="1"/>
  <c r="F279"/>
  <c r="G279" s="1"/>
  <c r="F267"/>
  <c r="G267" s="1"/>
  <c r="F268"/>
  <c r="G268" s="1"/>
  <c r="F273"/>
  <c r="G273" s="1"/>
  <c r="F278"/>
  <c r="G278" s="1"/>
  <c r="F274"/>
  <c r="G274" s="1"/>
  <c r="F269"/>
  <c r="G269" s="1"/>
  <c r="F272"/>
  <c r="G272" s="1"/>
  <c r="F266"/>
  <c r="G266" s="1"/>
  <c r="F275"/>
  <c r="G275" s="1"/>
  <c r="F277"/>
  <c r="G277" s="1"/>
  <c r="F270"/>
  <c r="G270" s="1"/>
  <c r="F276"/>
  <c r="G276" s="1"/>
  <c r="K240"/>
  <c r="L240" s="1"/>
  <c r="J240"/>
  <c r="I240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T29" s="1"/>
  <c r="S28"/>
  <c r="R28"/>
  <c r="Q28"/>
  <c r="P28"/>
  <c r="O28"/>
  <c r="N28"/>
  <c r="M28"/>
  <c r="L28"/>
  <c r="K28"/>
  <c r="J28"/>
  <c r="I28"/>
  <c r="H28"/>
  <c r="G28"/>
  <c r="T28" s="1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T26" s="1"/>
  <c r="S25"/>
  <c r="R25"/>
  <c r="Q25"/>
  <c r="P25"/>
  <c r="O25"/>
  <c r="N25"/>
  <c r="M25"/>
  <c r="L25"/>
  <c r="K25"/>
  <c r="J25"/>
  <c r="I25"/>
  <c r="H25"/>
  <c r="G25"/>
  <c r="F25"/>
  <c r="T25" s="1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B21"/>
  <c r="T21" s="1"/>
  <c r="S20"/>
  <c r="R20"/>
  <c r="Q20"/>
  <c r="P20"/>
  <c r="O20"/>
  <c r="N20"/>
  <c r="M20"/>
  <c r="L20"/>
  <c r="K20"/>
  <c r="J20"/>
  <c r="I20"/>
  <c r="H20"/>
  <c r="B20"/>
  <c r="T20" s="1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B18"/>
  <c r="T18" s="1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T13" s="1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T12" s="1"/>
  <c r="S11"/>
  <c r="R11"/>
  <c r="Q11"/>
  <c r="P11"/>
  <c r="O11"/>
  <c r="N11"/>
  <c r="M11"/>
  <c r="L11"/>
  <c r="K11"/>
  <c r="J11"/>
  <c r="I11"/>
  <c r="H11"/>
  <c r="F11"/>
  <c r="C11"/>
  <c r="T11" s="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C9"/>
  <c r="T9" s="1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B7"/>
  <c r="T7" s="1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I30" i="21"/>
  <c r="H30"/>
  <c r="G29"/>
  <c r="G28"/>
  <c r="G27"/>
  <c r="G26"/>
  <c r="G25"/>
  <c r="G24"/>
  <c r="G23"/>
  <c r="G22"/>
  <c r="G21"/>
  <c r="G20"/>
  <c r="G19"/>
  <c r="G18"/>
  <c r="G17"/>
  <c r="L16"/>
  <c r="P16" s="1"/>
  <c r="G16"/>
  <c r="L15"/>
  <c r="P15" s="1"/>
  <c r="G15"/>
  <c r="L14"/>
  <c r="P14" s="1"/>
  <c r="G14"/>
  <c r="L13"/>
  <c r="P13" s="1"/>
  <c r="G13"/>
  <c r="L12"/>
  <c r="P12" s="1"/>
  <c r="G12"/>
  <c r="G11"/>
  <c r="G10"/>
  <c r="G9"/>
  <c r="G8"/>
  <c r="G7"/>
  <c r="G6"/>
  <c r="G5"/>
  <c r="G4"/>
  <c r="G3"/>
  <c r="M15" s="1"/>
  <c r="I30" i="19"/>
  <c r="H30"/>
  <c r="G29"/>
  <c r="G28"/>
  <c r="G27"/>
  <c r="G26"/>
  <c r="G25"/>
  <c r="G24"/>
  <c r="G23"/>
  <c r="G22"/>
  <c r="G21"/>
  <c r="G20"/>
  <c r="G19"/>
  <c r="L18"/>
  <c r="G18"/>
  <c r="L17"/>
  <c r="P17" s="1"/>
  <c r="G17"/>
  <c r="L16"/>
  <c r="G16"/>
  <c r="L15"/>
  <c r="P15" s="1"/>
  <c r="G15"/>
  <c r="L14"/>
  <c r="P14" s="1"/>
  <c r="G14"/>
  <c r="L13"/>
  <c r="G13"/>
  <c r="M12"/>
  <c r="L12"/>
  <c r="P12" s="1"/>
  <c r="G12"/>
  <c r="G11"/>
  <c r="G10"/>
  <c r="G9"/>
  <c r="G8"/>
  <c r="G7"/>
  <c r="G6"/>
  <c r="G5"/>
  <c r="G4"/>
  <c r="G3"/>
  <c r="N17" s="1"/>
  <c r="N29" i="16"/>
  <c r="O29" s="1"/>
  <c r="M29"/>
  <c r="O26"/>
  <c r="N26"/>
  <c r="M26"/>
  <c r="N22"/>
  <c r="M22"/>
  <c r="N20"/>
  <c r="O20" s="1"/>
  <c r="M20"/>
  <c r="N18"/>
  <c r="M18"/>
  <c r="N15"/>
  <c r="M15"/>
  <c r="O14" s="1"/>
  <c r="N14"/>
  <c r="M14"/>
  <c r="N10"/>
  <c r="M10"/>
  <c r="N8"/>
  <c r="M8"/>
  <c r="N7"/>
  <c r="O7" s="1"/>
  <c r="M7"/>
  <c r="N6"/>
  <c r="M6"/>
  <c r="O4"/>
  <c r="N4"/>
  <c r="M4"/>
  <c r="P23" i="17"/>
  <c r="O23"/>
  <c r="N23"/>
  <c r="M23"/>
  <c r="L23"/>
  <c r="A277" i="18" l="1"/>
  <c r="A271"/>
  <c r="A272"/>
  <c r="V32" i="22"/>
  <c r="W32" s="1"/>
  <c r="A270" i="18"/>
  <c r="V28" i="22"/>
  <c r="W28" s="1"/>
  <c r="T31"/>
  <c r="T32"/>
  <c r="T33"/>
  <c r="A273" i="18"/>
  <c r="A278"/>
  <c r="V26" i="22"/>
  <c r="A274" i="18"/>
  <c r="V27" i="22"/>
  <c r="W27" s="1"/>
  <c r="A269" i="18"/>
  <c r="V25" i="22"/>
  <c r="W25" s="1"/>
  <c r="Y23" i="17"/>
  <c r="A275" i="18"/>
  <c r="A268"/>
  <c r="A266"/>
  <c r="A267"/>
  <c r="A276"/>
  <c r="A279"/>
  <c r="Q12" i="21"/>
  <c r="N15"/>
  <c r="O15" s="1"/>
  <c r="P34" i="22"/>
  <c r="Q14" i="19"/>
  <c r="Q17"/>
  <c r="Q34" i="22"/>
  <c r="Q15" i="21"/>
  <c r="R34" i="22"/>
  <c r="V12"/>
  <c r="W12" s="1"/>
  <c r="M13" i="21"/>
  <c r="N12" i="19"/>
  <c r="M15"/>
  <c r="N18"/>
  <c r="M18" s="1"/>
  <c r="O18" s="1"/>
  <c r="N13" i="21"/>
  <c r="T5" i="22"/>
  <c r="M16" i="21"/>
  <c r="V5" i="22"/>
  <c r="Q18" i="19"/>
  <c r="P18" s="1"/>
  <c r="Q13" i="21"/>
  <c r="N16"/>
  <c r="T23" i="22"/>
  <c r="N15" i="19"/>
  <c r="Q12"/>
  <c r="Q15"/>
  <c r="Q16" i="21"/>
  <c r="T4" i="22"/>
  <c r="S34"/>
  <c r="T17"/>
  <c r="V20"/>
  <c r="W20" s="1"/>
  <c r="O6" i="16"/>
  <c r="M13" i="19"/>
  <c r="M14" i="21"/>
  <c r="I34" i="22"/>
  <c r="N13" i="19"/>
  <c r="M16"/>
  <c r="N14" i="21"/>
  <c r="J34" i="22"/>
  <c r="Q13" i="19"/>
  <c r="P13" s="1"/>
  <c r="N16"/>
  <c r="K34" i="22"/>
  <c r="Q16" i="19"/>
  <c r="P16" s="1"/>
  <c r="Q14" i="21"/>
  <c r="L34" i="22"/>
  <c r="V13"/>
  <c r="V15"/>
  <c r="M12" i="21"/>
  <c r="M34" i="22"/>
  <c r="H34"/>
  <c r="M14" i="19"/>
  <c r="M17"/>
  <c r="O17" s="1"/>
  <c r="N12" i="21"/>
  <c r="N34" i="22"/>
  <c r="V8"/>
  <c r="W8" s="1"/>
  <c r="T27"/>
  <c r="N14" i="19"/>
  <c r="O34" i="22"/>
  <c r="V29"/>
  <c r="W29" s="1"/>
  <c r="T15"/>
  <c r="V33"/>
  <c r="W33" s="1"/>
  <c r="W5"/>
  <c r="V17"/>
  <c r="W17" s="1"/>
  <c r="W7"/>
  <c r="T8"/>
  <c r="W13"/>
  <c r="V23"/>
  <c r="W23" s="1"/>
  <c r="W15"/>
  <c r="V4"/>
  <c r="W4" s="1"/>
  <c r="V7"/>
  <c r="T30"/>
  <c r="V31"/>
  <c r="W31" s="1"/>
  <c r="V11"/>
  <c r="W11" s="1"/>
  <c r="V9"/>
  <c r="W9" s="1"/>
  <c r="W26"/>
  <c r="V30"/>
  <c r="W30" s="1"/>
  <c r="U22" i="17"/>
  <c r="R22"/>
  <c r="Q22"/>
  <c r="K22"/>
  <c r="K21"/>
  <c r="T20"/>
  <c r="Q20"/>
  <c r="K20"/>
  <c r="J20"/>
  <c r="I20"/>
  <c r="I19"/>
  <c r="G19"/>
  <c r="D19"/>
  <c r="U18"/>
  <c r="K18"/>
  <c r="J18"/>
  <c r="G18"/>
  <c r="F18"/>
  <c r="C18"/>
  <c r="F17"/>
  <c r="U16"/>
  <c r="T16"/>
  <c r="S16"/>
  <c r="R16"/>
  <c r="Q16"/>
  <c r="K16"/>
  <c r="J16"/>
  <c r="H16"/>
  <c r="G16"/>
  <c r="F16"/>
  <c r="D16"/>
  <c r="C16"/>
  <c r="B16"/>
  <c r="U15"/>
  <c r="S15"/>
  <c r="R15"/>
  <c r="Q15"/>
  <c r="K15"/>
  <c r="I15"/>
  <c r="T13"/>
  <c r="Q13"/>
  <c r="K13"/>
  <c r="J13"/>
  <c r="I13"/>
  <c r="H13"/>
  <c r="G13"/>
  <c r="F13"/>
  <c r="E13"/>
  <c r="D13"/>
  <c r="C13"/>
  <c r="B13"/>
  <c r="T12"/>
  <c r="B11"/>
  <c r="U10"/>
  <c r="T10"/>
  <c r="S10"/>
  <c r="Q10"/>
  <c r="K10"/>
  <c r="J10"/>
  <c r="I10"/>
  <c r="G10"/>
  <c r="E10"/>
  <c r="D10"/>
  <c r="C10"/>
  <c r="B10"/>
  <c r="U8"/>
  <c r="T8"/>
  <c r="Q8"/>
  <c r="I8"/>
  <c r="F8"/>
  <c r="D8"/>
  <c r="B8"/>
  <c r="K7"/>
  <c r="I7"/>
  <c r="D7"/>
  <c r="T6"/>
  <c r="S6"/>
  <c r="J6"/>
  <c r="G6"/>
  <c r="F6"/>
  <c r="C6"/>
  <c r="C5"/>
  <c r="O15" i="19" l="1"/>
  <c r="O14" i="21"/>
  <c r="O16"/>
  <c r="M19" i="19"/>
  <c r="O13" i="21"/>
  <c r="O13" i="19"/>
  <c r="O14"/>
  <c r="O16"/>
  <c r="M17" i="21"/>
  <c r="N19" i="19"/>
  <c r="O12" i="21"/>
  <c r="O12" i="19"/>
  <c r="N17" i="21"/>
  <c r="J4" i="17"/>
  <c r="G4"/>
  <c r="E4"/>
  <c r="U3"/>
  <c r="T3"/>
  <c r="S3"/>
  <c r="R3"/>
  <c r="Q3"/>
  <c r="J3"/>
  <c r="I3"/>
  <c r="H3"/>
  <c r="D3"/>
  <c r="C3"/>
  <c r="F120" i="15"/>
  <c r="L3" i="16" s="1"/>
  <c r="N3" s="1"/>
  <c r="F119" i="15"/>
  <c r="F118"/>
  <c r="L23" i="16" s="1"/>
  <c r="K23" s="1"/>
  <c r="J23" s="1"/>
  <c r="F117" i="15"/>
  <c r="L19" i="16" s="1"/>
  <c r="I81" i="15" s="1"/>
  <c r="G116"/>
  <c r="F116"/>
  <c r="F115"/>
  <c r="G115" s="1"/>
  <c r="F114"/>
  <c r="L11" i="16" s="1"/>
  <c r="I113" i="15"/>
  <c r="G113" s="1"/>
  <c r="F113"/>
  <c r="L17" i="16" s="1"/>
  <c r="N17" s="1"/>
  <c r="F112" i="15"/>
  <c r="G111"/>
  <c r="F111"/>
  <c r="F110"/>
  <c r="G110" s="1"/>
  <c r="H105"/>
  <c r="F105"/>
  <c r="G105" s="1"/>
  <c r="H104"/>
  <c r="G104"/>
  <c r="F104"/>
  <c r="H103"/>
  <c r="G103"/>
  <c r="F103"/>
  <c r="H102"/>
  <c r="G102"/>
  <c r="F102"/>
  <c r="H101"/>
  <c r="F101"/>
  <c r="K11" i="16" s="1"/>
  <c r="I55" i="15" s="1"/>
  <c r="G55" s="1"/>
  <c r="H100"/>
  <c r="G100"/>
  <c r="F100"/>
  <c r="H99"/>
  <c r="G99"/>
  <c r="F99"/>
  <c r="H98"/>
  <c r="F98"/>
  <c r="K19" i="16" s="1"/>
  <c r="I41" i="15" s="1"/>
  <c r="G41" s="1"/>
  <c r="H97"/>
  <c r="G97"/>
  <c r="F97"/>
  <c r="J91"/>
  <c r="H91"/>
  <c r="G91" s="1"/>
  <c r="F91"/>
  <c r="J5" i="16" s="1"/>
  <c r="H90" i="15"/>
  <c r="F90"/>
  <c r="G90" s="1"/>
  <c r="J89"/>
  <c r="I89"/>
  <c r="H89"/>
  <c r="G89"/>
  <c r="F89"/>
  <c r="J88"/>
  <c r="I88"/>
  <c r="H88"/>
  <c r="F88"/>
  <c r="J21" i="16" s="1"/>
  <c r="I87" i="15"/>
  <c r="H87"/>
  <c r="G87" s="1"/>
  <c r="F87"/>
  <c r="J24" i="16" s="1"/>
  <c r="I24" s="1"/>
  <c r="H86" i="15"/>
  <c r="G86"/>
  <c r="F86"/>
  <c r="J85"/>
  <c r="I85"/>
  <c r="H85"/>
  <c r="G85"/>
  <c r="F85"/>
  <c r="H84"/>
  <c r="G84"/>
  <c r="F84"/>
  <c r="J83"/>
  <c r="I83"/>
  <c r="H83"/>
  <c r="F83"/>
  <c r="J11" i="16" s="1"/>
  <c r="I11" s="1"/>
  <c r="H82" i="15"/>
  <c r="F82"/>
  <c r="J16" i="16" s="1"/>
  <c r="J23" i="15" s="1"/>
  <c r="H81"/>
  <c r="F81"/>
  <c r="G81" s="1"/>
  <c r="H80"/>
  <c r="G80"/>
  <c r="F80"/>
  <c r="G74"/>
  <c r="F74"/>
  <c r="I73"/>
  <c r="F73"/>
  <c r="G73" s="1"/>
  <c r="J72"/>
  <c r="F72"/>
  <c r="I5" i="16" s="1"/>
  <c r="J71" i="15"/>
  <c r="I71"/>
  <c r="F71"/>
  <c r="G71" s="1"/>
  <c r="F70"/>
  <c r="G70" s="1"/>
  <c r="I69"/>
  <c r="G69"/>
  <c r="F69"/>
  <c r="G68"/>
  <c r="F68"/>
  <c r="J67"/>
  <c r="I67"/>
  <c r="F67"/>
  <c r="I28" i="16" s="1"/>
  <c r="N28" s="1"/>
  <c r="F66" i="15"/>
  <c r="G66" s="1"/>
  <c r="I65"/>
  <c r="F65"/>
  <c r="G65" s="1"/>
  <c r="F64"/>
  <c r="G64" s="1"/>
  <c r="J59"/>
  <c r="I59"/>
  <c r="G59" s="1"/>
  <c r="F59"/>
  <c r="K58"/>
  <c r="J58"/>
  <c r="I58"/>
  <c r="G58" s="1"/>
  <c r="F58"/>
  <c r="K57"/>
  <c r="J57"/>
  <c r="F57"/>
  <c r="F56"/>
  <c r="K55"/>
  <c r="F55"/>
  <c r="G54"/>
  <c r="F54"/>
  <c r="I53"/>
  <c r="F53"/>
  <c r="F52"/>
  <c r="F51"/>
  <c r="F50"/>
  <c r="K46"/>
  <c r="J46"/>
  <c r="I46"/>
  <c r="F46"/>
  <c r="K45"/>
  <c r="J45"/>
  <c r="I45"/>
  <c r="F45"/>
  <c r="J44"/>
  <c r="I44"/>
  <c r="G44" s="1"/>
  <c r="F44"/>
  <c r="F43"/>
  <c r="K42"/>
  <c r="J42"/>
  <c r="F42"/>
  <c r="K41"/>
  <c r="F41"/>
  <c r="K40"/>
  <c r="I40"/>
  <c r="F40"/>
  <c r="F39"/>
  <c r="K38"/>
  <c r="F38"/>
  <c r="F37"/>
  <c r="F36"/>
  <c r="J32"/>
  <c r="I32"/>
  <c r="G32" s="1"/>
  <c r="F32"/>
  <c r="K31"/>
  <c r="J31"/>
  <c r="F31"/>
  <c r="G31" s="1"/>
  <c r="F30"/>
  <c r="K29"/>
  <c r="I29"/>
  <c r="G29" s="1"/>
  <c r="F29"/>
  <c r="K28"/>
  <c r="F28"/>
  <c r="F27"/>
  <c r="K26"/>
  <c r="J26"/>
  <c r="I26"/>
  <c r="G26" s="1"/>
  <c r="F26"/>
  <c r="K25"/>
  <c r="J25"/>
  <c r="I25"/>
  <c r="G25" s="1"/>
  <c r="F25"/>
  <c r="K24"/>
  <c r="I24"/>
  <c r="G24" s="1"/>
  <c r="F24"/>
  <c r="F23"/>
  <c r="K22"/>
  <c r="J22"/>
  <c r="I22"/>
  <c r="F22"/>
  <c r="G22" s="1"/>
  <c r="F21"/>
  <c r="F20"/>
  <c r="K19"/>
  <c r="J19"/>
  <c r="I19"/>
  <c r="F19"/>
  <c r="K13"/>
  <c r="J13"/>
  <c r="F13"/>
  <c r="F12"/>
  <c r="K11"/>
  <c r="J11"/>
  <c r="I11"/>
  <c r="G11" s="1"/>
  <c r="F11"/>
  <c r="F10"/>
  <c r="G10" s="1"/>
  <c r="K9"/>
  <c r="F9"/>
  <c r="F8"/>
  <c r="J7"/>
  <c r="F7"/>
  <c r="F6"/>
  <c r="K5"/>
  <c r="I5"/>
  <c r="G5" s="1"/>
  <c r="F5"/>
  <c r="K4"/>
  <c r="J4"/>
  <c r="I4"/>
  <c r="G4" s="1"/>
  <c r="F4"/>
  <c r="K3"/>
  <c r="J3"/>
  <c r="I3"/>
  <c r="F3"/>
  <c r="F261" i="18"/>
  <c r="U20" i="17" s="1"/>
  <c r="O10" i="16" l="1"/>
  <c r="N11"/>
  <c r="M11"/>
  <c r="G45" i="15"/>
  <c r="G83"/>
  <c r="L25" i="16"/>
  <c r="J29" i="15"/>
  <c r="G53"/>
  <c r="J19" i="16"/>
  <c r="I9" i="15"/>
  <c r="G9" s="1"/>
  <c r="I38"/>
  <c r="G38" s="1"/>
  <c r="G46"/>
  <c r="K53"/>
  <c r="J65"/>
  <c r="G98"/>
  <c r="G101"/>
  <c r="A101" s="1"/>
  <c r="M17" i="16"/>
  <c r="O17"/>
  <c r="J38" i="15"/>
  <c r="J69"/>
  <c r="I23" i="16"/>
  <c r="L5"/>
  <c r="N5" s="1"/>
  <c r="J9" i="15"/>
  <c r="G19"/>
  <c r="J81"/>
  <c r="N21" i="16"/>
  <c r="M21"/>
  <c r="M3"/>
  <c r="O3"/>
  <c r="I16"/>
  <c r="O15" s="1"/>
  <c r="G3" i="15"/>
  <c r="G40"/>
  <c r="J51"/>
  <c r="J55"/>
  <c r="G67"/>
  <c r="G82"/>
  <c r="A82" s="1"/>
  <c r="G88"/>
  <c r="I28"/>
  <c r="G28" s="1"/>
  <c r="M28" i="16"/>
  <c r="O28"/>
  <c r="F260" i="18"/>
  <c r="U17" i="17" s="1"/>
  <c r="F259" i="18"/>
  <c r="U13" i="17" s="1"/>
  <c r="F258" i="18"/>
  <c r="U4" i="17" s="1"/>
  <c r="F257" i="18"/>
  <c r="U6" i="17" s="1"/>
  <c r="F256" i="18"/>
  <c r="U11" i="17" s="1"/>
  <c r="F255" i="18"/>
  <c r="U19" i="17" s="1"/>
  <c r="F254" i="18"/>
  <c r="F253"/>
  <c r="U7" i="17" s="1"/>
  <c r="F252" i="18"/>
  <c r="U9" i="17" s="1"/>
  <c r="F251" i="18"/>
  <c r="U5" i="17" s="1"/>
  <c r="F250" i="18"/>
  <c r="U21" i="17" s="1"/>
  <c r="F249" i="18"/>
  <c r="U14" i="17" s="1"/>
  <c r="F244" i="18"/>
  <c r="T19" i="17" s="1"/>
  <c r="F243" i="18"/>
  <c r="T11" i="17" s="1"/>
  <c r="G244" i="18" l="1"/>
  <c r="I19" i="16"/>
  <c r="J28" i="15"/>
  <c r="J5"/>
  <c r="J53"/>
  <c r="J41"/>
  <c r="A89"/>
  <c r="K88" s="1"/>
  <c r="A67"/>
  <c r="A86"/>
  <c r="O22" i="16"/>
  <c r="M23"/>
  <c r="A71" i="15"/>
  <c r="A81"/>
  <c r="K25" i="16"/>
  <c r="I70" i="15"/>
  <c r="I84"/>
  <c r="K20"/>
  <c r="K8"/>
  <c r="A70"/>
  <c r="A83"/>
  <c r="A104"/>
  <c r="A99"/>
  <c r="A98"/>
  <c r="A100"/>
  <c r="A97"/>
  <c r="A90"/>
  <c r="A85"/>
  <c r="M5" i="16"/>
  <c r="O5" s="1"/>
  <c r="A103" i="15"/>
  <c r="O21" i="16"/>
  <c r="J114" i="15"/>
  <c r="J101"/>
  <c r="K69"/>
  <c r="K83"/>
  <c r="A102"/>
  <c r="U12" i="17"/>
  <c r="U23" s="1"/>
  <c r="O11" i="16"/>
  <c r="I114" i="15"/>
  <c r="G114" s="1"/>
  <c r="I101"/>
  <c r="A91"/>
  <c r="A105"/>
  <c r="A84"/>
  <c r="G243" i="18"/>
  <c r="A65" i="15"/>
  <c r="A73"/>
  <c r="K72" s="1"/>
  <c r="K59"/>
  <c r="K44"/>
  <c r="I91"/>
  <c r="I72"/>
  <c r="G72" s="1"/>
  <c r="A72" s="1"/>
  <c r="A68"/>
  <c r="K67" s="1"/>
  <c r="A87"/>
  <c r="A88"/>
  <c r="A69"/>
  <c r="A80"/>
  <c r="A66"/>
  <c r="F242" i="18"/>
  <c r="F241"/>
  <c r="T15" i="17" s="1"/>
  <c r="G240" i="18"/>
  <c r="F240"/>
  <c r="F239"/>
  <c r="T22" i="17" s="1"/>
  <c r="F238" i="18"/>
  <c r="T5" i="17" s="1"/>
  <c r="J118" i="15" l="1"/>
  <c r="K71"/>
  <c r="J103"/>
  <c r="K85"/>
  <c r="G238" i="18"/>
  <c r="O18" i="16"/>
  <c r="M19"/>
  <c r="N19"/>
  <c r="A64" i="15"/>
  <c r="K114"/>
  <c r="K101"/>
  <c r="T18" i="17"/>
  <c r="J218" i="18" s="1"/>
  <c r="G239"/>
  <c r="G241"/>
  <c r="G242"/>
  <c r="J25" i="16"/>
  <c r="I20" i="15"/>
  <c r="G20" s="1"/>
  <c r="J70"/>
  <c r="J84"/>
  <c r="I52"/>
  <c r="G52" s="1"/>
  <c r="I8"/>
  <c r="G8" s="1"/>
  <c r="K91"/>
  <c r="J119"/>
  <c r="I119" s="1"/>
  <c r="G119" s="1"/>
  <c r="A74"/>
  <c r="F237" i="18"/>
  <c r="T21" i="17" s="1"/>
  <c r="G236" i="18"/>
  <c r="F236"/>
  <c r="T7" i="17" s="1"/>
  <c r="F235" i="18"/>
  <c r="T9" i="17" s="1"/>
  <c r="J223" i="18" s="1"/>
  <c r="F234"/>
  <c r="T17" i="17" s="1"/>
  <c r="F233" i="18"/>
  <c r="T14" i="17" s="1"/>
  <c r="F232" i="18"/>
  <c r="T4" i="17" s="1"/>
  <c r="J227" i="18"/>
  <c r="I227"/>
  <c r="G227" s="1"/>
  <c r="F227"/>
  <c r="S20" i="17" s="1"/>
  <c r="J226" i="18"/>
  <c r="I226"/>
  <c r="F226"/>
  <c r="S19" i="17" s="1"/>
  <c r="J225" i="18"/>
  <c r="I225"/>
  <c r="G225" s="1"/>
  <c r="F225"/>
  <c r="S22" i="17" s="1"/>
  <c r="J224" i="18"/>
  <c r="I224"/>
  <c r="G224" s="1"/>
  <c r="F224"/>
  <c r="S11" i="17" s="1"/>
  <c r="I223" i="18"/>
  <c r="G223" s="1"/>
  <c r="F223"/>
  <c r="S9" i="17" s="1"/>
  <c r="J222" i="18"/>
  <c r="I222"/>
  <c r="G222" s="1"/>
  <c r="F222"/>
  <c r="S13" i="17" s="1"/>
  <c r="J221" i="18"/>
  <c r="I221"/>
  <c r="G221" s="1"/>
  <c r="F221"/>
  <c r="S5" i="17" s="1"/>
  <c r="J220" i="18"/>
  <c r="I220"/>
  <c r="F220"/>
  <c r="J219"/>
  <c r="I219"/>
  <c r="G219" s="1"/>
  <c r="F219"/>
  <c r="S12" i="17" s="1"/>
  <c r="I218" i="18"/>
  <c r="G218" s="1"/>
  <c r="F218"/>
  <c r="S18" i="17" s="1"/>
  <c r="I217" i="18"/>
  <c r="G217" s="1"/>
  <c r="F217"/>
  <c r="S4" i="17" s="1"/>
  <c r="AD22" l="1"/>
  <c r="AE22"/>
  <c r="J239" i="18"/>
  <c r="G233"/>
  <c r="O19" i="16"/>
  <c r="K98" i="15" s="1"/>
  <c r="I117"/>
  <c r="G117" s="1"/>
  <c r="K81"/>
  <c r="J98"/>
  <c r="I98" s="1"/>
  <c r="K65"/>
  <c r="T23" i="17"/>
  <c r="G237" i="18"/>
  <c r="J217"/>
  <c r="G234"/>
  <c r="S8" i="17"/>
  <c r="G220" i="18"/>
  <c r="G232"/>
  <c r="G235"/>
  <c r="I25" i="16"/>
  <c r="J20" i="15"/>
  <c r="J8"/>
  <c r="J52"/>
  <c r="G226" i="18"/>
  <c r="J216"/>
  <c r="I216"/>
  <c r="G216" s="1"/>
  <c r="F216"/>
  <c r="S17" i="17" s="1"/>
  <c r="J346" i="18" l="1"/>
  <c r="I346"/>
  <c r="A233"/>
  <c r="M25" i="16"/>
  <c r="N25"/>
  <c r="A238" i="18"/>
  <c r="A239"/>
  <c r="I239"/>
  <c r="AF22" i="17"/>
  <c r="A235" i="18"/>
  <c r="A234"/>
  <c r="A244"/>
  <c r="A240"/>
  <c r="A242"/>
  <c r="A232"/>
  <c r="A243"/>
  <c r="A237"/>
  <c r="A236"/>
  <c r="A241"/>
  <c r="J215"/>
  <c r="I215"/>
  <c r="F215"/>
  <c r="S21" i="17" s="1"/>
  <c r="J214" i="18"/>
  <c r="I214"/>
  <c r="F214"/>
  <c r="S14" i="17" s="1"/>
  <c r="J213" i="18"/>
  <c r="I213"/>
  <c r="G213" s="1"/>
  <c r="F213"/>
  <c r="S7" i="17" s="1"/>
  <c r="K208" i="18"/>
  <c r="J208"/>
  <c r="I208"/>
  <c r="F208"/>
  <c r="R19" i="17" s="1"/>
  <c r="K207" i="18"/>
  <c r="J207"/>
  <c r="I207"/>
  <c r="F207"/>
  <c r="R20" i="17" s="1"/>
  <c r="K206" i="18"/>
  <c r="J206"/>
  <c r="I206"/>
  <c r="F206"/>
  <c r="R6" i="17" s="1"/>
  <c r="K205" i="18"/>
  <c r="J205"/>
  <c r="I205"/>
  <c r="F205"/>
  <c r="R21" i="17" s="1"/>
  <c r="K204" i="18"/>
  <c r="J204"/>
  <c r="I204"/>
  <c r="F204"/>
  <c r="R8" i="17" s="1"/>
  <c r="K203" i="18"/>
  <c r="J203"/>
  <c r="I203"/>
  <c r="F203"/>
  <c r="R17" i="17" s="1"/>
  <c r="K202" i="18"/>
  <c r="J202"/>
  <c r="I202"/>
  <c r="F202"/>
  <c r="R18" i="17" s="1"/>
  <c r="K201" i="18"/>
  <c r="J201"/>
  <c r="I201"/>
  <c r="F201"/>
  <c r="R9" i="17" s="1"/>
  <c r="K200" i="18"/>
  <c r="J200"/>
  <c r="I200"/>
  <c r="G200" s="1"/>
  <c r="F200"/>
  <c r="R5" i="17" s="1"/>
  <c r="K199" i="18"/>
  <c r="J199"/>
  <c r="I199"/>
  <c r="F199"/>
  <c r="R11" i="17" s="1"/>
  <c r="K198" i="18"/>
  <c r="J198"/>
  <c r="I198"/>
  <c r="F198"/>
  <c r="R13" i="17" s="1"/>
  <c r="K197" i="18"/>
  <c r="J197"/>
  <c r="I197"/>
  <c r="F197"/>
  <c r="R10" i="17" s="1"/>
  <c r="K196" i="18"/>
  <c r="J196"/>
  <c r="I196"/>
  <c r="F196"/>
  <c r="R4" i="17" s="1"/>
  <c r="K195" i="18"/>
  <c r="J195"/>
  <c r="I195"/>
  <c r="F195"/>
  <c r="R12" i="17" s="1"/>
  <c r="K194" i="18"/>
  <c r="J194"/>
  <c r="I194"/>
  <c r="G194" s="1"/>
  <c r="F194"/>
  <c r="R7" i="17" s="1"/>
  <c r="K193" i="18"/>
  <c r="J193"/>
  <c r="I193"/>
  <c r="F193"/>
  <c r="R14" i="17" s="1"/>
  <c r="K188" i="18"/>
  <c r="J188"/>
  <c r="I188"/>
  <c r="F188"/>
  <c r="K187"/>
  <c r="J187"/>
  <c r="I187"/>
  <c r="F187"/>
  <c r="Q11" i="17" s="1"/>
  <c r="F186" i="18"/>
  <c r="K185"/>
  <c r="J185"/>
  <c r="I185"/>
  <c r="F185"/>
  <c r="Q18" i="17" s="1"/>
  <c r="K184" i="18"/>
  <c r="J184"/>
  <c r="I184"/>
  <c r="F184"/>
  <c r="Q6" i="17" s="1"/>
  <c r="K183" i="18"/>
  <c r="J183"/>
  <c r="I183"/>
  <c r="F183"/>
  <c r="Q12" i="17" s="1"/>
  <c r="K182" i="18"/>
  <c r="J182"/>
  <c r="I182"/>
  <c r="G182" s="1"/>
  <c r="F182"/>
  <c r="Q21" i="17" s="1"/>
  <c r="K181" i="18"/>
  <c r="J181"/>
  <c r="I181"/>
  <c r="F181"/>
  <c r="Q17" i="17" s="1"/>
  <c r="K180" i="18"/>
  <c r="J180"/>
  <c r="I180"/>
  <c r="F180"/>
  <c r="Q4" i="17" s="1"/>
  <c r="F179" i="18"/>
  <c r="K178"/>
  <c r="J178"/>
  <c r="I178"/>
  <c r="F178"/>
  <c r="Q14" i="17" s="1"/>
  <c r="K14" s="1"/>
  <c r="F177" i="18"/>
  <c r="K176"/>
  <c r="J176"/>
  <c r="I176"/>
  <c r="G176" s="1"/>
  <c r="F176"/>
  <c r="Q9" i="17" s="1"/>
  <c r="F175" i="18"/>
  <c r="K174"/>
  <c r="J174"/>
  <c r="I174"/>
  <c r="F174"/>
  <c r="Q7" i="17" s="1"/>
  <c r="F173" i="18"/>
  <c r="K172"/>
  <c r="J172"/>
  <c r="I172"/>
  <c r="F172"/>
  <c r="Q5" i="17" s="1"/>
  <c r="K167" i="18"/>
  <c r="J167"/>
  <c r="I167"/>
  <c r="F167"/>
  <c r="K19" i="17" s="1"/>
  <c r="K166" i="18"/>
  <c r="J166"/>
  <c r="I166"/>
  <c r="G166" s="1"/>
  <c r="F166"/>
  <c r="K5" i="17" s="1"/>
  <c r="F165" i="18"/>
  <c r="K164"/>
  <c r="J164"/>
  <c r="I164"/>
  <c r="F164"/>
  <c r="K163"/>
  <c r="J163"/>
  <c r="I163"/>
  <c r="F163"/>
  <c r="K6" i="17" s="1"/>
  <c r="K162" i="18"/>
  <c r="J162"/>
  <c r="I162"/>
  <c r="F162"/>
  <c r="K11" i="17" s="1"/>
  <c r="K161" i="18"/>
  <c r="J161"/>
  <c r="I161"/>
  <c r="G161" s="1"/>
  <c r="F161"/>
  <c r="K9" i="17" s="1"/>
  <c r="K160" i="18"/>
  <c r="J160"/>
  <c r="I160"/>
  <c r="G160"/>
  <c r="F160"/>
  <c r="K8" i="17" s="1"/>
  <c r="K159" i="18"/>
  <c r="J159"/>
  <c r="I159"/>
  <c r="G159" s="1"/>
  <c r="F159"/>
  <c r="K17" i="17" s="1"/>
  <c r="K158" i="18"/>
  <c r="J158"/>
  <c r="I158"/>
  <c r="G158"/>
  <c r="F158"/>
  <c r="K157"/>
  <c r="J157"/>
  <c r="I157"/>
  <c r="F157"/>
  <c r="K4" i="17" s="1"/>
  <c r="K156" i="18"/>
  <c r="J156"/>
  <c r="I156"/>
  <c r="G156" s="1"/>
  <c r="F156"/>
  <c r="K12" i="17" s="1"/>
  <c r="K151" i="18"/>
  <c r="J151"/>
  <c r="I151"/>
  <c r="G151" s="1"/>
  <c r="F151"/>
  <c r="J8" i="17" s="1"/>
  <c r="K150" i="18"/>
  <c r="J150"/>
  <c r="I150"/>
  <c r="F150"/>
  <c r="J19" i="17" s="1"/>
  <c r="K149" i="18"/>
  <c r="J149"/>
  <c r="I149"/>
  <c r="F149"/>
  <c r="J11" i="17" s="1"/>
  <c r="K148" i="18"/>
  <c r="J148"/>
  <c r="I148"/>
  <c r="F148"/>
  <c r="J17" i="17" s="1"/>
  <c r="K147" i="18"/>
  <c r="J147"/>
  <c r="I147"/>
  <c r="F147"/>
  <c r="J5" i="17" s="1"/>
  <c r="K146" i="18"/>
  <c r="J146"/>
  <c r="I146"/>
  <c r="F146"/>
  <c r="J15" i="17" s="1"/>
  <c r="K145" i="18"/>
  <c r="J145"/>
  <c r="I145"/>
  <c r="G145" s="1"/>
  <c r="F145"/>
  <c r="J12" i="17" s="1"/>
  <c r="K144" i="18"/>
  <c r="J144"/>
  <c r="I144"/>
  <c r="F144"/>
  <c r="J9" i="17" s="1"/>
  <c r="F143" i="18"/>
  <c r="K142"/>
  <c r="J142"/>
  <c r="I142"/>
  <c r="F142"/>
  <c r="J14" i="17" s="1"/>
  <c r="K141" i="18"/>
  <c r="J141"/>
  <c r="I141"/>
  <c r="F141"/>
  <c r="J7" i="17" s="1"/>
  <c r="F140" i="18"/>
  <c r="K135"/>
  <c r="J135"/>
  <c r="I135"/>
  <c r="F135"/>
  <c r="F134"/>
  <c r="K133"/>
  <c r="J133"/>
  <c r="I133"/>
  <c r="F133"/>
  <c r="I11" i="17" s="1"/>
  <c r="K132" i="18"/>
  <c r="J132"/>
  <c r="I132"/>
  <c r="F132"/>
  <c r="G132" s="1"/>
  <c r="K131"/>
  <c r="J131"/>
  <c r="I131"/>
  <c r="F131"/>
  <c r="I16" i="17" s="1"/>
  <c r="F130" i="18"/>
  <c r="K129"/>
  <c r="J129"/>
  <c r="I129"/>
  <c r="F129"/>
  <c r="I6" i="17" s="1"/>
  <c r="K128" i="18"/>
  <c r="J128"/>
  <c r="I128"/>
  <c r="F128"/>
  <c r="I17" i="17" s="1"/>
  <c r="K127" i="18"/>
  <c r="J127"/>
  <c r="I127"/>
  <c r="F127"/>
  <c r="I9" i="17" s="1"/>
  <c r="K126" i="18"/>
  <c r="J126"/>
  <c r="I126"/>
  <c r="G126" s="1"/>
  <c r="F126"/>
  <c r="I14" i="17" s="1"/>
  <c r="K125" i="18"/>
  <c r="J125"/>
  <c r="I125"/>
  <c r="F125"/>
  <c r="I18" i="17" s="1"/>
  <c r="K124" i="18"/>
  <c r="J124"/>
  <c r="I124"/>
  <c r="F124"/>
  <c r="I12" i="17" s="1"/>
  <c r="K123" i="18"/>
  <c r="J123"/>
  <c r="I123"/>
  <c r="F123"/>
  <c r="G123" s="1"/>
  <c r="K117"/>
  <c r="L117" s="1"/>
  <c r="J117"/>
  <c r="I117"/>
  <c r="F117"/>
  <c r="K116"/>
  <c r="J116"/>
  <c r="I116"/>
  <c r="F116"/>
  <c r="H19" i="17" s="1"/>
  <c r="F115" i="18"/>
  <c r="K114"/>
  <c r="J114"/>
  <c r="I114"/>
  <c r="F114"/>
  <c r="H20" i="17" s="1"/>
  <c r="K113" i="18"/>
  <c r="J113"/>
  <c r="I113"/>
  <c r="F113"/>
  <c r="H6" i="17" s="1"/>
  <c r="F112" i="18"/>
  <c r="K111"/>
  <c r="J111"/>
  <c r="I111"/>
  <c r="F111"/>
  <c r="H11" i="17" s="1"/>
  <c r="K110" i="18"/>
  <c r="J110"/>
  <c r="I110"/>
  <c r="F110"/>
  <c r="H17" i="17" s="1"/>
  <c r="K109" i="18"/>
  <c r="J109"/>
  <c r="I109"/>
  <c r="F109"/>
  <c r="H14" i="17" s="1"/>
  <c r="K108" i="18"/>
  <c r="J108"/>
  <c r="I108"/>
  <c r="F108"/>
  <c r="H4" i="17" s="1"/>
  <c r="K107" i="18"/>
  <c r="J107"/>
  <c r="I107"/>
  <c r="G107" s="1"/>
  <c r="F107"/>
  <c r="H9" i="17" s="1"/>
  <c r="K106" i="18"/>
  <c r="J106"/>
  <c r="I106"/>
  <c r="F106"/>
  <c r="H5" i="17" s="1"/>
  <c r="K105" i="18"/>
  <c r="J105"/>
  <c r="I105"/>
  <c r="F105"/>
  <c r="H18" i="17" s="1"/>
  <c r="K104" i="18"/>
  <c r="J104"/>
  <c r="I104"/>
  <c r="F104"/>
  <c r="H8" i="17" s="1"/>
  <c r="K103" i="18"/>
  <c r="J103"/>
  <c r="I103"/>
  <c r="G103" s="1"/>
  <c r="F103"/>
  <c r="H10" i="17" s="1"/>
  <c r="K102" i="18"/>
  <c r="J102"/>
  <c r="I102"/>
  <c r="F102"/>
  <c r="H12" i="17" s="1"/>
  <c r="K101" i="18"/>
  <c r="J101"/>
  <c r="I101"/>
  <c r="G101" s="1"/>
  <c r="F101"/>
  <c r="H15" i="17" s="1"/>
  <c r="K100" i="18"/>
  <c r="J100"/>
  <c r="I100"/>
  <c r="F100"/>
  <c r="H7" i="17" s="1"/>
  <c r="K95" i="18"/>
  <c r="J95"/>
  <c r="I95"/>
  <c r="F95"/>
  <c r="G11" i="17" s="1"/>
  <c r="K94" i="18"/>
  <c r="J94"/>
  <c r="I94"/>
  <c r="G94" s="1"/>
  <c r="F94"/>
  <c r="G20" i="17" s="1"/>
  <c r="K93" i="18"/>
  <c r="J93"/>
  <c r="I93"/>
  <c r="G93" s="1"/>
  <c r="F93"/>
  <c r="G3" i="17" s="1"/>
  <c r="K92" i="18"/>
  <c r="J92"/>
  <c r="I92"/>
  <c r="F92"/>
  <c r="G17" i="17" s="1"/>
  <c r="K91" i="18"/>
  <c r="J91"/>
  <c r="I91"/>
  <c r="F91"/>
  <c r="G5" i="17" s="1"/>
  <c r="K90" i="18"/>
  <c r="J90"/>
  <c r="I90"/>
  <c r="F90"/>
  <c r="G15" i="17" s="1"/>
  <c r="K89" i="18"/>
  <c r="J89"/>
  <c r="I89"/>
  <c r="F89"/>
  <c r="G9" i="17" s="1"/>
  <c r="F88" i="18"/>
  <c r="K87"/>
  <c r="J87"/>
  <c r="I87"/>
  <c r="F87"/>
  <c r="G7" i="17" s="1"/>
  <c r="K86" i="18"/>
  <c r="J86"/>
  <c r="I86"/>
  <c r="F86"/>
  <c r="G14" i="17" s="1"/>
  <c r="K85" i="18"/>
  <c r="J85"/>
  <c r="I85"/>
  <c r="F85"/>
  <c r="G8" i="17" s="1"/>
  <c r="K84" i="18"/>
  <c r="J84"/>
  <c r="I84"/>
  <c r="F84"/>
  <c r="G12" i="17" s="1"/>
  <c r="K79" i="18"/>
  <c r="J79"/>
  <c r="I79"/>
  <c r="F79"/>
  <c r="F20" i="17" s="1"/>
  <c r="K78" i="18"/>
  <c r="J78"/>
  <c r="I78"/>
  <c r="F78"/>
  <c r="F19" i="17" s="1"/>
  <c r="K77" i="18"/>
  <c r="J77"/>
  <c r="I77"/>
  <c r="F77"/>
  <c r="F3" i="17" s="1"/>
  <c r="K76" i="18"/>
  <c r="J76"/>
  <c r="I76"/>
  <c r="F76"/>
  <c r="F11" i="17" s="1"/>
  <c r="K75" i="18"/>
  <c r="J75"/>
  <c r="I75"/>
  <c r="G75" s="1"/>
  <c r="F75"/>
  <c r="F9" i="17" s="1"/>
  <c r="K74" i="18"/>
  <c r="J74"/>
  <c r="I74"/>
  <c r="F74"/>
  <c r="F5" i="17" s="1"/>
  <c r="K73" i="18"/>
  <c r="J73"/>
  <c r="I73"/>
  <c r="F73"/>
  <c r="F14" i="17" s="1"/>
  <c r="K72" i="18"/>
  <c r="J72"/>
  <c r="I72"/>
  <c r="F72"/>
  <c r="F7" i="17" s="1"/>
  <c r="K71" i="18"/>
  <c r="J71"/>
  <c r="I71"/>
  <c r="F71"/>
  <c r="F4" i="17" s="1"/>
  <c r="K70" i="18"/>
  <c r="J70"/>
  <c r="I70"/>
  <c r="G70" s="1"/>
  <c r="F70"/>
  <c r="F15" i="17" s="1"/>
  <c r="K69" i="18"/>
  <c r="J69"/>
  <c r="I69"/>
  <c r="F69"/>
  <c r="F10" i="17" s="1"/>
  <c r="K68" i="18"/>
  <c r="J68"/>
  <c r="I68"/>
  <c r="F68"/>
  <c r="F12" i="17" s="1"/>
  <c r="K63" i="18"/>
  <c r="J63"/>
  <c r="I63"/>
  <c r="G63" s="1"/>
  <c r="F63"/>
  <c r="E19" i="17" s="1"/>
  <c r="K62" i="18"/>
  <c r="J62"/>
  <c r="I62"/>
  <c r="G62" s="1"/>
  <c r="F62"/>
  <c r="E11" i="17" s="1"/>
  <c r="K61" i="18"/>
  <c r="J61"/>
  <c r="I61"/>
  <c r="F61"/>
  <c r="E16" i="17" s="1"/>
  <c r="K60" i="18"/>
  <c r="J60"/>
  <c r="I60"/>
  <c r="F60"/>
  <c r="E3" i="17" s="1"/>
  <c r="K59" i="18"/>
  <c r="J59"/>
  <c r="I59"/>
  <c r="F59"/>
  <c r="E6" i="17" s="1"/>
  <c r="K58" i="18"/>
  <c r="J58"/>
  <c r="I58"/>
  <c r="F58"/>
  <c r="E18" i="17" s="1"/>
  <c r="K57" i="18"/>
  <c r="J57"/>
  <c r="I57"/>
  <c r="F57"/>
  <c r="E9" i="17" s="1"/>
  <c r="K56" i="18"/>
  <c r="J56"/>
  <c r="I56"/>
  <c r="G56" s="1"/>
  <c r="F56"/>
  <c r="E17" i="17" s="1"/>
  <c r="K55" i="18"/>
  <c r="J55"/>
  <c r="I55"/>
  <c r="F55"/>
  <c r="K54"/>
  <c r="J54"/>
  <c r="I54"/>
  <c r="F54"/>
  <c r="E7" i="17" s="1"/>
  <c r="K53" i="18"/>
  <c r="J53"/>
  <c r="I53"/>
  <c r="F53"/>
  <c r="E8" i="17" s="1"/>
  <c r="K52" i="18"/>
  <c r="J52"/>
  <c r="I52"/>
  <c r="F52"/>
  <c r="E12" i="17" s="1"/>
  <c r="K51" i="18"/>
  <c r="J51"/>
  <c r="I51"/>
  <c r="F51"/>
  <c r="E14" i="17" s="1"/>
  <c r="K50" i="18"/>
  <c r="J50"/>
  <c r="I50"/>
  <c r="G50" s="1"/>
  <c r="F50"/>
  <c r="E15" i="17" s="1"/>
  <c r="K45" i="18"/>
  <c r="J45"/>
  <c r="I45"/>
  <c r="F45"/>
  <c r="D9" i="17" s="1"/>
  <c r="K44" i="18"/>
  <c r="J44"/>
  <c r="I44"/>
  <c r="G44" s="1"/>
  <c r="F44"/>
  <c r="D11" i="17" s="1"/>
  <c r="K43" i="18"/>
  <c r="J43"/>
  <c r="I43"/>
  <c r="G43" s="1"/>
  <c r="F43"/>
  <c r="D18" i="17" s="1"/>
  <c r="K42" i="18"/>
  <c r="J42"/>
  <c r="I42"/>
  <c r="F42"/>
  <c r="D6" i="17" s="1"/>
  <c r="K41" i="18"/>
  <c r="J41"/>
  <c r="I41"/>
  <c r="G41" s="1"/>
  <c r="F41"/>
  <c r="D4" i="17" s="1"/>
  <c r="K40" i="18"/>
  <c r="J40"/>
  <c r="I40"/>
  <c r="F40"/>
  <c r="D15" i="17" s="1"/>
  <c r="K39" i="18"/>
  <c r="J39"/>
  <c r="I39"/>
  <c r="F39"/>
  <c r="D14" i="17" s="1"/>
  <c r="K38" i="18"/>
  <c r="J38"/>
  <c r="I38"/>
  <c r="F38"/>
  <c r="D17" i="17" s="1"/>
  <c r="K37" i="18"/>
  <c r="J37"/>
  <c r="I37"/>
  <c r="F37"/>
  <c r="D5" i="17" s="1"/>
  <c r="K36" i="18"/>
  <c r="J36"/>
  <c r="I36"/>
  <c r="F36"/>
  <c r="D12" i="17" s="1"/>
  <c r="F31" i="18"/>
  <c r="G31" s="1"/>
  <c r="K30"/>
  <c r="J30"/>
  <c r="I30"/>
  <c r="G30"/>
  <c r="F30"/>
  <c r="C19" i="17" s="1"/>
  <c r="K29" i="18"/>
  <c r="J29"/>
  <c r="I29"/>
  <c r="G29"/>
  <c r="F29"/>
  <c r="C21" i="22" s="1"/>
  <c r="V21" s="1"/>
  <c r="W21" s="1"/>
  <c r="K28" i="18"/>
  <c r="J28"/>
  <c r="I28"/>
  <c r="F28"/>
  <c r="C24" i="22" s="1"/>
  <c r="V24" s="1"/>
  <c r="K27" i="18"/>
  <c r="J27"/>
  <c r="I27"/>
  <c r="F27"/>
  <c r="C19" i="22" s="1"/>
  <c r="V19" s="1"/>
  <c r="K26" i="18"/>
  <c r="J26"/>
  <c r="I26"/>
  <c r="F26"/>
  <c r="K25"/>
  <c r="J25"/>
  <c r="I25"/>
  <c r="G25"/>
  <c r="F25"/>
  <c r="C8" i="17" s="1"/>
  <c r="K24" i="18"/>
  <c r="J24"/>
  <c r="I24"/>
  <c r="F24"/>
  <c r="G24" s="1"/>
  <c r="K23"/>
  <c r="J23"/>
  <c r="I23"/>
  <c r="F23"/>
  <c r="C10" i="22" s="1"/>
  <c r="K22" i="18"/>
  <c r="J22"/>
  <c r="I22"/>
  <c r="G22" s="1"/>
  <c r="F22"/>
  <c r="C17" i="17" s="1"/>
  <c r="K21" i="18"/>
  <c r="J21"/>
  <c r="I21"/>
  <c r="F21"/>
  <c r="G21" s="1"/>
  <c r="K15"/>
  <c r="J15"/>
  <c r="I15"/>
  <c r="G15"/>
  <c r="F15"/>
  <c r="K14"/>
  <c r="J14"/>
  <c r="I14"/>
  <c r="G14"/>
  <c r="F14"/>
  <c r="K13"/>
  <c r="J13"/>
  <c r="I13"/>
  <c r="F13"/>
  <c r="B18" i="17" s="1"/>
  <c r="K12" i="18"/>
  <c r="J12"/>
  <c r="I12"/>
  <c r="F12"/>
  <c r="K11"/>
  <c r="J11"/>
  <c r="I11"/>
  <c r="F11"/>
  <c r="B16" i="22" s="1"/>
  <c r="K10" i="18"/>
  <c r="J10"/>
  <c r="I10"/>
  <c r="G10"/>
  <c r="F10"/>
  <c r="B24" i="22" s="1"/>
  <c r="K9" i="18"/>
  <c r="J9"/>
  <c r="I9"/>
  <c r="F9"/>
  <c r="G9" s="1"/>
  <c r="K8"/>
  <c r="J8"/>
  <c r="I8"/>
  <c r="F8"/>
  <c r="K7"/>
  <c r="J7"/>
  <c r="I7"/>
  <c r="F7"/>
  <c r="B5" i="17" s="1"/>
  <c r="K6" i="18"/>
  <c r="J6"/>
  <c r="I6"/>
  <c r="F6"/>
  <c r="G6" s="1"/>
  <c r="K5"/>
  <c r="J5"/>
  <c r="I5"/>
  <c r="F5"/>
  <c r="B22" i="22" s="1"/>
  <c r="K4" i="18"/>
  <c r="J4"/>
  <c r="I4"/>
  <c r="F4"/>
  <c r="B10" i="22" s="1"/>
  <c r="E8" i="13"/>
  <c r="K214" i="18"/>
  <c r="K213"/>
  <c r="K215"/>
  <c r="K225"/>
  <c r="K226"/>
  <c r="K220"/>
  <c r="K227"/>
  <c r="K217"/>
  <c r="K222"/>
  <c r="K219"/>
  <c r="K216"/>
  <c r="K221"/>
  <c r="K218"/>
  <c r="K223"/>
  <c r="K224"/>
  <c r="J13" i="16"/>
  <c r="M13" s="1"/>
  <c r="K89" i="15" s="1"/>
  <c r="K16" i="16"/>
  <c r="L16"/>
  <c r="N16" s="1"/>
  <c r="I9"/>
  <c r="J9"/>
  <c r="J27" i="15" s="1"/>
  <c r="K9" i="16"/>
  <c r="J68" i="15" s="1"/>
  <c r="L9" i="16"/>
  <c r="I68" i="15" s="1"/>
  <c r="I12" i="16"/>
  <c r="J12"/>
  <c r="K12"/>
  <c r="L12"/>
  <c r="N12"/>
  <c r="I104" i="15" s="1"/>
  <c r="M12" i="16"/>
  <c r="N23"/>
  <c r="O23"/>
  <c r="K103" i="15" s="1"/>
  <c r="K24" i="16"/>
  <c r="I31" i="15" s="1"/>
  <c r="N24" i="16"/>
  <c r="I105" i="15" s="1"/>
  <c r="I27" i="16"/>
  <c r="N27" s="1"/>
  <c r="J27"/>
  <c r="K27"/>
  <c r="L27"/>
  <c r="M27"/>
  <c r="J116" i="15" s="1"/>
  <c r="K113"/>
  <c r="J113"/>
  <c r="G27"/>
  <c r="G50"/>
  <c r="I43"/>
  <c r="G43"/>
  <c r="K118"/>
  <c r="K117"/>
  <c r="J117"/>
  <c r="K120"/>
  <c r="J120"/>
  <c r="I120"/>
  <c r="G120"/>
  <c r="K74"/>
  <c r="K90"/>
  <c r="J104"/>
  <c r="J115"/>
  <c r="J97"/>
  <c r="K80"/>
  <c r="J37"/>
  <c r="J6"/>
  <c r="J21"/>
  <c r="K7"/>
  <c r="K39"/>
  <c r="J39"/>
  <c r="I64"/>
  <c r="I82"/>
  <c r="K23"/>
  <c r="K51"/>
  <c r="K119"/>
  <c r="J66"/>
  <c r="I37"/>
  <c r="G37"/>
  <c r="A37" s="1"/>
  <c r="I54"/>
  <c r="I6"/>
  <c r="G6"/>
  <c r="J80"/>
  <c r="I21"/>
  <c r="G21"/>
  <c r="J12"/>
  <c r="J36"/>
  <c r="J56"/>
  <c r="J30"/>
  <c r="K37"/>
  <c r="I66"/>
  <c r="K54"/>
  <c r="J54"/>
  <c r="K21"/>
  <c r="I80"/>
  <c r="K6"/>
  <c r="K12"/>
  <c r="I74"/>
  <c r="I90"/>
  <c r="K36"/>
  <c r="K56"/>
  <c r="K30"/>
  <c r="J10"/>
  <c r="J50"/>
  <c r="J74"/>
  <c r="J90"/>
  <c r="I12"/>
  <c r="G12"/>
  <c r="I36"/>
  <c r="G36"/>
  <c r="I30"/>
  <c r="G30"/>
  <c r="I56"/>
  <c r="G56"/>
  <c r="V18" i="22"/>
  <c r="W18" s="1"/>
  <c r="G261" i="18"/>
  <c r="G257"/>
  <c r="I13" i="15"/>
  <c r="G13"/>
  <c r="A13" s="1"/>
  <c r="G42"/>
  <c r="G57"/>
  <c r="G252" i="18"/>
  <c r="G250"/>
  <c r="I118" i="15"/>
  <c r="G118"/>
  <c r="I103"/>
  <c r="O8" i="16"/>
  <c r="I115" i="15"/>
  <c r="J40"/>
  <c r="J24"/>
  <c r="I39"/>
  <c r="G39"/>
  <c r="J82"/>
  <c r="J64"/>
  <c r="I7"/>
  <c r="G7"/>
  <c r="I23"/>
  <c r="G23"/>
  <c r="A23" s="1"/>
  <c r="I51"/>
  <c r="G51"/>
  <c r="A51" s="1"/>
  <c r="G76" i="18" l="1"/>
  <c r="G86"/>
  <c r="G195"/>
  <c r="G201"/>
  <c r="G204"/>
  <c r="AE8" i="17"/>
  <c r="AD8"/>
  <c r="AE20"/>
  <c r="I333" i="18" s="1"/>
  <c r="AD20" i="17"/>
  <c r="J333" i="18" s="1"/>
  <c r="AE13" i="17"/>
  <c r="AD13"/>
  <c r="B17"/>
  <c r="G172" i="18"/>
  <c r="G181"/>
  <c r="G184"/>
  <c r="B19" i="17"/>
  <c r="G95" i="18"/>
  <c r="AE10" i="17"/>
  <c r="AD10"/>
  <c r="C15"/>
  <c r="B15" s="1"/>
  <c r="G167" i="18"/>
  <c r="G183"/>
  <c r="G114"/>
  <c r="G163"/>
  <c r="AD18" i="17"/>
  <c r="AE18"/>
  <c r="G7" i="18"/>
  <c r="G36"/>
  <c r="G42"/>
  <c r="G61"/>
  <c r="G68"/>
  <c r="G87"/>
  <c r="G144"/>
  <c r="G157"/>
  <c r="G193"/>
  <c r="G202"/>
  <c r="G208"/>
  <c r="AD16" i="17"/>
  <c r="AE16"/>
  <c r="AE21"/>
  <c r="AD21"/>
  <c r="G135" i="18"/>
  <c r="G162"/>
  <c r="G178"/>
  <c r="G215"/>
  <c r="K239"/>
  <c r="K346"/>
  <c r="I313"/>
  <c r="J313"/>
  <c r="I292"/>
  <c r="F23" i="17"/>
  <c r="J241" i="18"/>
  <c r="J287"/>
  <c r="J267"/>
  <c r="J242"/>
  <c r="J292"/>
  <c r="I293"/>
  <c r="I277"/>
  <c r="I242"/>
  <c r="I110" i="15"/>
  <c r="I100"/>
  <c r="O27" i="16"/>
  <c r="I97" i="15"/>
  <c r="I116"/>
  <c r="A215" i="18"/>
  <c r="I57" i="15"/>
  <c r="A6"/>
  <c r="A10"/>
  <c r="A11"/>
  <c r="A4"/>
  <c r="A3"/>
  <c r="A5"/>
  <c r="A9"/>
  <c r="A8"/>
  <c r="C22" i="22"/>
  <c r="C12" i="17"/>
  <c r="B12" s="1"/>
  <c r="A42" i="15"/>
  <c r="M9" i="16"/>
  <c r="T22" i="22"/>
  <c r="V22"/>
  <c r="G26" i="18"/>
  <c r="G53"/>
  <c r="G73"/>
  <c r="G104"/>
  <c r="G133"/>
  <c r="R23" i="17"/>
  <c r="G199" i="18"/>
  <c r="I42" i="15"/>
  <c r="A56"/>
  <c r="M24" i="16"/>
  <c r="N9"/>
  <c r="G5" i="18"/>
  <c r="G13"/>
  <c r="G185"/>
  <c r="G196"/>
  <c r="S23" i="17"/>
  <c r="A7" i="15"/>
  <c r="J86"/>
  <c r="T19" i="22"/>
  <c r="W19" s="1"/>
  <c r="G37" i="18"/>
  <c r="G57"/>
  <c r="E5" i="17"/>
  <c r="E23" s="1"/>
  <c r="G77" i="18"/>
  <c r="G108"/>
  <c r="G127"/>
  <c r="G146"/>
  <c r="G203"/>
  <c r="B6" i="22"/>
  <c r="B3" i="17"/>
  <c r="C16" i="22"/>
  <c r="V16" s="1"/>
  <c r="C7" i="17"/>
  <c r="B7" s="1"/>
  <c r="A36" i="15"/>
  <c r="K32" s="1"/>
  <c r="A44"/>
  <c r="A41"/>
  <c r="A38"/>
  <c r="A45"/>
  <c r="A40"/>
  <c r="A46"/>
  <c r="A50"/>
  <c r="A58"/>
  <c r="A55"/>
  <c r="A54"/>
  <c r="A59"/>
  <c r="A53"/>
  <c r="K52" s="1"/>
  <c r="A52"/>
  <c r="G11" i="18"/>
  <c r="G27"/>
  <c r="G54"/>
  <c r="G74"/>
  <c r="G105"/>
  <c r="G124"/>
  <c r="G131"/>
  <c r="G91"/>
  <c r="G149"/>
  <c r="K43" i="15"/>
  <c r="I50"/>
  <c r="C11" i="17"/>
  <c r="G51" i="18"/>
  <c r="G71"/>
  <c r="G102"/>
  <c r="G116"/>
  <c r="G197"/>
  <c r="G214"/>
  <c r="H23" i="17"/>
  <c r="G174" i="18"/>
  <c r="A12" i="15"/>
  <c r="K10"/>
  <c r="K66"/>
  <c r="I10"/>
  <c r="N13" i="16"/>
  <c r="O13" s="1"/>
  <c r="C4" i="17"/>
  <c r="D23"/>
  <c r="G111" i="18"/>
  <c r="I86" i="15"/>
  <c r="A27"/>
  <c r="O12" i="16"/>
  <c r="M16"/>
  <c r="O16" s="1"/>
  <c r="G85" i="18"/>
  <c r="G92"/>
  <c r="I5" i="17"/>
  <c r="AD5" s="1"/>
  <c r="J23"/>
  <c r="G150" i="18"/>
  <c r="G180"/>
  <c r="G187"/>
  <c r="G207"/>
  <c r="A43" i="15"/>
  <c r="A222" i="18"/>
  <c r="A217"/>
  <c r="A223"/>
  <c r="A221"/>
  <c r="A219"/>
  <c r="A225"/>
  <c r="A227"/>
  <c r="G8"/>
  <c r="A39" i="15"/>
  <c r="K27"/>
  <c r="I27"/>
  <c r="G38" i="18"/>
  <c r="G55"/>
  <c r="G58"/>
  <c r="G78"/>
  <c r="G89"/>
  <c r="G109"/>
  <c r="G128"/>
  <c r="G147"/>
  <c r="G206"/>
  <c r="V10" i="22"/>
  <c r="T10"/>
  <c r="B14"/>
  <c r="V14" s="1"/>
  <c r="B6" i="17"/>
  <c r="G106" i="18"/>
  <c r="G113"/>
  <c r="G125"/>
  <c r="K3" i="17"/>
  <c r="K23" s="1"/>
  <c r="I271" i="18"/>
  <c r="G60"/>
  <c r="K50" i="15"/>
  <c r="J87"/>
  <c r="J43"/>
  <c r="G4" i="18"/>
  <c r="G12"/>
  <c r="G28"/>
  <c r="C9" i="17"/>
  <c r="B9" s="1"/>
  <c r="G52" i="18"/>
  <c r="G72"/>
  <c r="G117"/>
  <c r="G164"/>
  <c r="G198"/>
  <c r="I99" i="15"/>
  <c r="I112"/>
  <c r="G112" s="1"/>
  <c r="A118" s="1"/>
  <c r="G40" i="18"/>
  <c r="G84"/>
  <c r="G142"/>
  <c r="J73" i="15"/>
  <c r="A21"/>
  <c r="A24"/>
  <c r="A19"/>
  <c r="A31"/>
  <c r="A26"/>
  <c r="A22"/>
  <c r="A20"/>
  <c r="A28"/>
  <c r="A25"/>
  <c r="A32"/>
  <c r="G45" i="18"/>
  <c r="A45" s="1"/>
  <c r="G69"/>
  <c r="G23" i="17"/>
  <c r="G100" i="18"/>
  <c r="G188"/>
  <c r="Q19" i="17"/>
  <c r="Q23" s="1"/>
  <c r="O25" i="16"/>
  <c r="J99" i="15"/>
  <c r="K70"/>
  <c r="J112"/>
  <c r="K84"/>
  <c r="A30"/>
  <c r="A29"/>
  <c r="C14" i="17"/>
  <c r="B14" s="1"/>
  <c r="J257" i="18"/>
  <c r="I261"/>
  <c r="I250"/>
  <c r="A226"/>
  <c r="A57" i="15"/>
  <c r="T24" i="22"/>
  <c r="W24" s="1"/>
  <c r="G23" i="18"/>
  <c r="G39"/>
  <c r="G59"/>
  <c r="G79"/>
  <c r="G90"/>
  <c r="G110"/>
  <c r="I4" i="17"/>
  <c r="G129" i="18"/>
  <c r="G141"/>
  <c r="G148"/>
  <c r="G205"/>
  <c r="A205" s="1"/>
  <c r="A216"/>
  <c r="J343" l="1"/>
  <c r="J357"/>
  <c r="J329"/>
  <c r="AD17" i="17"/>
  <c r="AE17"/>
  <c r="J368" i="18"/>
  <c r="J320"/>
  <c r="J341"/>
  <c r="A60"/>
  <c r="A36"/>
  <c r="I368"/>
  <c r="I341"/>
  <c r="I320"/>
  <c r="A23"/>
  <c r="A206"/>
  <c r="A14"/>
  <c r="A214"/>
  <c r="A73"/>
  <c r="AE5" i="17"/>
  <c r="AD11"/>
  <c r="J364" i="18" s="1"/>
  <c r="AE11" i="17"/>
  <c r="I364" i="18" s="1"/>
  <c r="AE14" i="17"/>
  <c r="AD14"/>
  <c r="AD6"/>
  <c r="AE6"/>
  <c r="AE3"/>
  <c r="AD3"/>
  <c r="AE19"/>
  <c r="AD19"/>
  <c r="A68" i="18"/>
  <c r="A224"/>
  <c r="AD9" i="17"/>
  <c r="J361" i="18" s="1"/>
  <c r="AE9" i="17"/>
  <c r="I361" i="18" s="1"/>
  <c r="AE7" i="17"/>
  <c r="I325" i="18" s="1"/>
  <c r="AD7" i="17"/>
  <c r="J325" i="18" s="1"/>
  <c r="I326"/>
  <c r="I344"/>
  <c r="I324"/>
  <c r="I340"/>
  <c r="A218"/>
  <c r="AE12" i="17"/>
  <c r="I356" i="18" s="1"/>
  <c r="AD12" i="17"/>
  <c r="J326" i="18"/>
  <c r="J344"/>
  <c r="J324"/>
  <c r="J340"/>
  <c r="A44"/>
  <c r="AE15" i="17"/>
  <c r="AF15" s="1"/>
  <c r="AD15"/>
  <c r="A220" i="18"/>
  <c r="A11"/>
  <c r="I328"/>
  <c r="I359"/>
  <c r="I347"/>
  <c r="J359"/>
  <c r="J347"/>
  <c r="J328"/>
  <c r="A200"/>
  <c r="W22" i="22"/>
  <c r="AF5" i="17"/>
  <c r="I309" i="18"/>
  <c r="I314"/>
  <c r="I307"/>
  <c r="J306"/>
  <c r="J314"/>
  <c r="I306"/>
  <c r="J307"/>
  <c r="J311"/>
  <c r="I311"/>
  <c r="AF18" i="17"/>
  <c r="I255" i="18"/>
  <c r="G255" s="1"/>
  <c r="I297"/>
  <c r="I237"/>
  <c r="I288"/>
  <c r="I275"/>
  <c r="I272"/>
  <c r="I298"/>
  <c r="AF8" i="17"/>
  <c r="J293" i="18"/>
  <c r="J277"/>
  <c r="I294"/>
  <c r="I276"/>
  <c r="J294"/>
  <c r="J276"/>
  <c r="I287"/>
  <c r="I267"/>
  <c r="I299"/>
  <c r="I274"/>
  <c r="J254"/>
  <c r="J284"/>
  <c r="J266"/>
  <c r="J291"/>
  <c r="J269"/>
  <c r="K242"/>
  <c r="K292"/>
  <c r="AF16" i="17"/>
  <c r="J298" i="18"/>
  <c r="J297"/>
  <c r="J275"/>
  <c r="I284"/>
  <c r="J288"/>
  <c r="J272"/>
  <c r="J259"/>
  <c r="J271"/>
  <c r="J299"/>
  <c r="J274"/>
  <c r="I291"/>
  <c r="I269"/>
  <c r="J238"/>
  <c r="J251"/>
  <c r="I238"/>
  <c r="I251"/>
  <c r="G251" s="1"/>
  <c r="K110" i="15"/>
  <c r="K100"/>
  <c r="A51" i="18"/>
  <c r="A50"/>
  <c r="T16" i="22"/>
  <c r="W16" s="1"/>
  <c r="A193" i="18"/>
  <c r="A202"/>
  <c r="A43"/>
  <c r="I243"/>
  <c r="I256"/>
  <c r="G256" s="1"/>
  <c r="A7"/>
  <c r="A10"/>
  <c r="T6" i="22"/>
  <c r="V6"/>
  <c r="W6" s="1"/>
  <c r="A22" i="18"/>
  <c r="J234"/>
  <c r="J260"/>
  <c r="A203"/>
  <c r="A196"/>
  <c r="A53"/>
  <c r="A72"/>
  <c r="A78"/>
  <c r="K64" i="15"/>
  <c r="J100"/>
  <c r="K82"/>
  <c r="J110"/>
  <c r="I241" i="18"/>
  <c r="A76"/>
  <c r="A9"/>
  <c r="A208"/>
  <c r="B4" i="17"/>
  <c r="C23"/>
  <c r="A55" i="18"/>
  <c r="AF10" i="17"/>
  <c r="A58" i="18"/>
  <c r="K115" i="15"/>
  <c r="K104"/>
  <c r="A13" i="18"/>
  <c r="A26"/>
  <c r="A24"/>
  <c r="A213"/>
  <c r="A41"/>
  <c r="A110" i="15"/>
  <c r="A113"/>
  <c r="A116"/>
  <c r="A111"/>
  <c r="A112"/>
  <c r="A115"/>
  <c r="A114"/>
  <c r="A119"/>
  <c r="A117"/>
  <c r="J255" i="18"/>
  <c r="J244"/>
  <c r="A5"/>
  <c r="A201"/>
  <c r="I234"/>
  <c r="I260"/>
  <c r="G260" s="1"/>
  <c r="A79"/>
  <c r="A59"/>
  <c r="K99" i="15"/>
  <c r="K112"/>
  <c r="A52" i="18"/>
  <c r="A38"/>
  <c r="A194"/>
  <c r="A77"/>
  <c r="I102" i="15"/>
  <c r="O9" i="16"/>
  <c r="I111" i="15"/>
  <c r="A15" i="18"/>
  <c r="A195"/>
  <c r="J105" i="15"/>
  <c r="K73"/>
  <c r="K87"/>
  <c r="J102"/>
  <c r="J111"/>
  <c r="K68"/>
  <c r="K86"/>
  <c r="A198" i="18"/>
  <c r="A28"/>
  <c r="A207"/>
  <c r="A57"/>
  <c r="O24" i="16"/>
  <c r="K105" i="15" s="1"/>
  <c r="A29" i="18"/>
  <c r="A25"/>
  <c r="K97" i="15"/>
  <c r="L97" s="1"/>
  <c r="K116"/>
  <c r="L116" s="1"/>
  <c r="J261" i="18"/>
  <c r="AF20" i="17"/>
  <c r="K333" i="18" s="1"/>
  <c r="A12"/>
  <c r="I257"/>
  <c r="A120" i="15"/>
  <c r="A204" i="18"/>
  <c r="A197"/>
  <c r="I289"/>
  <c r="A21"/>
  <c r="A30"/>
  <c r="I23" i="17"/>
  <c r="AF13"/>
  <c r="I259" i="18"/>
  <c r="G259" s="1"/>
  <c r="A74"/>
  <c r="A37"/>
  <c r="I254"/>
  <c r="G254" s="1"/>
  <c r="A39"/>
  <c r="T14" i="22"/>
  <c r="W14" s="1"/>
  <c r="A69" i="18"/>
  <c r="A70"/>
  <c r="A54"/>
  <c r="A199"/>
  <c r="A56"/>
  <c r="A75"/>
  <c r="I244"/>
  <c r="A4"/>
  <c r="AA8" i="13" s="1"/>
  <c r="J237" i="18"/>
  <c r="J250"/>
  <c r="AF21" i="17"/>
  <c r="I278" i="18"/>
  <c r="A40"/>
  <c r="W10" i="22"/>
  <c r="A8" i="18"/>
  <c r="A71"/>
  <c r="A27"/>
  <c r="A42"/>
  <c r="A62"/>
  <c r="A6"/>
  <c r="A63"/>
  <c r="A61"/>
  <c r="AF17" i="17" l="1"/>
  <c r="K350" i="18" s="1"/>
  <c r="AF12" i="17"/>
  <c r="J356" i="18"/>
  <c r="K368"/>
  <c r="K356"/>
  <c r="K347"/>
  <c r="K359"/>
  <c r="K339"/>
  <c r="K343"/>
  <c r="K357"/>
  <c r="I327"/>
  <c r="I339"/>
  <c r="I351"/>
  <c r="I332"/>
  <c r="J350"/>
  <c r="J362"/>
  <c r="J331"/>
  <c r="AE4" i="17"/>
  <c r="I360" i="18" s="1"/>
  <c r="AD4" i="17"/>
  <c r="J339" i="18"/>
  <c r="J360"/>
  <c r="J327"/>
  <c r="J332"/>
  <c r="J351"/>
  <c r="I362"/>
  <c r="I350"/>
  <c r="I331"/>
  <c r="K344"/>
  <c r="K342"/>
  <c r="K367"/>
  <c r="K362"/>
  <c r="I321"/>
  <c r="I367"/>
  <c r="I342"/>
  <c r="I357"/>
  <c r="I343"/>
  <c r="I329"/>
  <c r="J321"/>
  <c r="J367"/>
  <c r="J342"/>
  <c r="J323"/>
  <c r="J365"/>
  <c r="J348"/>
  <c r="J345"/>
  <c r="J358"/>
  <c r="I365"/>
  <c r="I348"/>
  <c r="I323"/>
  <c r="I345"/>
  <c r="I358"/>
  <c r="I322"/>
  <c r="I366"/>
  <c r="I338"/>
  <c r="J338"/>
  <c r="J366"/>
  <c r="J322"/>
  <c r="K320"/>
  <c r="K341"/>
  <c r="K324"/>
  <c r="K340"/>
  <c r="K309"/>
  <c r="K329"/>
  <c r="K307"/>
  <c r="K326"/>
  <c r="K304"/>
  <c r="K321"/>
  <c r="K311"/>
  <c r="K331"/>
  <c r="K314"/>
  <c r="K328"/>
  <c r="K306"/>
  <c r="K327"/>
  <c r="AF19" i="17"/>
  <c r="K351" i="18" s="1"/>
  <c r="AF6" i="17"/>
  <c r="K257" i="18" s="1"/>
  <c r="I315"/>
  <c r="J305"/>
  <c r="I304"/>
  <c r="I305"/>
  <c r="J304"/>
  <c r="J309"/>
  <c r="J308"/>
  <c r="I308"/>
  <c r="J315"/>
  <c r="I312"/>
  <c r="K298"/>
  <c r="K313"/>
  <c r="I236"/>
  <c r="I266"/>
  <c r="I286"/>
  <c r="I253"/>
  <c r="G253" s="1"/>
  <c r="I273"/>
  <c r="K293"/>
  <c r="K277"/>
  <c r="K261"/>
  <c r="K297"/>
  <c r="K275"/>
  <c r="K241"/>
  <c r="K287"/>
  <c r="K267"/>
  <c r="K288"/>
  <c r="K272"/>
  <c r="J289"/>
  <c r="J273"/>
  <c r="J286"/>
  <c r="J278"/>
  <c r="K291"/>
  <c r="K269"/>
  <c r="J290"/>
  <c r="J270"/>
  <c r="K259"/>
  <c r="K271"/>
  <c r="I290"/>
  <c r="I270"/>
  <c r="K294"/>
  <c r="K276"/>
  <c r="K299"/>
  <c r="K274"/>
  <c r="I285"/>
  <c r="I268"/>
  <c r="J285"/>
  <c r="J268"/>
  <c r="K254"/>
  <c r="K284"/>
  <c r="K266"/>
  <c r="AF3" i="17"/>
  <c r="K102" i="15"/>
  <c r="L102" s="1"/>
  <c r="K111"/>
  <c r="L111" s="1"/>
  <c r="L98"/>
  <c r="L101"/>
  <c r="L114"/>
  <c r="L113"/>
  <c r="L119"/>
  <c r="L120"/>
  <c r="L103"/>
  <c r="L117"/>
  <c r="L118"/>
  <c r="L105"/>
  <c r="L100"/>
  <c r="K234" i="18"/>
  <c r="K260"/>
  <c r="L110" i="15"/>
  <c r="J236" i="18"/>
  <c r="J253"/>
  <c r="L112" i="15"/>
  <c r="AF7" i="17"/>
  <c r="J243" i="18"/>
  <c r="J256"/>
  <c r="L99" i="15"/>
  <c r="K244" i="18"/>
  <c r="K255"/>
  <c r="K237"/>
  <c r="K250"/>
  <c r="I235"/>
  <c r="I252"/>
  <c r="AF9" i="17"/>
  <c r="K361" i="18" s="1"/>
  <c r="AF11" i="17"/>
  <c r="K364" i="18" s="1"/>
  <c r="I233"/>
  <c r="I249"/>
  <c r="G249" s="1"/>
  <c r="K238"/>
  <c r="K251"/>
  <c r="J235"/>
  <c r="J252"/>
  <c r="B23" i="17"/>
  <c r="AF14"/>
  <c r="J233" i="18"/>
  <c r="J249"/>
  <c r="L104" i="15"/>
  <c r="L115"/>
  <c r="K345" i="18" l="1"/>
  <c r="K358"/>
  <c r="K338"/>
  <c r="K366"/>
  <c r="I363"/>
  <c r="I330"/>
  <c r="I349"/>
  <c r="J363"/>
  <c r="J349"/>
  <c r="J330"/>
  <c r="K348"/>
  <c r="K365"/>
  <c r="K305"/>
  <c r="K325"/>
  <c r="K315"/>
  <c r="K332"/>
  <c r="K312"/>
  <c r="K323"/>
  <c r="K308"/>
  <c r="K322"/>
  <c r="J310"/>
  <c r="I310"/>
  <c r="K285"/>
  <c r="K268"/>
  <c r="K290"/>
  <c r="K270"/>
  <c r="K286"/>
  <c r="K278"/>
  <c r="K289"/>
  <c r="K273"/>
  <c r="I295"/>
  <c r="I279"/>
  <c r="J295"/>
  <c r="J279"/>
  <c r="J258"/>
  <c r="J232"/>
  <c r="I232"/>
  <c r="I258"/>
  <c r="G258" s="1"/>
  <c r="A258" s="1"/>
  <c r="AF4" i="17"/>
  <c r="L357" i="18" s="1"/>
  <c r="K236"/>
  <c r="K253"/>
  <c r="A255"/>
  <c r="A251"/>
  <c r="A256"/>
  <c r="K243"/>
  <c r="K256"/>
  <c r="K235"/>
  <c r="K252"/>
  <c r="K233"/>
  <c r="K249"/>
  <c r="A249"/>
  <c r="A257"/>
  <c r="A252"/>
  <c r="A250"/>
  <c r="A261"/>
  <c r="A259"/>
  <c r="K360" l="1"/>
  <c r="L360" s="1"/>
  <c r="L365"/>
  <c r="L358"/>
  <c r="L367"/>
  <c r="L368"/>
  <c r="L364"/>
  <c r="L359"/>
  <c r="L362"/>
  <c r="L361"/>
  <c r="L356"/>
  <c r="L366"/>
  <c r="L343"/>
  <c r="K363"/>
  <c r="L363" s="1"/>
  <c r="L344"/>
  <c r="L347"/>
  <c r="L338"/>
  <c r="L348"/>
  <c r="L339"/>
  <c r="L249"/>
  <c r="L341"/>
  <c r="K349"/>
  <c r="L349" s="1"/>
  <c r="L351"/>
  <c r="L346"/>
  <c r="L342"/>
  <c r="L350"/>
  <c r="L340"/>
  <c r="L345"/>
  <c r="L323"/>
  <c r="K330"/>
  <c r="L330" s="1"/>
  <c r="L332"/>
  <c r="L331"/>
  <c r="L322"/>
  <c r="L314"/>
  <c r="L326"/>
  <c r="L327"/>
  <c r="L329"/>
  <c r="L328"/>
  <c r="L324"/>
  <c r="L320"/>
  <c r="L333"/>
  <c r="L321"/>
  <c r="L325"/>
  <c r="L307"/>
  <c r="L315"/>
  <c r="L312"/>
  <c r="L313"/>
  <c r="L311"/>
  <c r="L238"/>
  <c r="L306"/>
  <c r="L234"/>
  <c r="L304"/>
  <c r="L308"/>
  <c r="L305"/>
  <c r="L250"/>
  <c r="K310"/>
  <c r="L310" s="1"/>
  <c r="L309"/>
  <c r="L236"/>
  <c r="K295"/>
  <c r="L295" s="1"/>
  <c r="L298"/>
  <c r="L288"/>
  <c r="L290"/>
  <c r="L294"/>
  <c r="K279"/>
  <c r="L279" s="1"/>
  <c r="L292"/>
  <c r="L299"/>
  <c r="L287"/>
  <c r="L284"/>
  <c r="L289"/>
  <c r="L297"/>
  <c r="L286"/>
  <c r="L285"/>
  <c r="L291"/>
  <c r="L293"/>
  <c r="L273"/>
  <c r="L269"/>
  <c r="L267"/>
  <c r="L277"/>
  <c r="L275"/>
  <c r="L276"/>
  <c r="L271"/>
  <c r="L268"/>
  <c r="L274"/>
  <c r="L266"/>
  <c r="L270"/>
  <c r="L272"/>
  <c r="L278"/>
  <c r="L253"/>
  <c r="K258"/>
  <c r="L258" s="1"/>
  <c r="K232"/>
  <c r="L232" s="1"/>
  <c r="L242"/>
  <c r="L172"/>
  <c r="L131"/>
  <c r="L72"/>
  <c r="L69"/>
  <c r="L93"/>
  <c r="L63"/>
  <c r="L13"/>
  <c r="L220"/>
  <c r="L108"/>
  <c r="L178"/>
  <c r="L166"/>
  <c r="L205"/>
  <c r="L222"/>
  <c r="L259"/>
  <c r="L79"/>
  <c r="L28"/>
  <c r="L160"/>
  <c r="L84"/>
  <c r="L187"/>
  <c r="L226"/>
  <c r="L148"/>
  <c r="L223"/>
  <c r="L38"/>
  <c r="L199"/>
  <c r="L107"/>
  <c r="L224"/>
  <c r="L145"/>
  <c r="L8"/>
  <c r="L159"/>
  <c r="L78"/>
  <c r="L71"/>
  <c r="L161"/>
  <c r="L201"/>
  <c r="L157"/>
  <c r="L185"/>
  <c r="L24"/>
  <c r="L43"/>
  <c r="L15"/>
  <c r="L104"/>
  <c r="L217"/>
  <c r="L164"/>
  <c r="L52"/>
  <c r="L206"/>
  <c r="L111"/>
  <c r="L127"/>
  <c r="L150"/>
  <c r="L125"/>
  <c r="L77"/>
  <c r="L135"/>
  <c r="L156"/>
  <c r="L61"/>
  <c r="L87"/>
  <c r="L133"/>
  <c r="L101"/>
  <c r="L10"/>
  <c r="L181"/>
  <c r="L174"/>
  <c r="L221"/>
  <c r="L214"/>
  <c r="L9"/>
  <c r="L76"/>
  <c r="L129"/>
  <c r="L27"/>
  <c r="L218"/>
  <c r="L39"/>
  <c r="L41"/>
  <c r="L75"/>
  <c r="L141"/>
  <c r="L144"/>
  <c r="L204"/>
  <c r="L30"/>
  <c r="L54"/>
  <c r="L198"/>
  <c r="L241"/>
  <c r="L162"/>
  <c r="L110"/>
  <c r="L193"/>
  <c r="L60"/>
  <c r="L14"/>
  <c r="L58"/>
  <c r="L208"/>
  <c r="L4"/>
  <c r="L6"/>
  <c r="L26"/>
  <c r="L123"/>
  <c r="L57"/>
  <c r="L70"/>
  <c r="L113"/>
  <c r="L11"/>
  <c r="L182"/>
  <c r="L158"/>
  <c r="L51"/>
  <c r="L195"/>
  <c r="L68"/>
  <c r="L213"/>
  <c r="L56"/>
  <c r="L36"/>
  <c r="L147"/>
  <c r="L184"/>
  <c r="L216"/>
  <c r="L227"/>
  <c r="L261"/>
  <c r="L74"/>
  <c r="L94"/>
  <c r="L149"/>
  <c r="L7"/>
  <c r="L124"/>
  <c r="L53"/>
  <c r="L92"/>
  <c r="L62"/>
  <c r="L100"/>
  <c r="L257"/>
  <c r="L105"/>
  <c r="L25"/>
  <c r="L203"/>
  <c r="L219"/>
  <c r="L106"/>
  <c r="L85"/>
  <c r="L114"/>
  <c r="L23"/>
  <c r="L167"/>
  <c r="L90"/>
  <c r="L176"/>
  <c r="L21"/>
  <c r="L44"/>
  <c r="L5"/>
  <c r="L59"/>
  <c r="L29"/>
  <c r="L109"/>
  <c r="L142"/>
  <c r="L116"/>
  <c r="L50"/>
  <c r="L215"/>
  <c r="L180"/>
  <c r="L163"/>
  <c r="L42"/>
  <c r="L12"/>
  <c r="L95"/>
  <c r="L183"/>
  <c r="L73"/>
  <c r="L37"/>
  <c r="L196"/>
  <c r="L254"/>
  <c r="L55"/>
  <c r="L40"/>
  <c r="L128"/>
  <c r="L197"/>
  <c r="L151"/>
  <c r="L132"/>
  <c r="L102"/>
  <c r="L45"/>
  <c r="L239"/>
  <c r="L188"/>
  <c r="L89"/>
  <c r="L207"/>
  <c r="L194"/>
  <c r="L126"/>
  <c r="L103"/>
  <c r="L91"/>
  <c r="L202"/>
  <c r="L225"/>
  <c r="L86"/>
  <c r="L200"/>
  <c r="L22"/>
  <c r="L146"/>
  <c r="L237"/>
  <c r="L233"/>
  <c r="L251"/>
  <c r="L260"/>
  <c r="L256"/>
  <c r="L255"/>
  <c r="A254"/>
  <c r="L244"/>
  <c r="L252"/>
  <c r="L235"/>
  <c r="A260"/>
  <c r="L243"/>
  <c r="A253"/>
  <c r="G130"/>
  <c r="A131" s="1"/>
  <c r="G134"/>
  <c r="A133"/>
  <c r="A128"/>
  <c r="A132"/>
  <c r="A125"/>
  <c r="A124"/>
  <c r="A127"/>
  <c r="A135"/>
  <c r="A126"/>
  <c r="A123"/>
  <c r="A130"/>
  <c r="A134"/>
  <c r="G179"/>
  <c r="G173"/>
  <c r="A178" s="1"/>
  <c r="G175"/>
  <c r="A184" s="1"/>
  <c r="G177"/>
  <c r="A177" s="1"/>
  <c r="G186"/>
  <c r="A179"/>
  <c r="G88"/>
  <c r="A88" s="1"/>
  <c r="A93"/>
  <c r="A89"/>
  <c r="A87"/>
  <c r="A84"/>
  <c r="G112"/>
  <c r="A111" s="1"/>
  <c r="G115"/>
  <c r="A106"/>
  <c r="A108"/>
  <c r="A116"/>
  <c r="A102"/>
  <c r="A104"/>
  <c r="A113"/>
  <c r="A100"/>
  <c r="A109"/>
  <c r="A117"/>
  <c r="A105"/>
  <c r="A112"/>
  <c r="G143"/>
  <c r="A151" s="1"/>
  <c r="G140"/>
  <c r="A143"/>
  <c r="A115"/>
  <c r="A150"/>
  <c r="A149"/>
  <c r="A148"/>
  <c r="A145"/>
  <c r="A144"/>
  <c r="A140"/>
  <c r="A176"/>
  <c r="A183"/>
  <c r="G165"/>
  <c r="A167" s="1"/>
  <c r="A162"/>
  <c r="A161"/>
  <c r="A163"/>
  <c r="A156"/>
  <c r="A164"/>
  <c r="A160"/>
  <c r="A159"/>
  <c r="A157"/>
  <c r="A158"/>
  <c r="A165"/>
  <c r="A186" l="1"/>
  <c r="A174"/>
  <c r="A187"/>
  <c r="A92"/>
  <c r="A185"/>
  <c r="A147"/>
  <c r="A110"/>
  <c r="A85"/>
  <c r="A141"/>
  <c r="A180"/>
  <c r="A142"/>
  <c r="A101"/>
  <c r="A114"/>
  <c r="A94"/>
  <c r="A181"/>
  <c r="A182"/>
  <c r="A95"/>
  <c r="A166"/>
  <c r="A188"/>
  <c r="A146"/>
  <c r="A103"/>
  <c r="A107"/>
  <c r="A91"/>
  <c r="A129"/>
  <c r="A173"/>
  <c r="A90"/>
  <c r="A86"/>
  <c r="A175"/>
  <c r="A172"/>
</calcChain>
</file>

<file path=xl/sharedStrings.xml><?xml version="1.0" encoding="utf-8"?>
<sst xmlns="http://schemas.openxmlformats.org/spreadsheetml/2006/main" count="1546" uniqueCount="558">
  <si>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</si>
  <si>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</si>
  <si>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</si>
  <si>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</si>
  <si>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</si>
  <si>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</si>
  <si>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</si>
  <si>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</si>
  <si>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</si>
  <si>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</si>
  <si>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</si>
  <si>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</si>
  <si>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</si>
  <si>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</si>
  <si>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</si>
  <si>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</si>
  <si>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</si>
  <si>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</si>
  <si>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</si>
  <si>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</si>
  <si>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</si>
  <si>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</si>
  <si>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</si>
  <si>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</si>
  <si>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</si>
  <si>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</si>
  <si>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</si>
  <si>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</si>
  <si>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</si>
  <si>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</si>
  <si>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</si>
  <si>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</si>
  <si>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</si>
  <si>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</si>
  <si>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</si>
  <si>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</si>
  <si>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</si>
  <si>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</si>
  <si>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</si>
  <si>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</si>
  <si>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</si>
  <si>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</si>
  <si>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</si>
  <si>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</si>
  <si>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</si>
  <si>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</si>
  <si>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</si>
  <si>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</si>
  <si>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</si>
  <si>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</si>
  <si>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</si>
  <si>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</si>
  <si>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</si>
  <si>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</si>
  <si>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</si>
  <si>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</si>
  <si>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</si>
  <si>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</si>
  <si>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</si>
  <si>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</si>
  <si>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</si>
  <si>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</si>
  <si>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</si>
  <si>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</si>
  <si>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</si>
  <si>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</si>
  <si>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</si>
  <si>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</si>
  <si>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</si>
  <si>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</si>
  <si>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</si>
  <si>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</si>
  <si>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</si>
  <si>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</si>
  <si>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</si>
  <si>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</si>
  <si>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</si>
  <si>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</si>
  <si>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</si>
  <si>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</si>
  <si>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</si>
  <si>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</si>
  <si>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</si>
  <si>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</si>
  <si>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</si>
  <si>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</si>
  <si>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</si>
  <si>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</si>
  <si>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</si>
  <si>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</si>
  <si>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</si>
  <si>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</si>
  <si>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</si>
  <si>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</si>
  <si>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</si>
  <si>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</si>
  <si>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</si>
  <si>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</si>
  <si>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</si>
  <si>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</si>
  <si>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</si>
  <si>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</si>
  <si>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</si>
  <si>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</si>
  <si>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</si>
  <si>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</si>
  <si>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</si>
  <si>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</si>
  <si>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</si>
  <si>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</si>
  <si>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</si>
  <si>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</si>
  <si>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</si>
  <si>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</si>
  <si>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</si>
  <si>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</si>
  <si>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</si>
  <si>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</si>
  <si>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</si>
  <si>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</si>
  <si>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</si>
  <si>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</si>
  <si>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</si>
  <si>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</si>
  <si>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</si>
  <si>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</si>
  <si>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</si>
  <si>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</si>
  <si>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</si>
  <si>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</si>
  <si>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</si>
  <si>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</si>
  <si>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</si>
  <si>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</si>
  <si>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</si>
  <si>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</si>
  <si>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</si>
  <si>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</si>
  <si>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</si>
  <si>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</si>
  <si>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</si>
  <si>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</si>
  <si>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</si>
  <si>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</si>
  <si>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</si>
  <si>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</si>
  <si>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</si>
  <si>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</si>
  <si>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</si>
  <si>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</si>
  <si>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</si>
  <si>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</si>
  <si>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</si>
  <si>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</si>
  <si>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</si>
  <si>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</si>
  <si>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</si>
  <si>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</si>
  <si>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</si>
  <si>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</si>
  <si>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</si>
  <si>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</si>
  <si>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</si>
  <si>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</si>
  <si>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</si>
  <si>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</si>
  <si>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</si>
  <si>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</si>
  <si>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</si>
  <si>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</si>
  <si>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</si>
  <si>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</si>
  <si>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</si>
  <si>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</si>
  <si>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</si>
  <si>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</si>
  <si>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</si>
  <si>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</si>
  <si>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</si>
  <si>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</si>
  <si>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</si>
  <si>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</si>
  <si>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</si>
  <si>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</si>
  <si>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</si>
  <si>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</si>
  <si>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</si>
  <si>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</si>
  <si>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</si>
  <si>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</si>
  <si>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</si>
  <si>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</si>
  <si>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</si>
  <si>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</si>
  <si>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</si>
  <si>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</si>
  <si>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</si>
  <si>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</si>
  <si>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</si>
  <si>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</si>
  <si>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</si>
  <si>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</si>
  <si>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</si>
  <si>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</si>
  <si>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</si>
  <si>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</si>
  <si>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</si>
  <si>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</si>
  <si>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</si>
  <si>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</si>
  <si>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</si>
  <si>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</si>
  <si>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</si>
  <si>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</si>
  <si>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</si>
  <si>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</si>
  <si>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</si>
  <si>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</si>
  <si>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</si>
  <si>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</si>
  <si>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</si>
  <si>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</si>
  <si>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</si>
  <si>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</si>
  <si>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</si>
  <si>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</si>
  <si>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</si>
  <si>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</si>
  <si>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</si>
  <si>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</si>
  <si>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</si>
  <si>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</si>
  <si>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</si>
  <si>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</si>
  <si>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</si>
  <si>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</si>
  <si>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</si>
  <si>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</si>
  <si>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</si>
  <si>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</si>
  <si>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</si>
  <si>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</si>
  <si>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</si>
  <si>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</si>
  <si>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</si>
  <si>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</si>
  <si>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</si>
  <si>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</si>
  <si>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</si>
  <si>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</si>
  <si>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</si>
  <si>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</si>
  <si>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</si>
  <si>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</si>
  <si>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</si>
  <si>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</si>
  <si>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</si>
  <si>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</si>
  <si>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</si>
  <si>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</si>
  <si>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</si>
  <si>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</si>
  <si>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</si>
  <si>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</si>
  <si>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</si>
  <si>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</si>
  <si>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</si>
  <si>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</si>
  <si>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</si>
  <si>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</si>
  <si>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</si>
  <si>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</si>
  <si>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</si>
  <si>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</si>
  <si>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</si>
  <si>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</si>
  <si>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</si>
  <si>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</si>
  <si>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</si>
  <si>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</si>
  <si>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</si>
  <si>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</si>
  <si>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</si>
  <si>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</si>
  <si>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</si>
  <si>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</si>
  <si>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</si>
  <si>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</si>
  <si>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</si>
  <si>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</si>
  <si>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</si>
  <si>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</si>
  <si>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</si>
  <si>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</si>
  <si>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</si>
  <si>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</si>
  <si>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</si>
  <si>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</si>
  <si>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</si>
  <si>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</si>
  <si>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</si>
  <si>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</si>
  <si>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</si>
  <si>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</si>
  <si>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</si>
  <si>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</si>
  <si>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</si>
  <si>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</si>
  <si>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</si>
  <si>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</si>
  <si>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</si>
  <si>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</si>
  <si>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</si>
  <si>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</si>
  <si>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</si>
  <si>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</si>
  <si>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</si>
  <si>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</si>
  <si>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</si>
  <si>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</si>
  <si>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</si>
  <si>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</si>
  <si>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</si>
  <si>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</si>
  <si>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</si>
  <si>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</si>
  <si>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</si>
  <si>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</si>
  <si>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</si>
  <si>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</si>
  <si>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</si>
  <si>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</si>
  <si>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</si>
  <si>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</si>
  <si>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</si>
  <si>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</si>
  <si>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</si>
  <si>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</si>
  <si>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</si>
  <si>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</si>
  <si>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</si>
  <si>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</si>
  <si>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</si>
  <si>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</si>
  <si>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</si>
  <si>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</si>
  <si>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</si>
  <si>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</si>
  <si>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</si>
  <si>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</si>
  <si>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</si>
  <si>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</si>
  <si>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</si>
  <si>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</si>
  <si>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</si>
  <si>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</si>
  <si>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</si>
  <si>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</si>
  <si>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</si>
  <si>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</si>
  <si>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</si>
  <si>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</si>
  <si>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</si>
  <si>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</si>
  <si>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</si>
  <si>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</si>
  <si>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</si>
  <si>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</si>
  <si>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</si>
  <si>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</si>
  <si>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</si>
  <si>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</si>
  <si>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</si>
  <si>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</si>
  <si>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</si>
  <si>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</si>
  <si>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</si>
  <si>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</si>
  <si>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</si>
  <si>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</si>
  <si>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</si>
  <si>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</si>
  <si>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</si>
  <si>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</si>
  <si>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</si>
  <si>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</si>
  <si>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</si>
  <si>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</si>
  <si>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</si>
  <si>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</si>
  <si>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</si>
  <si>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</si>
  <si>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</si>
  <si>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</si>
  <si>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</si>
  <si>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</si>
  <si>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</si>
  <si>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</si>
  <si>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</si>
  <si>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</si>
  <si>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</si>
  <si>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</si>
  <si>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</si>
  <si>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</si>
  <si>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</si>
  <si>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</si>
  <si>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</si>
  <si>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</si>
  <si>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</si>
  <si>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</si>
  <si>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</si>
  <si>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</si>
  <si>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</si>
  <si>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</si>
  <si>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</si>
  <si>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</si>
  <si>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</si>
  <si>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</si>
  <si>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</si>
  <si>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</si>
  <si>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</si>
  <si>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</si>
  <si>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</si>
  <si>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</si>
  <si>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</si>
  <si>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</si>
  <si>
    <t>2023 樂 클럽 8월 첫째주 정기전 종합</t>
    <phoneticPr fontId="6" type="noConversion"/>
  </si>
  <si>
    <t>양현규</t>
    <phoneticPr fontId="2" type="noConversion"/>
  </si>
  <si>
    <t>이선화</t>
    <phoneticPr fontId="2" type="noConversion"/>
  </si>
  <si>
    <t>정승우</t>
    <phoneticPr fontId="2" type="noConversion"/>
  </si>
  <si>
    <t>박찬용</t>
    <phoneticPr fontId="2" type="noConversion"/>
  </si>
  <si>
    <t>지병규</t>
    <phoneticPr fontId="2" type="noConversion"/>
  </si>
  <si>
    <t>김준호</t>
    <phoneticPr fontId="2" type="noConversion"/>
  </si>
  <si>
    <t>박재성</t>
    <phoneticPr fontId="2" type="noConversion"/>
  </si>
  <si>
    <t>김현배</t>
    <phoneticPr fontId="2" type="noConversion"/>
  </si>
  <si>
    <t>진해진</t>
    <phoneticPr fontId="2" type="noConversion"/>
  </si>
  <si>
    <t>김인기</t>
    <phoneticPr fontId="2" type="noConversion"/>
  </si>
  <si>
    <t>남궁철상</t>
    <phoneticPr fontId="2" type="noConversion"/>
  </si>
  <si>
    <t>박신호</t>
    <phoneticPr fontId="2" type="noConversion"/>
  </si>
  <si>
    <t>이정훈</t>
    <phoneticPr fontId="2" type="noConversion"/>
  </si>
  <si>
    <t>8월첫째주</t>
    <phoneticPr fontId="2" type="noConversion"/>
  </si>
  <si>
    <t>2023 樂 클럽 8월 셋째주 정기전 종합</t>
    <phoneticPr fontId="6" type="noConversion"/>
  </si>
  <si>
    <t>김현배</t>
    <phoneticPr fontId="2" type="noConversion"/>
  </si>
  <si>
    <t>이선화</t>
    <phoneticPr fontId="2" type="noConversion"/>
  </si>
  <si>
    <t>이민철</t>
    <phoneticPr fontId="2" type="noConversion"/>
  </si>
  <si>
    <t>박찬용</t>
    <phoneticPr fontId="2" type="noConversion"/>
  </si>
  <si>
    <t>정승우</t>
    <phoneticPr fontId="2" type="noConversion"/>
  </si>
  <si>
    <t>양현규</t>
    <phoneticPr fontId="2" type="noConversion"/>
  </si>
  <si>
    <t>김준호</t>
    <phoneticPr fontId="2" type="noConversion"/>
  </si>
  <si>
    <t>박재성</t>
    <phoneticPr fontId="2" type="noConversion"/>
  </si>
  <si>
    <t>이정훈</t>
    <phoneticPr fontId="2" type="noConversion"/>
  </si>
  <si>
    <t>박신호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</si>
  <si>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</si>
  <si>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</si>
  <si>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</si>
  <si>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지병규</t>
    <phoneticPr fontId="2" type="noConversion"/>
  </si>
  <si>
    <t>2023 樂 클럽 9월 첫째주 정기전 종합</t>
    <phoneticPr fontId="6" type="noConversion"/>
  </si>
  <si>
    <t>이정훈</t>
    <phoneticPr fontId="2" type="noConversion"/>
  </si>
  <si>
    <t>권순호</t>
    <phoneticPr fontId="2" type="noConversion"/>
  </si>
  <si>
    <t>양현규</t>
    <phoneticPr fontId="2" type="noConversion"/>
  </si>
  <si>
    <t>김준호</t>
    <phoneticPr fontId="2" type="noConversion"/>
  </si>
  <si>
    <t>이선화</t>
    <phoneticPr fontId="2" type="noConversion"/>
  </si>
  <si>
    <t>박찬용</t>
    <phoneticPr fontId="2" type="noConversion"/>
  </si>
  <si>
    <t>김현배</t>
    <phoneticPr fontId="2" type="noConversion"/>
  </si>
  <si>
    <t>박신호</t>
    <phoneticPr fontId="2" type="noConversion"/>
  </si>
  <si>
    <t>김주성</t>
    <phoneticPr fontId="2" type="noConversion"/>
  </si>
  <si>
    <t>박종훈</t>
    <phoneticPr fontId="2" type="noConversion"/>
  </si>
  <si>
    <t>정승우</t>
    <phoneticPr fontId="2" type="noConversion"/>
  </si>
  <si>
    <t>이민철</t>
    <phoneticPr fontId="2" type="noConversion"/>
  </si>
  <si>
    <t>김인기</t>
    <phoneticPr fontId="2" type="noConversion"/>
  </si>
  <si>
    <t>박재성</t>
    <phoneticPr fontId="2" type="noConversion"/>
  </si>
  <si>
    <t>진해진</t>
    <phoneticPr fontId="2" type="noConversion"/>
  </si>
  <si>
    <t>박정구</t>
    <phoneticPr fontId="2" type="noConversion"/>
  </si>
  <si>
    <t>김주성(게)</t>
    <phoneticPr fontId="2" type="noConversion"/>
  </si>
  <si>
    <t>9월첫째주</t>
    <phoneticPr fontId="2" type="noConversion"/>
  </si>
  <si>
    <t>2023 樂 클럽 9월 셋째주 정기전 종합</t>
    <phoneticPr fontId="6" type="noConversion"/>
  </si>
  <si>
    <t>9월셋째주</t>
    <phoneticPr fontId="2" type="noConversion"/>
  </si>
  <si>
    <t>김현배</t>
    <phoneticPr fontId="2" type="noConversion"/>
  </si>
  <si>
    <t>박정구</t>
    <phoneticPr fontId="2" type="noConversion"/>
  </si>
  <si>
    <t>정승우</t>
    <phoneticPr fontId="2" type="noConversion"/>
  </si>
  <si>
    <t>박재성</t>
    <phoneticPr fontId="2" type="noConversion"/>
  </si>
  <si>
    <t>김준호</t>
    <phoneticPr fontId="2" type="noConversion"/>
  </si>
  <si>
    <t>양현규</t>
    <phoneticPr fontId="2" type="noConversion"/>
  </si>
  <si>
    <t>박신호</t>
    <phoneticPr fontId="2" type="noConversion"/>
  </si>
  <si>
    <t>지병규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</si>
  <si>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</si>
  <si>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</si>
  <si>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</si>
  <si>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박종훈</t>
    <phoneticPr fontId="2" type="noConversion"/>
  </si>
  <si>
    <t>2023 樂 클럽 10월 첫째주 정기전 종합</t>
    <phoneticPr fontId="6" type="noConversion"/>
  </si>
  <si>
    <t>권순호</t>
    <phoneticPr fontId="2" type="noConversion"/>
  </si>
  <si>
    <t>김인기</t>
    <phoneticPr fontId="2" type="noConversion"/>
  </si>
  <si>
    <t>진해진</t>
    <phoneticPr fontId="2" type="noConversion"/>
  </si>
  <si>
    <t>박재성</t>
    <phoneticPr fontId="2" type="noConversion"/>
  </si>
  <si>
    <t>양현규</t>
    <phoneticPr fontId="2" type="noConversion"/>
  </si>
  <si>
    <t>박정구</t>
    <phoneticPr fontId="2" type="noConversion"/>
  </si>
  <si>
    <t>이유선</t>
    <phoneticPr fontId="2" type="noConversion"/>
  </si>
  <si>
    <t>박신호</t>
    <phoneticPr fontId="2" type="noConversion"/>
  </si>
  <si>
    <t>이선화</t>
    <phoneticPr fontId="2" type="noConversion"/>
  </si>
  <si>
    <t>박찬용</t>
    <phoneticPr fontId="2" type="noConversion"/>
  </si>
  <si>
    <t>김준호</t>
    <phoneticPr fontId="2" type="noConversion"/>
  </si>
  <si>
    <t>지병규</t>
    <phoneticPr fontId="2" type="noConversion"/>
  </si>
  <si>
    <t>김현배</t>
    <phoneticPr fontId="2" type="noConversion"/>
  </si>
  <si>
    <t>정승우</t>
    <phoneticPr fontId="2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</si>
  <si>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</si>
  <si>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</si>
  <si>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</si>
  <si>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</si>
  <si>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12월첫째주</t>
    <phoneticPr fontId="2" type="noConversion"/>
  </si>
  <si>
    <t>12월셋째주</t>
    <phoneticPr fontId="2" type="noConversion"/>
  </si>
  <si>
    <t>2023 樂 클럽 10월 셋째주 정기전 종합</t>
    <phoneticPr fontId="6" type="noConversion"/>
  </si>
  <si>
    <t>정승우</t>
    <phoneticPr fontId="2" type="noConversion"/>
  </si>
  <si>
    <t>이정훈</t>
    <phoneticPr fontId="2" type="noConversion"/>
  </si>
  <si>
    <t>이유선</t>
    <phoneticPr fontId="2" type="noConversion"/>
  </si>
  <si>
    <t>권순호</t>
    <phoneticPr fontId="2" type="noConversion"/>
  </si>
  <si>
    <t>김휘정</t>
    <phoneticPr fontId="2" type="noConversion"/>
  </si>
  <si>
    <t>김현배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</si>
  <si>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</si>
  <si>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</si>
  <si>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</si>
  <si>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</si>
  <si>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박정구</t>
    <phoneticPr fontId="2" type="noConversion"/>
  </si>
  <si>
    <t>김준호</t>
    <phoneticPr fontId="2" type="noConversion"/>
  </si>
  <si>
    <t>지병규</t>
    <phoneticPr fontId="2" type="noConversion"/>
  </si>
  <si>
    <t>양현규</t>
    <phoneticPr fontId="2" type="noConversion"/>
  </si>
  <si>
    <t>2023 樂 클럽 11월 첫째주 정기전 종합</t>
    <phoneticPr fontId="6" type="noConversion"/>
  </si>
  <si>
    <t>박재성</t>
    <phoneticPr fontId="2" type="noConversion"/>
  </si>
  <si>
    <t>김인기</t>
    <phoneticPr fontId="2" type="noConversion"/>
  </si>
  <si>
    <t>정승우</t>
    <phoneticPr fontId="2" type="noConversion"/>
  </si>
  <si>
    <t>김준호</t>
    <phoneticPr fontId="2" type="noConversion"/>
  </si>
  <si>
    <t>박종훈</t>
    <phoneticPr fontId="2" type="noConversion"/>
  </si>
  <si>
    <t>양현규</t>
    <phoneticPr fontId="2" type="noConversion"/>
  </si>
  <si>
    <t>이선화</t>
    <phoneticPr fontId="2" type="noConversion"/>
  </si>
  <si>
    <t>진해진</t>
    <phoneticPr fontId="2" type="noConversion"/>
  </si>
  <si>
    <t>이정훈</t>
    <phoneticPr fontId="2" type="noConversion"/>
  </si>
  <si>
    <t>이유선</t>
    <phoneticPr fontId="2" type="noConversion"/>
  </si>
  <si>
    <t>김범승</t>
    <phoneticPr fontId="2" type="noConversion"/>
  </si>
  <si>
    <t>김현배</t>
    <phoneticPr fontId="2" type="noConversion"/>
  </si>
  <si>
    <t>권순호</t>
    <phoneticPr fontId="2" type="noConversion"/>
  </si>
  <si>
    <t>일시</t>
    <phoneticPr fontId="2" type="noConversion"/>
  </si>
  <si>
    <t>회비</t>
    <phoneticPr fontId="2" type="noConversion"/>
  </si>
  <si>
    <t>게임방식</t>
    <phoneticPr fontId="2" type="noConversion"/>
  </si>
  <si>
    <t>팀추첨</t>
    <phoneticPr fontId="2" type="noConversion"/>
  </si>
  <si>
    <t>총핀순위상품</t>
    <phoneticPr fontId="2" type="noConversion"/>
  </si>
  <si>
    <t>핸디</t>
    <phoneticPr fontId="2" type="noConversion"/>
  </si>
  <si>
    <t>뒷풀이장소</t>
    <phoneticPr fontId="2" type="noConversion"/>
  </si>
  <si>
    <t>2023년 하반기 락클럽 이벤트</t>
    <phoneticPr fontId="2" type="noConversion"/>
  </si>
  <si>
    <t>상품수령방식</t>
    <phoneticPr fontId="2" type="noConversion"/>
  </si>
  <si>
    <t>동점처리</t>
    <phoneticPr fontId="2" type="noConversion"/>
  </si>
  <si>
    <t>2023년 11월 26일 일요일 오후5시</t>
    <phoneticPr fontId="2" type="noConversion"/>
  </si>
  <si>
    <t>45,000원(게임비 + 참가비) + α ( 뒷풀이비 별도 )</t>
    <phoneticPr fontId="2" type="noConversion"/>
  </si>
  <si>
    <t>나인핀게임 3게임 총핀</t>
    <phoneticPr fontId="2" type="noConversion"/>
  </si>
  <si>
    <t>정기전에버 순위 등급(A~D)
팀사이드 별도 진행</t>
    <phoneticPr fontId="2" type="noConversion"/>
  </si>
  <si>
    <t>3게임 총핀 순위에 따른 시상 진행</t>
    <phoneticPr fontId="2" type="noConversion"/>
  </si>
  <si>
    <t>Zen 크리스탈 15p
Envy Tour 15p
하드볼 Tzone 1EA
Hustle 15p 1EA
1등 최신볼 15p 1EA
기타물품</t>
    <phoneticPr fontId="2" type="noConversion"/>
  </si>
  <si>
    <t>출석핸디 : 정기전 참여수 x 3점 ( 정기전은 1월정기전 ~ 11월정기전 까지 포함 )
여자핸디 15점</t>
    <phoneticPr fontId="2" type="noConversion"/>
  </si>
  <si>
    <t>트윈스볼링장 근처(필참)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</si>
  <si>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동점 나올시 노핸디 &gt; (진)스트라이크갯수 &gt; 하이높은순 &gt; 로우 높은순으로 상품수령</t>
    </r>
    <r>
      <rPr>
        <b/>
        <sz val="11"/>
        <color theme="1"/>
        <rFont val="맑은 고딕"/>
        <family val="3"/>
        <charset val="129"/>
        <scheme val="minor"/>
      </rPr>
      <t xml:space="preserve">
게임당 점수는 핸디포함 300점을 넘지 않음</t>
    </r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</si>
</sst>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8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  <font>
      <b/>
      <sz val="13"/>
      <color theme="1"/>
      <name val="HY엽서M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14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  <xf numFmtId="0" fontId="10" fillId="0" borderId="51" xfId="1" applyFont="1" applyBorder="1" applyAlignment="1">
      <alignment horizontal="center" vertical="center"/>
    </xf>
    <xf numFmtId="0" fontId="10" fillId="0" borderId="52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9" fillId="2" borderId="3" xfId="1" applyFont="1" applyFill="1" applyBorder="1" applyAlignment="1">
      <alignment horizontal="center" vertical="center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82" fontId="11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wrapText="1"/>
    </xf>
  </cellXfs>
  <cellStyles count="2">
    <cellStyle name="표준" xfId="0" builtinId="0"/>
    <cellStyle name="표준 2" xfId="1"/>
  </cellStyles>
  <dxfs count="3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36" t="s">
        <v>16</v>
      </c>
      <c r="T5" s="144" t="s">
        <v>17</v>
      </c>
      <c r="U5" s="145"/>
      <c r="V5" s="145"/>
      <c r="W5" s="146"/>
      <c r="X5" s="144" t="s">
        <v>18</v>
      </c>
      <c r="Y5" s="145"/>
      <c r="Z5" s="145"/>
      <c r="AA5" s="146"/>
      <c r="AB5" s="144" t="s">
        <v>19</v>
      </c>
      <c r="AC5" s="145"/>
      <c r="AD5" s="145"/>
      <c r="AE5" s="146"/>
      <c r="AF5" s="144" t="s">
        <v>20</v>
      </c>
      <c r="AG5" s="145"/>
      <c r="AH5" s="145"/>
      <c r="AI5" s="147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37"/>
      <c r="T6" s="139"/>
      <c r="U6" s="140"/>
      <c r="V6" s="140"/>
      <c r="W6" s="141"/>
      <c r="X6" s="139"/>
      <c r="Y6" s="140"/>
      <c r="Z6" s="140"/>
      <c r="AA6" s="141"/>
      <c r="AB6" s="139"/>
      <c r="AC6" s="140"/>
      <c r="AD6" s="140"/>
      <c r="AE6" s="141"/>
      <c r="AF6" s="139"/>
      <c r="AG6" s="140"/>
      <c r="AH6" s="140"/>
      <c r="AI6" s="142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48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49" t="s">
        <v>21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1"/>
      <c r="AM7" s="18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53" t="s">
        <v>22</v>
      </c>
      <c r="C8" s="154"/>
      <c r="D8" s="154"/>
      <c r="E8" s="155">
        <f>SUM(S14:AA23)</f>
        <v>0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4"/>
      <c r="V8" s="4" t="s">
        <v>23</v>
      </c>
      <c r="W8" s="4"/>
      <c r="X8" s="4"/>
      <c r="Y8" s="4" t="s">
        <v>24</v>
      </c>
      <c r="Z8" s="4" t="s">
        <v>25</v>
      </c>
      <c r="AA8" s="156">
        <f>E8</f>
        <v>0</v>
      </c>
      <c r="AB8" s="156"/>
      <c r="AC8" s="156"/>
      <c r="AD8" s="156"/>
      <c r="AE8" s="156"/>
      <c r="AF8" s="156"/>
      <c r="AG8" s="156"/>
      <c r="AH8" s="156"/>
      <c r="AI8" s="23" t="s">
        <v>26</v>
      </c>
      <c r="AM8" s="4"/>
      <c r="AN8" s="157"/>
      <c r="AO8" s="157"/>
      <c r="AP8" s="157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4"/>
      <c r="BH8" s="4"/>
      <c r="BI8" s="4"/>
      <c r="BJ8" s="4"/>
      <c r="BK8" s="4"/>
      <c r="BL8" s="4"/>
      <c r="BM8" s="159"/>
      <c r="BN8" s="159"/>
      <c r="BO8" s="159"/>
      <c r="BP8" s="159"/>
      <c r="BQ8" s="159"/>
      <c r="BR8" s="159"/>
      <c r="BS8" s="159"/>
      <c r="BT8" s="159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61" t="s">
        <v>27</v>
      </c>
      <c r="C9" s="162"/>
      <c r="D9" s="163"/>
      <c r="E9" s="164">
        <v>44351</v>
      </c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6"/>
      <c r="S9" s="167" t="s">
        <v>28</v>
      </c>
      <c r="T9" s="163"/>
      <c r="U9" s="167"/>
      <c r="V9" s="162"/>
      <c r="W9" s="162"/>
      <c r="X9" s="162"/>
      <c r="Y9" s="162"/>
      <c r="Z9" s="162"/>
      <c r="AA9" s="163"/>
      <c r="AB9" s="167" t="s">
        <v>29</v>
      </c>
      <c r="AC9" s="162"/>
      <c r="AD9" s="162"/>
      <c r="AE9" s="163"/>
      <c r="AF9" s="167"/>
      <c r="AG9" s="162"/>
      <c r="AH9" s="162"/>
      <c r="AI9" s="168"/>
      <c r="AM9" s="4"/>
      <c r="AN9" s="138"/>
      <c r="AO9" s="138"/>
      <c r="AP9" s="138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61" t="s">
        <v>30</v>
      </c>
      <c r="C10" s="162"/>
      <c r="D10" s="163"/>
      <c r="E10" s="164" t="s">
        <v>31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6"/>
      <c r="S10" s="167" t="s">
        <v>28</v>
      </c>
      <c r="T10" s="163"/>
      <c r="U10" s="167"/>
      <c r="V10" s="162"/>
      <c r="W10" s="162"/>
      <c r="X10" s="162"/>
      <c r="Y10" s="162"/>
      <c r="Z10" s="162"/>
      <c r="AA10" s="163"/>
      <c r="AB10" s="167" t="s">
        <v>32</v>
      </c>
      <c r="AC10" s="162"/>
      <c r="AD10" s="162"/>
      <c r="AE10" s="162"/>
      <c r="AF10" s="162"/>
      <c r="AG10" s="162"/>
      <c r="AH10" s="162"/>
      <c r="AI10" s="168"/>
      <c r="AM10" s="4"/>
      <c r="AN10" s="138"/>
      <c r="AO10" s="138"/>
      <c r="AP10" s="138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61" t="s">
        <v>33</v>
      </c>
      <c r="C11" s="162"/>
      <c r="D11" s="163"/>
      <c r="E11" s="164" t="s">
        <v>31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6"/>
      <c r="S11" s="167" t="s">
        <v>28</v>
      </c>
      <c r="T11" s="163"/>
      <c r="U11" s="167"/>
      <c r="V11" s="162"/>
      <c r="W11" s="162"/>
      <c r="X11" s="162"/>
      <c r="Y11" s="162"/>
      <c r="Z11" s="162"/>
      <c r="AA11" s="163"/>
      <c r="AB11" s="167"/>
      <c r="AC11" s="162"/>
      <c r="AD11" s="162"/>
      <c r="AE11" s="162"/>
      <c r="AF11" s="162"/>
      <c r="AG11" s="162"/>
      <c r="AH11" s="162"/>
      <c r="AI11" s="168"/>
      <c r="AM11" s="4"/>
      <c r="AN11" s="138"/>
      <c r="AO11" s="138"/>
      <c r="AP11" s="138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69" t="s">
        <v>34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1"/>
      <c r="AM12" s="4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172"/>
      <c r="BN12" s="172"/>
      <c r="BO12" s="172"/>
      <c r="BP12" s="172"/>
      <c r="BQ12" s="172"/>
      <c r="BR12" s="172"/>
      <c r="BS12" s="172"/>
      <c r="BT12" s="172"/>
      <c r="BU12" s="172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86" t="s">
        <v>0</v>
      </c>
      <c r="C13" s="187"/>
      <c r="D13" s="187"/>
      <c r="E13" s="187"/>
      <c r="F13" s="187"/>
      <c r="G13" s="187"/>
      <c r="H13" s="187"/>
      <c r="I13" s="188"/>
      <c r="J13" s="189" t="s">
        <v>6</v>
      </c>
      <c r="K13" s="187"/>
      <c r="L13" s="187"/>
      <c r="M13" s="187"/>
      <c r="N13" s="187"/>
      <c r="O13" s="187"/>
      <c r="P13" s="187"/>
      <c r="Q13" s="187"/>
      <c r="R13" s="188"/>
      <c r="S13" s="189" t="s">
        <v>35</v>
      </c>
      <c r="T13" s="187"/>
      <c r="U13" s="187"/>
      <c r="V13" s="187"/>
      <c r="W13" s="187"/>
      <c r="X13" s="187"/>
      <c r="Y13" s="187"/>
      <c r="Z13" s="187"/>
      <c r="AA13" s="188"/>
      <c r="AB13" s="189" t="s">
        <v>36</v>
      </c>
      <c r="AC13" s="187"/>
      <c r="AD13" s="187"/>
      <c r="AE13" s="187"/>
      <c r="AF13" s="187"/>
      <c r="AG13" s="187"/>
      <c r="AH13" s="187"/>
      <c r="AI13" s="190"/>
      <c r="AM13" s="4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74"/>
      <c r="C14" s="175"/>
      <c r="D14" s="175"/>
      <c r="E14" s="175"/>
      <c r="F14" s="175"/>
      <c r="G14" s="175"/>
      <c r="H14" s="175"/>
      <c r="I14" s="176"/>
      <c r="J14" s="177"/>
      <c r="K14" s="175"/>
      <c r="L14" s="175"/>
      <c r="M14" s="175"/>
      <c r="N14" s="175"/>
      <c r="O14" s="175"/>
      <c r="P14" s="175"/>
      <c r="Q14" s="175"/>
      <c r="R14" s="176"/>
      <c r="S14" s="178"/>
      <c r="T14" s="179"/>
      <c r="U14" s="179"/>
      <c r="V14" s="179"/>
      <c r="W14" s="179"/>
      <c r="X14" s="179"/>
      <c r="Y14" s="179"/>
      <c r="Z14" s="179"/>
      <c r="AA14" s="180"/>
      <c r="AB14" s="181"/>
      <c r="AC14" s="175"/>
      <c r="AD14" s="175"/>
      <c r="AE14" s="175"/>
      <c r="AF14" s="175"/>
      <c r="AG14" s="175"/>
      <c r="AH14" s="175"/>
      <c r="AI14" s="182"/>
      <c r="AM14" s="4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4"/>
      <c r="BF14" s="184"/>
      <c r="BG14" s="184"/>
      <c r="BH14" s="184"/>
      <c r="BI14" s="184"/>
      <c r="BJ14" s="184"/>
      <c r="BK14" s="184"/>
      <c r="BL14" s="184"/>
      <c r="BM14" s="184"/>
      <c r="BN14" s="185"/>
      <c r="BO14" s="183"/>
      <c r="BP14" s="183"/>
      <c r="BQ14" s="183"/>
      <c r="BR14" s="183"/>
      <c r="BS14" s="183"/>
      <c r="BT14" s="183"/>
      <c r="BU14" s="183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74"/>
      <c r="C15" s="175"/>
      <c r="D15" s="175"/>
      <c r="E15" s="175"/>
      <c r="F15" s="175"/>
      <c r="G15" s="175"/>
      <c r="H15" s="175"/>
      <c r="I15" s="176"/>
      <c r="J15" s="177"/>
      <c r="K15" s="175"/>
      <c r="L15" s="175"/>
      <c r="M15" s="175"/>
      <c r="N15" s="175"/>
      <c r="O15" s="175"/>
      <c r="P15" s="175"/>
      <c r="Q15" s="175"/>
      <c r="R15" s="176"/>
      <c r="S15" s="178"/>
      <c r="T15" s="179"/>
      <c r="U15" s="179"/>
      <c r="V15" s="179"/>
      <c r="W15" s="179"/>
      <c r="X15" s="179"/>
      <c r="Y15" s="179"/>
      <c r="Z15" s="179"/>
      <c r="AA15" s="180"/>
      <c r="AB15" s="181"/>
      <c r="AC15" s="175"/>
      <c r="AD15" s="175"/>
      <c r="AE15" s="175"/>
      <c r="AF15" s="175"/>
      <c r="AG15" s="175"/>
      <c r="AH15" s="175"/>
      <c r="AI15" s="182"/>
      <c r="AM15" s="4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4"/>
      <c r="BF15" s="184"/>
      <c r="BG15" s="184"/>
      <c r="BH15" s="184"/>
      <c r="BI15" s="184"/>
      <c r="BJ15" s="184"/>
      <c r="BK15" s="184"/>
      <c r="BL15" s="184"/>
      <c r="BM15" s="184"/>
      <c r="BN15" s="185"/>
      <c r="BO15" s="183"/>
      <c r="BP15" s="183"/>
      <c r="BQ15" s="183"/>
      <c r="BR15" s="183"/>
      <c r="BS15" s="183"/>
      <c r="BT15" s="183"/>
      <c r="BU15" s="183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74"/>
      <c r="C16" s="175"/>
      <c r="D16" s="175"/>
      <c r="E16" s="175"/>
      <c r="F16" s="175"/>
      <c r="G16" s="175"/>
      <c r="H16" s="175"/>
      <c r="I16" s="176"/>
      <c r="J16" s="177"/>
      <c r="K16" s="175"/>
      <c r="L16" s="175"/>
      <c r="M16" s="175"/>
      <c r="N16" s="175"/>
      <c r="O16" s="175"/>
      <c r="P16" s="175"/>
      <c r="Q16" s="175"/>
      <c r="R16" s="176"/>
      <c r="S16" s="178"/>
      <c r="T16" s="179"/>
      <c r="U16" s="179"/>
      <c r="V16" s="179"/>
      <c r="W16" s="179"/>
      <c r="X16" s="179"/>
      <c r="Y16" s="179"/>
      <c r="Z16" s="179"/>
      <c r="AA16" s="180"/>
      <c r="AB16" s="181"/>
      <c r="AC16" s="175"/>
      <c r="AD16" s="175"/>
      <c r="AE16" s="175"/>
      <c r="AF16" s="175"/>
      <c r="AG16" s="175"/>
      <c r="AH16" s="175"/>
      <c r="AI16" s="182"/>
      <c r="AM16" s="4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4"/>
      <c r="BF16" s="184"/>
      <c r="BG16" s="184"/>
      <c r="BH16" s="184"/>
      <c r="BI16" s="184"/>
      <c r="BJ16" s="184"/>
      <c r="BK16" s="184"/>
      <c r="BL16" s="184"/>
      <c r="BM16" s="184"/>
      <c r="BN16" s="185"/>
      <c r="BO16" s="183"/>
      <c r="BP16" s="183"/>
      <c r="BQ16" s="183"/>
      <c r="BR16" s="183"/>
      <c r="BS16" s="183"/>
      <c r="BT16" s="183"/>
      <c r="BU16" s="183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74"/>
      <c r="C17" s="175"/>
      <c r="D17" s="175"/>
      <c r="E17" s="175"/>
      <c r="F17" s="175"/>
      <c r="G17" s="175"/>
      <c r="H17" s="175"/>
      <c r="I17" s="176"/>
      <c r="J17" s="177"/>
      <c r="K17" s="175"/>
      <c r="L17" s="175"/>
      <c r="M17" s="175"/>
      <c r="N17" s="175"/>
      <c r="O17" s="175"/>
      <c r="P17" s="175"/>
      <c r="Q17" s="175"/>
      <c r="R17" s="176"/>
      <c r="S17" s="178"/>
      <c r="T17" s="179"/>
      <c r="U17" s="179"/>
      <c r="V17" s="179"/>
      <c r="W17" s="179"/>
      <c r="X17" s="179"/>
      <c r="Y17" s="179"/>
      <c r="Z17" s="179"/>
      <c r="AA17" s="180"/>
      <c r="AB17" s="181"/>
      <c r="AC17" s="191"/>
      <c r="AD17" s="191"/>
      <c r="AE17" s="191"/>
      <c r="AF17" s="191"/>
      <c r="AG17" s="191"/>
      <c r="AH17" s="191"/>
      <c r="AI17" s="192"/>
      <c r="AM17" s="4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3"/>
      <c r="BC17" s="183"/>
      <c r="BD17" s="183"/>
      <c r="BE17" s="184"/>
      <c r="BF17" s="184"/>
      <c r="BG17" s="184"/>
      <c r="BH17" s="184"/>
      <c r="BI17" s="184"/>
      <c r="BJ17" s="184"/>
      <c r="BK17" s="184"/>
      <c r="BL17" s="184"/>
      <c r="BM17" s="184"/>
      <c r="BN17" s="185"/>
      <c r="BO17" s="183"/>
      <c r="BP17" s="183"/>
      <c r="BQ17" s="183"/>
      <c r="BR17" s="183"/>
      <c r="BS17" s="183"/>
      <c r="BT17" s="183"/>
      <c r="BU17" s="183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74"/>
      <c r="C18" s="175"/>
      <c r="D18" s="175"/>
      <c r="E18" s="175"/>
      <c r="F18" s="175"/>
      <c r="G18" s="175"/>
      <c r="H18" s="175"/>
      <c r="I18" s="176"/>
      <c r="J18" s="177"/>
      <c r="K18" s="175"/>
      <c r="L18" s="175"/>
      <c r="M18" s="175"/>
      <c r="N18" s="175"/>
      <c r="O18" s="175"/>
      <c r="P18" s="175"/>
      <c r="Q18" s="175"/>
      <c r="R18" s="176"/>
      <c r="S18" s="178"/>
      <c r="T18" s="179"/>
      <c r="U18" s="179"/>
      <c r="V18" s="179"/>
      <c r="W18" s="179"/>
      <c r="X18" s="179"/>
      <c r="Y18" s="179"/>
      <c r="Z18" s="179"/>
      <c r="AA18" s="180"/>
      <c r="AB18" s="181"/>
      <c r="AC18" s="175"/>
      <c r="AD18" s="175"/>
      <c r="AE18" s="175"/>
      <c r="AF18" s="175"/>
      <c r="AG18" s="175"/>
      <c r="AH18" s="175"/>
      <c r="AI18" s="182"/>
      <c r="AM18" s="4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4"/>
      <c r="BF18" s="184"/>
      <c r="BG18" s="184"/>
      <c r="BH18" s="184"/>
      <c r="BI18" s="184"/>
      <c r="BJ18" s="184"/>
      <c r="BK18" s="184"/>
      <c r="BL18" s="184"/>
      <c r="BM18" s="184"/>
      <c r="BN18" s="185"/>
      <c r="BO18" s="183"/>
      <c r="BP18" s="183"/>
      <c r="BQ18" s="183"/>
      <c r="BR18" s="183"/>
      <c r="BS18" s="183"/>
      <c r="BT18" s="183"/>
      <c r="BU18" s="183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74"/>
      <c r="C19" s="175"/>
      <c r="D19" s="175"/>
      <c r="E19" s="175"/>
      <c r="F19" s="175"/>
      <c r="G19" s="175"/>
      <c r="H19" s="175"/>
      <c r="I19" s="176"/>
      <c r="J19" s="177"/>
      <c r="K19" s="175"/>
      <c r="L19" s="175"/>
      <c r="M19" s="175"/>
      <c r="N19" s="175"/>
      <c r="O19" s="175"/>
      <c r="P19" s="175"/>
      <c r="Q19" s="175"/>
      <c r="R19" s="176"/>
      <c r="S19" s="178"/>
      <c r="T19" s="179"/>
      <c r="U19" s="179"/>
      <c r="V19" s="179"/>
      <c r="W19" s="179"/>
      <c r="X19" s="179"/>
      <c r="Y19" s="179"/>
      <c r="Z19" s="179"/>
      <c r="AA19" s="180"/>
      <c r="AB19" s="181"/>
      <c r="AC19" s="175"/>
      <c r="AD19" s="175"/>
      <c r="AE19" s="175"/>
      <c r="AF19" s="175"/>
      <c r="AG19" s="175"/>
      <c r="AH19" s="175"/>
      <c r="AI19" s="182"/>
      <c r="AM19" s="4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4"/>
      <c r="BF19" s="184"/>
      <c r="BG19" s="184"/>
      <c r="BH19" s="184"/>
      <c r="BI19" s="184"/>
      <c r="BJ19" s="184"/>
      <c r="BK19" s="184"/>
      <c r="BL19" s="184"/>
      <c r="BM19" s="184"/>
      <c r="BN19" s="185"/>
      <c r="BO19" s="183"/>
      <c r="BP19" s="183"/>
      <c r="BQ19" s="183"/>
      <c r="BR19" s="183"/>
      <c r="BS19" s="183"/>
      <c r="BT19" s="183"/>
      <c r="BU19" s="183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74"/>
      <c r="C20" s="175"/>
      <c r="D20" s="175"/>
      <c r="E20" s="175"/>
      <c r="F20" s="175"/>
      <c r="G20" s="175"/>
      <c r="H20" s="175"/>
      <c r="I20" s="176"/>
      <c r="J20" s="177"/>
      <c r="K20" s="175"/>
      <c r="L20" s="175"/>
      <c r="M20" s="175"/>
      <c r="N20" s="175"/>
      <c r="O20" s="175"/>
      <c r="P20" s="175"/>
      <c r="Q20" s="175"/>
      <c r="R20" s="176"/>
      <c r="S20" s="178"/>
      <c r="T20" s="179"/>
      <c r="U20" s="179"/>
      <c r="V20" s="179"/>
      <c r="W20" s="179"/>
      <c r="X20" s="179"/>
      <c r="Y20" s="179"/>
      <c r="Z20" s="179"/>
      <c r="AA20" s="180"/>
      <c r="AB20" s="181"/>
      <c r="AC20" s="175"/>
      <c r="AD20" s="175"/>
      <c r="AE20" s="175"/>
      <c r="AF20" s="175"/>
      <c r="AG20" s="175"/>
      <c r="AH20" s="175"/>
      <c r="AI20" s="182"/>
      <c r="AM20" s="4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4"/>
      <c r="BF20" s="184"/>
      <c r="BG20" s="184"/>
      <c r="BH20" s="184"/>
      <c r="BI20" s="184"/>
      <c r="BJ20" s="184"/>
      <c r="BK20" s="184"/>
      <c r="BL20" s="184"/>
      <c r="BM20" s="184"/>
      <c r="BN20" s="185"/>
      <c r="BO20" s="183"/>
      <c r="BP20" s="183"/>
      <c r="BQ20" s="183"/>
      <c r="BR20" s="183"/>
      <c r="BS20" s="183"/>
      <c r="BT20" s="183"/>
      <c r="BU20" s="183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74"/>
      <c r="C21" s="175"/>
      <c r="D21" s="175"/>
      <c r="E21" s="175"/>
      <c r="F21" s="175"/>
      <c r="G21" s="175"/>
      <c r="H21" s="175"/>
      <c r="I21" s="176"/>
      <c r="J21" s="177"/>
      <c r="K21" s="175"/>
      <c r="L21" s="175"/>
      <c r="M21" s="175"/>
      <c r="N21" s="175"/>
      <c r="O21" s="175"/>
      <c r="P21" s="175"/>
      <c r="Q21" s="175"/>
      <c r="R21" s="176"/>
      <c r="S21" s="178"/>
      <c r="T21" s="179"/>
      <c r="U21" s="179"/>
      <c r="V21" s="179"/>
      <c r="W21" s="179"/>
      <c r="X21" s="179"/>
      <c r="Y21" s="179"/>
      <c r="Z21" s="179"/>
      <c r="AA21" s="180"/>
      <c r="AB21" s="181"/>
      <c r="AC21" s="175"/>
      <c r="AD21" s="175"/>
      <c r="AE21" s="175"/>
      <c r="AF21" s="175"/>
      <c r="AG21" s="175"/>
      <c r="AH21" s="175"/>
      <c r="AI21" s="182"/>
      <c r="AM21" s="4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4"/>
      <c r="BF21" s="184"/>
      <c r="BG21" s="184"/>
      <c r="BH21" s="184"/>
      <c r="BI21" s="184"/>
      <c r="BJ21" s="184"/>
      <c r="BK21" s="184"/>
      <c r="BL21" s="184"/>
      <c r="BM21" s="184"/>
      <c r="BN21" s="185"/>
      <c r="BO21" s="183"/>
      <c r="BP21" s="183"/>
      <c r="BQ21" s="183"/>
      <c r="BR21" s="183"/>
      <c r="BS21" s="183"/>
      <c r="BT21" s="183"/>
      <c r="BU21" s="183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74"/>
      <c r="C22" s="175"/>
      <c r="D22" s="175"/>
      <c r="E22" s="175"/>
      <c r="F22" s="175"/>
      <c r="G22" s="175"/>
      <c r="H22" s="175"/>
      <c r="I22" s="176"/>
      <c r="J22" s="177"/>
      <c r="K22" s="175"/>
      <c r="L22" s="175"/>
      <c r="M22" s="175"/>
      <c r="N22" s="175"/>
      <c r="O22" s="175"/>
      <c r="P22" s="175"/>
      <c r="Q22" s="175"/>
      <c r="R22" s="176"/>
      <c r="S22" s="178"/>
      <c r="T22" s="179"/>
      <c r="U22" s="179"/>
      <c r="V22" s="179"/>
      <c r="W22" s="179"/>
      <c r="X22" s="179"/>
      <c r="Y22" s="179"/>
      <c r="Z22" s="179"/>
      <c r="AA22" s="180"/>
      <c r="AB22" s="181"/>
      <c r="AC22" s="175"/>
      <c r="AD22" s="175"/>
      <c r="AE22" s="175"/>
      <c r="AF22" s="175"/>
      <c r="AG22" s="175"/>
      <c r="AH22" s="175"/>
      <c r="AI22" s="182"/>
      <c r="AM22" s="4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4"/>
      <c r="BF22" s="184"/>
      <c r="BG22" s="184"/>
      <c r="BH22" s="184"/>
      <c r="BI22" s="184"/>
      <c r="BJ22" s="184"/>
      <c r="BK22" s="184"/>
      <c r="BL22" s="184"/>
      <c r="BM22" s="184"/>
      <c r="BN22" s="185"/>
      <c r="BO22" s="183"/>
      <c r="BP22" s="183"/>
      <c r="BQ22" s="183"/>
      <c r="BR22" s="183"/>
      <c r="BS22" s="183"/>
      <c r="BT22" s="183"/>
      <c r="BU22" s="183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74"/>
      <c r="C23" s="175"/>
      <c r="D23" s="175"/>
      <c r="E23" s="175"/>
      <c r="F23" s="175"/>
      <c r="G23" s="175"/>
      <c r="H23" s="175"/>
      <c r="I23" s="176"/>
      <c r="J23" s="177"/>
      <c r="K23" s="175"/>
      <c r="L23" s="175"/>
      <c r="M23" s="175"/>
      <c r="N23" s="175"/>
      <c r="O23" s="175"/>
      <c r="P23" s="175"/>
      <c r="Q23" s="175"/>
      <c r="R23" s="176"/>
      <c r="S23" s="178"/>
      <c r="T23" s="179"/>
      <c r="U23" s="179"/>
      <c r="V23" s="179"/>
      <c r="W23" s="179"/>
      <c r="X23" s="179"/>
      <c r="Y23" s="179"/>
      <c r="Z23" s="179"/>
      <c r="AA23" s="180"/>
      <c r="AB23" s="177"/>
      <c r="AC23" s="175"/>
      <c r="AD23" s="175"/>
      <c r="AE23" s="175"/>
      <c r="AF23" s="175"/>
      <c r="AG23" s="175"/>
      <c r="AH23" s="175"/>
      <c r="AI23" s="182"/>
      <c r="AM23" s="4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4"/>
      <c r="BF23" s="184"/>
      <c r="BG23" s="184"/>
      <c r="BH23" s="184"/>
      <c r="BI23" s="184"/>
      <c r="BJ23" s="184"/>
      <c r="BK23" s="184"/>
      <c r="BL23" s="184"/>
      <c r="BM23" s="184"/>
      <c r="BN23" s="183"/>
      <c r="BO23" s="183"/>
      <c r="BP23" s="183"/>
      <c r="BQ23" s="183"/>
      <c r="BR23" s="183"/>
      <c r="BS23" s="183"/>
      <c r="BT23" s="183"/>
      <c r="BU23" s="183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93" t="s">
        <v>37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94"/>
      <c r="AM25" s="4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95">
        <v>44351</v>
      </c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96"/>
      <c r="AM27" s="4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93" t="s">
        <v>38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94"/>
      <c r="AM29" s="4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>
      <selection activeCell="C18" sqref="C18"/>
    </sheetView>
  </sheetViews>
  <sheetFormatPr defaultRowHeight="16.5"/>
  <cols>
    <col min="2" max="2" width="27.875" bestFit="1" customWidth="1"/>
    <col min="3" max="3" width="74.875" customWidth="1"/>
  </cols>
  <sheetData>
    <row r="2" spans="2:3">
      <c r="B2" s="211" t="s">
        <v>546</v>
      </c>
      <c r="C2" s="211"/>
    </row>
    <row r="3" spans="2:3">
      <c r="B3" s="211"/>
      <c r="C3" s="211"/>
    </row>
    <row r="4" spans="2:3">
      <c r="B4" s="212" t="s">
        <v>539</v>
      </c>
      <c r="C4" s="97" t="s">
        <v>549</v>
      </c>
    </row>
    <row r="5" spans="2:3">
      <c r="B5" s="212" t="s">
        <v>540</v>
      </c>
      <c r="C5" s="97" t="s">
        <v>550</v>
      </c>
    </row>
    <row r="6" spans="2:3">
      <c r="B6" s="212" t="s">
        <v>541</v>
      </c>
      <c r="C6" s="97" t="s">
        <v>551</v>
      </c>
    </row>
    <row r="7" spans="2:3" ht="33">
      <c r="B7" s="212" t="s">
        <v>542</v>
      </c>
      <c r="C7" s="213" t="s">
        <v>552</v>
      </c>
    </row>
    <row r="8" spans="2:3">
      <c r="B8" s="212" t="s">
        <v>547</v>
      </c>
      <c r="C8" s="213" t="s">
        <v>553</v>
      </c>
    </row>
    <row r="9" spans="2:3" ht="33">
      <c r="B9" s="212" t="s">
        <v>548</v>
      </c>
      <c r="C9" s="213" t="s">
        <v>557</v>
      </c>
    </row>
    <row r="10" spans="2:3" ht="99">
      <c r="B10" s="212" t="s">
        <v>543</v>
      </c>
      <c r="C10" s="213" t="s">
        <v>554</v>
      </c>
    </row>
    <row r="11" spans="2:3" ht="33">
      <c r="B11" s="212" t="s">
        <v>544</v>
      </c>
      <c r="C11" s="213" t="s">
        <v>555</v>
      </c>
    </row>
    <row r="12" spans="2:3">
      <c r="B12" s="212" t="s">
        <v>545</v>
      </c>
      <c r="C12" s="97" t="s">
        <v>556</v>
      </c>
    </row>
  </sheetData>
  <mergeCells count="1">
    <mergeCell ref="B2:C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368"/>
  <sheetViews>
    <sheetView topLeftCell="A338" zoomScale="85" zoomScaleNormal="85" workbookViewId="0">
      <selection activeCell="G346" sqref="G346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98" t="s">
        <v>246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관리_2023'!$A$3:$AF$19,21,FALSE)</f>
        <v>484</v>
      </c>
      <c r="J4" s="70">
        <f>VLOOKUP(B4,'총에버 관리_2023'!$A$3:$AF$19,20,FALSE)</f>
        <v>674</v>
      </c>
      <c r="K4" s="83">
        <f>VLOOKUP(B4,'총에버 관리_2023'!$A$3:$AF$19,22,FALSE)</f>
        <v>523</v>
      </c>
      <c r="L4" s="84" t="e">
        <f>RANK(K4,'총에버 관리_2023'!$AF$3:$AF$19)</f>
        <v>#N/A</v>
      </c>
    </row>
    <row r="5" spans="1:12" ht="18.75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관리_2023'!$A$3:$AF$19,21,FALSE)</f>
        <v>567</v>
      </c>
      <c r="J5" s="70" t="str">
        <f>VLOOKUP(B5,'총에버 관리_2023'!$A$3:$AF$19,20,FALSE)</f>
        <v/>
      </c>
      <c r="K5" s="83">
        <f>VLOOKUP(B5,'총에버 관리_2023'!$A$3:$AF$19,22,FALSE)</f>
        <v>699</v>
      </c>
      <c r="L5" s="84" t="e">
        <f>RANK(K5,'총에버 관리_2023'!$AF$3:$AF$19)</f>
        <v>#N/A</v>
      </c>
    </row>
    <row r="6" spans="1:12" ht="18.75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관리_2023'!$A$3:$AF$19,21,FALSE)</f>
        <v>585</v>
      </c>
      <c r="J6" s="70">
        <f>VLOOKUP(B6,'총에버 관리_2023'!$A$3:$AF$19,20,FALSE)</f>
        <v>592</v>
      </c>
      <c r="K6" s="83">
        <f>VLOOKUP(B6,'총에버 관리_2023'!$A$3:$AF$19,22,FALSE)</f>
        <v>584</v>
      </c>
      <c r="L6" s="84" t="e">
        <f>RANK(K6,'총에버 관리_2023'!$AF$3:$AF$19)</f>
        <v>#N/A</v>
      </c>
    </row>
    <row r="7" spans="1:12" ht="18.75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관리_2023'!$A$3:$AF$19,21,FALSE)</f>
        <v>629</v>
      </c>
      <c r="J7" s="70">
        <f>VLOOKUP(B7,'총에버 관리_2023'!$A$3:$AF$19,20,FALSE)</f>
        <v>556</v>
      </c>
      <c r="K7" s="83">
        <f>VLOOKUP(B7,'총에버 관리_2023'!$A$3:$AF$19,22,FALSE)</f>
        <v>564</v>
      </c>
      <c r="L7" s="84" t="e">
        <f>RANK(K7,'총에버 관리_2023'!$AF$3:$AF$19)</f>
        <v>#N/A</v>
      </c>
    </row>
    <row r="8" spans="1:12" ht="18.75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 t="str">
        <f>VLOOKUP(B8,'총에버 관리_2023'!$A$3:$AF$19,21,FALSE)</f>
        <v/>
      </c>
      <c r="J8" s="70" t="str">
        <f>VLOOKUP(B8,'총에버 관리_2023'!$A$3:$AF$19,20,FALSE)</f>
        <v/>
      </c>
      <c r="K8" s="83" t="str">
        <f>VLOOKUP(B8,'총에버 관리_2023'!$A$3:$AF$19,22,FALSE)</f>
        <v/>
      </c>
      <c r="L8" s="84" t="e">
        <f>RANK(K8,'총에버 관리_2023'!$AF$3:$AF$19)</f>
        <v>#VALUE!</v>
      </c>
    </row>
    <row r="9" spans="1:12" ht="18.75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 t="str">
        <f>VLOOKUP(B9,'총에버 관리_2023'!$A$3:$AF$19,21,FALSE)</f>
        <v/>
      </c>
      <c r="J9" s="70">
        <f>VLOOKUP(B9,'총에버 관리_2023'!$A$3:$AF$19,20,FALSE)</f>
        <v>506</v>
      </c>
      <c r="K9" s="83">
        <f>VLOOKUP(B9,'총에버 관리_2023'!$A$3:$AF$19,22,FALSE)</f>
        <v>624</v>
      </c>
      <c r="L9" s="84" t="e">
        <f>RANK(K9,'총에버 관리_2023'!$AF$3:$AF$19)</f>
        <v>#N/A</v>
      </c>
    </row>
    <row r="10" spans="1:12" ht="18.75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관리_2023'!$A$3:$AF$19,21,FALSE)</f>
        <v>698</v>
      </c>
      <c r="J10" s="70">
        <f>VLOOKUP(B10,'총에버 관리_2023'!$A$3:$AF$19,20,FALSE)</f>
        <v>653</v>
      </c>
      <c r="K10" s="83">
        <f>VLOOKUP(B10,'총에버 관리_2023'!$A$3:$AF$19,22,FALSE)</f>
        <v>690</v>
      </c>
      <c r="L10" s="84" t="e">
        <f>RANK(K10,'총에버 관리_2023'!$AF$3:$AF$19)</f>
        <v>#N/A</v>
      </c>
    </row>
    <row r="11" spans="1:12" ht="18.75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관리_2023'!$A$3:$AF$19,21,FALSE)</f>
        <v>585</v>
      </c>
      <c r="J11" s="70">
        <f>VLOOKUP(B11,'총에버 관리_2023'!$A$3:$AF$19,20,FALSE)</f>
        <v>585</v>
      </c>
      <c r="K11" s="83">
        <f>VLOOKUP(B11,'총에버 관리_2023'!$A$3:$AF$19,22,FALSE)</f>
        <v>604</v>
      </c>
      <c r="L11" s="84" t="e">
        <f>RANK(K11,'총에버 관리_2023'!$AF$3:$AF$19)</f>
        <v>#N/A</v>
      </c>
    </row>
    <row r="12" spans="1:12" ht="18.75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관리_2023'!$A$3:$AF$19,21,FALSE)</f>
        <v>507</v>
      </c>
      <c r="J12" s="70" t="str">
        <f>VLOOKUP(B12,'총에버 관리_2023'!$A$3:$AF$19,20,FALSE)</f>
        <v/>
      </c>
      <c r="K12" s="83" t="str">
        <f>VLOOKUP(B12,'총에버 관리_2023'!$A$3:$AF$19,22,FALSE)</f>
        <v/>
      </c>
      <c r="L12" s="84" t="e">
        <f>RANK(K12,'총에버 관리_2023'!$AF$3:$AF$19)</f>
        <v>#VALUE!</v>
      </c>
    </row>
    <row r="13" spans="1:12" ht="18.75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 t="str">
        <f>VLOOKUP(B13,'총에버 관리_2023'!$A$3:$AF$19,21,FALSE)</f>
        <v/>
      </c>
      <c r="J13" s="70">
        <f>VLOOKUP(B13,'총에버 관리_2023'!$A$3:$AF$19,20,FALSE)</f>
        <v>495</v>
      </c>
      <c r="K13" s="83">
        <f>VLOOKUP(B13,'총에버 관리_2023'!$A$3:$AF$19,22,FALSE)</f>
        <v>561</v>
      </c>
      <c r="L13" s="84" t="e">
        <f>RANK(K13,'총에버 관리_2023'!$AF$3:$AF$19)</f>
        <v>#N/A</v>
      </c>
    </row>
    <row r="14" spans="1:12" ht="18.75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관리_2023'!$A$3:$AF$19,21,FALSE)</f>
        <v>458</v>
      </c>
      <c r="J14" s="70">
        <f>VLOOKUP(B14,'총에버 관리_2023'!$A$3:$AF$19,20,FALSE)</f>
        <v>602</v>
      </c>
      <c r="K14" s="83">
        <f>VLOOKUP(B14,'총에버 관리_2023'!$A$3:$AF$19,22,FALSE)</f>
        <v>545</v>
      </c>
      <c r="L14" s="84" t="e">
        <f>RANK(K14,'총에버 관리_2023'!$AF$3:$AF$19)</f>
        <v>#N/A</v>
      </c>
    </row>
    <row r="15" spans="1:12" ht="18.75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관리_2023'!$A$3:$AF$19,21,FALSE)</f>
        <v>529</v>
      </c>
      <c r="J15" s="70">
        <f>VLOOKUP(B15,'총에버 관리_2023'!$A$3:$AF$19,20,FALSE)</f>
        <v>439</v>
      </c>
      <c r="K15" s="83">
        <f>VLOOKUP(B15,'총에버 관리_2023'!$A$3:$AF$19,22,FALSE)</f>
        <v>443</v>
      </c>
      <c r="L15" s="84" t="e">
        <f>RANK(K15,'총에버 관리_2023'!$AF$3:$AF$19)</f>
        <v>#N/A</v>
      </c>
    </row>
    <row r="19" spans="1:12" ht="42" customHeight="1">
      <c r="A19" s="198" t="s">
        <v>250</v>
      </c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 t="str">
        <f>VLOOKUP(B21,'총에버 관리_2023'!$A$3:$AF$19,21,FALSE)</f>
        <v/>
      </c>
      <c r="J21" s="70">
        <f>VLOOKUP(B21,'총에버 관리_2023'!$A$3:$AF$19,20,FALSE)</f>
        <v>506</v>
      </c>
      <c r="K21" s="83">
        <f>VLOOKUP(B21,'총에버 관리_2023'!$A$3:$AF$19,22,FALSE)</f>
        <v>624</v>
      </c>
      <c r="L21" s="84" t="e">
        <f>RANK(K21,'총에버 관리_2023'!$AF$3:$AF$19)</f>
        <v>#N/A</v>
      </c>
    </row>
    <row r="22" spans="1:12" ht="18.75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관리_2023'!$A$3:$AF$19,21,FALSE)</f>
        <v>458</v>
      </c>
      <c r="J22" s="70">
        <f>VLOOKUP(B22,'총에버 관리_2023'!$A$3:$AF$19,20,FALSE)</f>
        <v>602</v>
      </c>
      <c r="K22" s="83">
        <f>VLOOKUP(B22,'총에버 관리_2023'!$A$3:$AF$19,22,FALSE)</f>
        <v>545</v>
      </c>
      <c r="L22" s="84" t="e">
        <f>RANK(K22,'총에버 관리_2023'!$AF$3:$AF$19)</f>
        <v>#N/A</v>
      </c>
    </row>
    <row r="23" spans="1:12" ht="18.75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관리_2023'!$A$3:$AF$19,21,FALSE)</f>
        <v>484</v>
      </c>
      <c r="J23" s="70">
        <f>VLOOKUP(B23,'총에버 관리_2023'!$A$3:$AF$19,20,FALSE)</f>
        <v>674</v>
      </c>
      <c r="K23" s="83">
        <f>VLOOKUP(B23,'총에버 관리_2023'!$A$3:$AF$19,22,FALSE)</f>
        <v>523</v>
      </c>
      <c r="L23" s="84" t="e">
        <f>RANK(K23,'총에버 관리_2023'!$AF$3:$AF$19)</f>
        <v>#N/A</v>
      </c>
    </row>
    <row r="24" spans="1:12" ht="18.75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관리_2023'!$A$3:$AF$19,21,FALSE)</f>
        <v>585</v>
      </c>
      <c r="J24" s="70">
        <f>VLOOKUP(B24,'총에버 관리_2023'!$A$3:$AF$19,20,FALSE)</f>
        <v>585</v>
      </c>
      <c r="K24" s="83">
        <f>VLOOKUP(B24,'총에버 관리_2023'!$A$3:$AF$19,22,FALSE)</f>
        <v>604</v>
      </c>
      <c r="L24" s="84" t="e">
        <f>RANK(K24,'총에버 관리_2023'!$AF$3:$AF$19)</f>
        <v>#N/A</v>
      </c>
    </row>
    <row r="25" spans="1:12" ht="18.75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 t="str">
        <f>VLOOKUP(B25,'총에버 관리_2023'!$A$3:$AF$19,21,FALSE)</f>
        <v/>
      </c>
      <c r="J25" s="70" t="str">
        <f>VLOOKUP(B25,'총에버 관리_2023'!$A$3:$AF$19,20,FALSE)</f>
        <v/>
      </c>
      <c r="K25" s="83">
        <f>VLOOKUP(B25,'총에버 관리_2023'!$A$3:$AF$19,22,FALSE)</f>
        <v>559</v>
      </c>
      <c r="L25" s="84" t="e">
        <f>RANK(K25,'총에버 관리_2023'!$AF$3:$AF$19)</f>
        <v>#N/A</v>
      </c>
    </row>
    <row r="26" spans="1:12" ht="18.75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관리_2023'!$A$3:$AF$19,21,FALSE)</f>
        <v>567</v>
      </c>
      <c r="J26" s="70" t="str">
        <f>VLOOKUP(B26,'총에버 관리_2023'!$A$3:$AF$19,20,FALSE)</f>
        <v/>
      </c>
      <c r="K26" s="83">
        <f>VLOOKUP(B26,'총에버 관리_2023'!$A$3:$AF$19,22,FALSE)</f>
        <v>699</v>
      </c>
      <c r="L26" s="84" t="e">
        <f>RANK(K26,'총에버 관리_2023'!$AF$3:$AF$19)</f>
        <v>#N/A</v>
      </c>
    </row>
    <row r="27" spans="1:12" ht="18.75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관리_2023'!$A$3:$AF$19,21,FALSE)</f>
        <v>585</v>
      </c>
      <c r="J27" s="70">
        <f>VLOOKUP(B27,'총에버 관리_2023'!$A$3:$AF$19,20,FALSE)</f>
        <v>592</v>
      </c>
      <c r="K27" s="83">
        <f>VLOOKUP(B27,'총에버 관리_2023'!$A$3:$AF$19,22,FALSE)</f>
        <v>584</v>
      </c>
      <c r="L27" s="84" t="e">
        <f>RANK(K27,'총에버 관리_2023'!$AF$3:$AF$19)</f>
        <v>#N/A</v>
      </c>
    </row>
    <row r="28" spans="1:12" ht="18.75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관리_2023'!$A$3:$AF$19,21,FALSE)</f>
        <v>698</v>
      </c>
      <c r="J28" s="70">
        <f>VLOOKUP(B28,'총에버 관리_2023'!$A$3:$AF$19,20,FALSE)</f>
        <v>653</v>
      </c>
      <c r="K28" s="83">
        <f>VLOOKUP(B28,'총에버 관리_2023'!$A$3:$AF$19,22,FALSE)</f>
        <v>690</v>
      </c>
      <c r="L28" s="84" t="e">
        <f>RANK(K28,'총에버 관리_2023'!$AF$3:$AF$19)</f>
        <v>#N/A</v>
      </c>
    </row>
    <row r="29" spans="1:12" ht="18.75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관리_2023'!$A$3:$AF$19,21,FALSE)</f>
        <v>526</v>
      </c>
      <c r="J29" s="70">
        <f>VLOOKUP(B29,'총에버 관리_2023'!$A$3:$AF$19,20,FALSE)</f>
        <v>460</v>
      </c>
      <c r="K29" s="83">
        <f>VLOOKUP(B29,'총에버 관리_2023'!$A$3:$AF$19,22,FALSE)</f>
        <v>682</v>
      </c>
      <c r="L29" s="84" t="e">
        <f>RANK(K29,'총에버 관리_2023'!$AF$3:$AF$19)</f>
        <v>#N/A</v>
      </c>
    </row>
    <row r="30" spans="1:12" ht="18.75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관리_2023'!$A$3:$AF$19,21,FALSE)</f>
        <v>529</v>
      </c>
      <c r="J30" s="70">
        <f>VLOOKUP(B30,'총에버 관리_2023'!$A$3:$AF$19,20,FALSE)</f>
        <v>439</v>
      </c>
      <c r="K30" s="83">
        <f>VLOOKUP(B30,'총에버 관리_2023'!$A$3:$AF$19,22,FALSE)</f>
        <v>443</v>
      </c>
      <c r="L30" s="84" t="e">
        <f>RANK(K30,'총에버 관리_2023'!$AF$3:$AF$19)</f>
        <v>#N/A</v>
      </c>
    </row>
    <row r="31" spans="1:12" ht="18.75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>
      <c r="A34" s="198" t="s">
        <v>251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관리_2023'!$A$3:$AF$19,21,FALSE)</f>
        <v>567</v>
      </c>
      <c r="J36" s="70" t="str">
        <f>VLOOKUP(B36,'총에버 관리_2023'!$A$3:$AF$19,20,FALSE)</f>
        <v/>
      </c>
      <c r="K36" s="83">
        <f>VLOOKUP(B36,'총에버 관리_2023'!$A$3:$AF$19,22,FALSE)</f>
        <v>699</v>
      </c>
      <c r="L36" s="84" t="e">
        <f>RANK(K36,'총에버 관리_2023'!$AF$3:$AF$19)</f>
        <v>#N/A</v>
      </c>
    </row>
    <row r="37" spans="1:12" ht="18.75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관리_2023'!$A$3:$AF$19,21,FALSE)</f>
        <v>629</v>
      </c>
      <c r="J37" s="70">
        <f>VLOOKUP(B37,'총에버 관리_2023'!$A$3:$AF$19,20,FALSE)</f>
        <v>556</v>
      </c>
      <c r="K37" s="83">
        <f>VLOOKUP(B37,'총에버 관리_2023'!$A$3:$AF$19,22,FALSE)</f>
        <v>564</v>
      </c>
      <c r="L37" s="84" t="e">
        <f>RANK(K37,'총에버 관리_2023'!$AF$3:$AF$19)</f>
        <v>#N/A</v>
      </c>
    </row>
    <row r="38" spans="1:12" ht="18.75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관리_2023'!$A$3:$AF$19,21,FALSE)</f>
        <v>458</v>
      </c>
      <c r="J38" s="70">
        <f>VLOOKUP(B38,'총에버 관리_2023'!$A$3:$AF$19,20,FALSE)</f>
        <v>602</v>
      </c>
      <c r="K38" s="83">
        <f>VLOOKUP(B38,'총에버 관리_2023'!$A$3:$AF$19,22,FALSE)</f>
        <v>545</v>
      </c>
      <c r="L38" s="84" t="e">
        <f>RANK(K38,'총에버 관리_2023'!$AF$3:$AF$19)</f>
        <v>#N/A</v>
      </c>
    </row>
    <row r="39" spans="1:12" ht="18.75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관리_2023'!$A$3:$AF$19,21,FALSE)</f>
        <v>698</v>
      </c>
      <c r="J39" s="70">
        <f>VLOOKUP(B39,'총에버 관리_2023'!$A$3:$AF$19,20,FALSE)</f>
        <v>653</v>
      </c>
      <c r="K39" s="83">
        <f>VLOOKUP(B39,'총에버 관리_2023'!$A$3:$AF$19,22,FALSE)</f>
        <v>690</v>
      </c>
      <c r="L39" s="84" t="e">
        <f>RANK(K39,'총에버 관리_2023'!$AF$3:$AF$19)</f>
        <v>#N/A</v>
      </c>
    </row>
    <row r="40" spans="1:12" ht="18.75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 t="str">
        <f>VLOOKUP(B40,'총에버 관리_2023'!$A$3:$AF$19,21,FALSE)</f>
        <v/>
      </c>
      <c r="J40" s="70">
        <f>VLOOKUP(B40,'총에버 관리_2023'!$A$3:$AF$19,20,FALSE)</f>
        <v>506</v>
      </c>
      <c r="K40" s="83">
        <f>VLOOKUP(B40,'총에버 관리_2023'!$A$3:$AF$19,22,FALSE)</f>
        <v>624</v>
      </c>
      <c r="L40" s="84" t="e">
        <f>RANK(K40,'총에버 관리_2023'!$AF$3:$AF$19)</f>
        <v>#N/A</v>
      </c>
    </row>
    <row r="41" spans="1:12" ht="18.75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관리_2023'!$A$3:$AF$19,21,FALSE)</f>
        <v>484</v>
      </c>
      <c r="J41" s="70">
        <f>VLOOKUP(B41,'총에버 관리_2023'!$A$3:$AF$19,20,FALSE)</f>
        <v>674</v>
      </c>
      <c r="K41" s="83">
        <f>VLOOKUP(B41,'총에버 관리_2023'!$A$3:$AF$19,22,FALSE)</f>
        <v>523</v>
      </c>
      <c r="L41" s="84" t="e">
        <f>RANK(K41,'총에버 관리_2023'!$AF$3:$AF$19)</f>
        <v>#N/A</v>
      </c>
    </row>
    <row r="42" spans="1:12" ht="18.75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관리_2023'!$A$3:$AF$19,21,FALSE)</f>
        <v>507</v>
      </c>
      <c r="J42" s="70" t="str">
        <f>VLOOKUP(B42,'총에버 관리_2023'!$A$3:$AF$19,20,FALSE)</f>
        <v/>
      </c>
      <c r="K42" s="83" t="str">
        <f>VLOOKUP(B42,'총에버 관리_2023'!$A$3:$AF$19,22,FALSE)</f>
        <v/>
      </c>
      <c r="L42" s="84" t="e">
        <f>RANK(K42,'총에버 관리_2023'!$AF$3:$AF$19)</f>
        <v>#VALUE!</v>
      </c>
    </row>
    <row r="43" spans="1:12" ht="18.75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 t="str">
        <f>VLOOKUP(B43,'총에버 관리_2023'!$A$3:$AF$19,21,FALSE)</f>
        <v/>
      </c>
      <c r="J43" s="70">
        <f>VLOOKUP(B43,'총에버 관리_2023'!$A$3:$AF$19,20,FALSE)</f>
        <v>495</v>
      </c>
      <c r="K43" s="83">
        <f>VLOOKUP(B43,'총에버 관리_2023'!$A$3:$AF$19,22,FALSE)</f>
        <v>561</v>
      </c>
      <c r="L43" s="84" t="e">
        <f>RANK(K43,'총에버 관리_2023'!$AF$3:$AF$19)</f>
        <v>#N/A</v>
      </c>
    </row>
    <row r="44" spans="1:12" ht="18.75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관리_2023'!$A$3:$AF$19,21,FALSE)</f>
        <v>526</v>
      </c>
      <c r="J44" s="70">
        <f>VLOOKUP(B44,'총에버 관리_2023'!$A$3:$AF$19,20,FALSE)</f>
        <v>460</v>
      </c>
      <c r="K44" s="83">
        <f>VLOOKUP(B44,'총에버 관리_2023'!$A$3:$AF$19,22,FALSE)</f>
        <v>682</v>
      </c>
      <c r="L44" s="84" t="e">
        <f>RANK(K44,'총에버 관리_2023'!$AF$3:$AF$19)</f>
        <v>#N/A</v>
      </c>
    </row>
    <row r="45" spans="1:12" ht="18.75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관리_2023'!$A$3:$AF$19,21,FALSE)</f>
        <v>585</v>
      </c>
      <c r="J45" s="70">
        <f>VLOOKUP(B45,'총에버 관리_2023'!$A$3:$AF$19,20,FALSE)</f>
        <v>592</v>
      </c>
      <c r="K45" s="83">
        <f>VLOOKUP(B45,'총에버 관리_2023'!$A$3:$AF$19,22,FALSE)</f>
        <v>584</v>
      </c>
      <c r="L45" s="84" t="e">
        <f>RANK(K45,'총에버 관리_2023'!$AF$3:$AF$19)</f>
        <v>#N/A</v>
      </c>
    </row>
    <row r="48" spans="1:12" ht="36.75" customHeight="1">
      <c r="A48" s="198" t="s">
        <v>269</v>
      </c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 t="str">
        <f>VLOOKUP(B50,'총에버 관리_2023'!$A$3:$AF$19,21,FALSE)</f>
        <v/>
      </c>
      <c r="J50" s="70">
        <f>VLOOKUP(B50,'총에버 관리_2023'!$A$3:$AF$19,20,FALSE)</f>
        <v>506</v>
      </c>
      <c r="K50" s="83">
        <f>VLOOKUP(B50,'총에버 관리_2023'!$A$3:$AF$19,22,FALSE)</f>
        <v>624</v>
      </c>
      <c r="L50" s="84" t="e">
        <f>RANK(K50,'총에버 관리_2023'!$AF$3:$AF$19)</f>
        <v>#N/A</v>
      </c>
    </row>
    <row r="51" spans="1:12" ht="20.25" thickTop="1" thickBot="1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관리_2023'!$A$3:$AF$19,21,FALSE)</f>
        <v>698</v>
      </c>
      <c r="J51" s="70">
        <f>VLOOKUP(B51,'총에버 관리_2023'!$A$3:$AF$19,20,FALSE)</f>
        <v>653</v>
      </c>
      <c r="K51" s="83">
        <f>VLOOKUP(B51,'총에버 관리_2023'!$A$3:$AF$19,22,FALSE)</f>
        <v>690</v>
      </c>
      <c r="L51" s="84" t="e">
        <f>RANK(K51,'총에버 관리_2023'!$AF$3:$AF$19)</f>
        <v>#N/A</v>
      </c>
    </row>
    <row r="52" spans="1:12" ht="19.5" thickTop="1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관리_2023'!$A$3:$AF$19,21,FALSE)</f>
        <v>567</v>
      </c>
      <c r="J52" s="70" t="str">
        <f>VLOOKUP(B52,'총에버 관리_2023'!$A$3:$AF$19,20,FALSE)</f>
        <v/>
      </c>
      <c r="K52" s="83">
        <f>VLOOKUP(B52,'총에버 관리_2023'!$A$3:$AF$19,22,FALSE)</f>
        <v>699</v>
      </c>
      <c r="L52" s="84" t="e">
        <f>RANK(K52,'총에버 관리_2023'!$AF$3:$AF$19)</f>
        <v>#N/A</v>
      </c>
    </row>
    <row r="53" spans="1:12" ht="18.75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 t="str">
        <f>VLOOKUP(B53,'총에버 관리_2023'!$A$3:$AF$19,21,FALSE)</f>
        <v/>
      </c>
      <c r="J53" s="70" t="str">
        <f>VLOOKUP(B53,'총에버 관리_2023'!$A$3:$AF$19,20,FALSE)</f>
        <v/>
      </c>
      <c r="K53" s="83">
        <f>VLOOKUP(B53,'총에버 관리_2023'!$A$3:$AF$19,22,FALSE)</f>
        <v>559</v>
      </c>
      <c r="L53" s="84" t="e">
        <f>RANK(K53,'총에버 관리_2023'!$AF$3:$AF$19)</f>
        <v>#N/A</v>
      </c>
    </row>
    <row r="54" spans="1:12" ht="18.75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관리_2023'!$A$3:$AF$19,21,FALSE)</f>
        <v>585</v>
      </c>
      <c r="J54" s="70">
        <f>VLOOKUP(B54,'총에버 관리_2023'!$A$3:$AF$19,20,FALSE)</f>
        <v>585</v>
      </c>
      <c r="K54" s="83">
        <f>VLOOKUP(B54,'총에버 관리_2023'!$A$3:$AF$19,22,FALSE)</f>
        <v>604</v>
      </c>
      <c r="L54" s="84" t="e">
        <f>RANK(K54,'총에버 관리_2023'!$AF$3:$AF$19)</f>
        <v>#N/A</v>
      </c>
    </row>
    <row r="55" spans="1:12" ht="18.75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관리_2023'!$A$3:$AF$19,21,FALSE)</f>
        <v>629</v>
      </c>
      <c r="J55" s="70">
        <f>VLOOKUP(B55,'총에버 관리_2023'!$A$3:$AF$19,20,FALSE)</f>
        <v>556</v>
      </c>
      <c r="K55" s="83">
        <f>VLOOKUP(B55,'총에버 관리_2023'!$A$3:$AF$19,22,FALSE)</f>
        <v>564</v>
      </c>
      <c r="L55" s="84" t="e">
        <f>RANK(K55,'총에버 관리_2023'!$AF$3:$AF$19)</f>
        <v>#N/A</v>
      </c>
    </row>
    <row r="56" spans="1:12" ht="18.75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관리_2023'!$A$3:$AF$19,21,FALSE)</f>
        <v>458</v>
      </c>
      <c r="J56" s="70">
        <f>VLOOKUP(B56,'총에버 관리_2023'!$A$3:$AF$19,20,FALSE)</f>
        <v>602</v>
      </c>
      <c r="K56" s="83">
        <f>VLOOKUP(B56,'총에버 관리_2023'!$A$3:$AF$19,22,FALSE)</f>
        <v>545</v>
      </c>
      <c r="L56" s="84" t="e">
        <f>RANK(K56,'총에버 관리_2023'!$AF$3:$AF$19)</f>
        <v>#N/A</v>
      </c>
    </row>
    <row r="57" spans="1:12" ht="18.75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관리_2023'!$A$3:$AF$19,21,FALSE)</f>
        <v>585</v>
      </c>
      <c r="J57" s="70">
        <f>VLOOKUP(B57,'총에버 관리_2023'!$A$3:$AF$19,20,FALSE)</f>
        <v>592</v>
      </c>
      <c r="K57" s="83">
        <f>VLOOKUP(B57,'총에버 관리_2023'!$A$3:$AF$19,22,FALSE)</f>
        <v>584</v>
      </c>
      <c r="L57" s="84" t="e">
        <f>RANK(K57,'총에버 관리_2023'!$AF$3:$AF$19)</f>
        <v>#N/A</v>
      </c>
    </row>
    <row r="58" spans="1:12" ht="18.75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 t="str">
        <f>VLOOKUP(B58,'총에버 관리_2023'!$A$3:$AF$19,21,FALSE)</f>
        <v/>
      </c>
      <c r="J58" s="70">
        <f>VLOOKUP(B58,'총에버 관리_2023'!$A$3:$AF$19,20,FALSE)</f>
        <v>495</v>
      </c>
      <c r="K58" s="83">
        <f>VLOOKUP(B58,'총에버 관리_2023'!$A$3:$AF$19,22,FALSE)</f>
        <v>561</v>
      </c>
      <c r="L58" s="84" t="e">
        <f>RANK(K58,'총에버 관리_2023'!$AF$3:$AF$19)</f>
        <v>#N/A</v>
      </c>
    </row>
    <row r="59" spans="1:12" ht="18.75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관리_2023'!$A$3:$AF$19,21,FALSE)</f>
        <v>507</v>
      </c>
      <c r="J59" s="70" t="str">
        <f>VLOOKUP(B59,'총에버 관리_2023'!$A$3:$AF$19,20,FALSE)</f>
        <v/>
      </c>
      <c r="K59" s="83" t="str">
        <f>VLOOKUP(B59,'총에버 관리_2023'!$A$3:$AF$19,22,FALSE)</f>
        <v/>
      </c>
      <c r="L59" s="84" t="e">
        <f>RANK(K59,'총에버 관리_2023'!$AF$3:$AF$19)</f>
        <v>#VALUE!</v>
      </c>
    </row>
    <row r="60" spans="1:12" ht="18.75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 t="str">
        <f>VLOOKUP(B60,'총에버 관리_2023'!$A$3:$AF$19,21,FALSE)</f>
        <v/>
      </c>
      <c r="J60" s="70" t="str">
        <f>VLOOKUP(B60,'총에버 관리_2023'!$A$3:$AF$19,20,FALSE)</f>
        <v/>
      </c>
      <c r="K60" s="83" t="str">
        <f>VLOOKUP(B60,'총에버 관리_2023'!$A$3:$AF$19,22,FALSE)</f>
        <v/>
      </c>
      <c r="L60" s="84" t="e">
        <f>RANK(K60,'총에버 관리_2023'!$AF$3:$AF$19)</f>
        <v>#VALUE!</v>
      </c>
    </row>
    <row r="61" spans="1:12" ht="18.75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 t="str">
        <f>VLOOKUP(B61,'총에버 관리_2023'!$A$3:$AF$19,21,FALSE)</f>
        <v/>
      </c>
      <c r="J61" s="70" t="str">
        <f>VLOOKUP(B61,'총에버 관리_2023'!$A$3:$AF$19,20,FALSE)</f>
        <v/>
      </c>
      <c r="K61" s="83">
        <f>VLOOKUP(B61,'총에버 관리_2023'!$A$3:$AF$19,22,FALSE)</f>
        <v>490</v>
      </c>
      <c r="L61" s="84" t="e">
        <f>RANK(K61,'총에버 관리_2023'!$AF$3:$AF$19)</f>
        <v>#N/A</v>
      </c>
    </row>
    <row r="62" spans="1:12" ht="18.75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관리_2023'!$A$3:$AF$19,21,FALSE)</f>
        <v>526</v>
      </c>
      <c r="J62" s="70">
        <f>VLOOKUP(B62,'총에버 관리_2023'!$A$3:$AF$19,20,FALSE)</f>
        <v>460</v>
      </c>
      <c r="K62" s="83">
        <f>VLOOKUP(B62,'총에버 관리_2023'!$A$3:$AF$19,22,FALSE)</f>
        <v>682</v>
      </c>
      <c r="L62" s="84" t="e">
        <f>RANK(K62,'총에버 관리_2023'!$AF$3:$AF$19)</f>
        <v>#N/A</v>
      </c>
    </row>
    <row r="63" spans="1:12" ht="18.75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관리_2023'!$A$3:$AF$19,21,FALSE)</f>
        <v>529</v>
      </c>
      <c r="J63" s="70">
        <f>VLOOKUP(B63,'총에버 관리_2023'!$A$3:$AF$19,20,FALSE)</f>
        <v>439</v>
      </c>
      <c r="K63" s="83">
        <f>VLOOKUP(B63,'총에버 관리_2023'!$A$3:$AF$19,22,FALSE)</f>
        <v>443</v>
      </c>
      <c r="L63" s="84" t="e">
        <f>RANK(K63,'총에버 관리_2023'!$AF$3:$AF$19)</f>
        <v>#N/A</v>
      </c>
    </row>
    <row r="66" spans="1:12" ht="30.75" customHeight="1">
      <c r="A66" s="198" t="s">
        <v>270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관리_2023'!$A$3:$AF$20,21,FALSE)</f>
        <v>567</v>
      </c>
      <c r="J68" s="70" t="str">
        <f>VLOOKUP(B68,'총에버 관리_2023'!$A$3:$AF$20,20,FALSE)</f>
        <v/>
      </c>
      <c r="K68" s="83">
        <f>VLOOKUP(B68,'총에버 관리_2023'!$A$3:$AF$20,22,FALSE)</f>
        <v>699</v>
      </c>
      <c r="L68" s="84" t="e">
        <f>RANK(K68,'총에버 관리_2023'!$AF$3:$AF$20)</f>
        <v>#N/A</v>
      </c>
    </row>
    <row r="69" spans="1:12" ht="19.5" thickTop="1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 t="str">
        <f>VLOOKUP(B69,'총에버 관리_2023'!$A$3:$AF$20,21,FALSE)</f>
        <v/>
      </c>
      <c r="J69" s="70" t="str">
        <f>VLOOKUP(B69,'총에버 관리_2023'!$A$3:$AF$20,20,FALSE)</f>
        <v/>
      </c>
      <c r="K69" s="83" t="str">
        <f>VLOOKUP(B69,'총에버 관리_2023'!$A$3:$AF$20,22,FALSE)</f>
        <v/>
      </c>
      <c r="L69" s="84" t="e">
        <f>RANK(K69,'총에버 관리_2023'!$AF$3:$AF$20)</f>
        <v>#VALUE!</v>
      </c>
    </row>
    <row r="70" spans="1:12" ht="18.75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 t="str">
        <f>VLOOKUP(B70,'총에버 관리_2023'!$A$3:$AF$20,21,FALSE)</f>
        <v/>
      </c>
      <c r="J70" s="70">
        <f>VLOOKUP(B70,'총에버 관리_2023'!$A$3:$AF$20,20,FALSE)</f>
        <v>506</v>
      </c>
      <c r="K70" s="83">
        <f>VLOOKUP(B70,'총에버 관리_2023'!$A$3:$AF$20,22,FALSE)</f>
        <v>624</v>
      </c>
      <c r="L70" s="84" t="e">
        <f>RANK(K70,'총에버 관리_2023'!$AF$3:$AF$20)</f>
        <v>#N/A</v>
      </c>
    </row>
    <row r="71" spans="1:12" ht="18.75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관리_2023'!$A$3:$AF$20,21,FALSE)</f>
        <v>484</v>
      </c>
      <c r="J71" s="70">
        <f>VLOOKUP(B71,'총에버 관리_2023'!$A$3:$AF$20,20,FALSE)</f>
        <v>674</v>
      </c>
      <c r="K71" s="83">
        <f>VLOOKUP(B71,'총에버 관리_2023'!$A$3:$AF$20,22,FALSE)</f>
        <v>523</v>
      </c>
      <c r="L71" s="84" t="e">
        <f>RANK(K71,'총에버 관리_2023'!$AF$3:$AF$20)</f>
        <v>#N/A</v>
      </c>
    </row>
    <row r="72" spans="1:12" ht="18.75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관리_2023'!$A$3:$AF$20,21,FALSE)</f>
        <v>585</v>
      </c>
      <c r="J72" s="70">
        <f>VLOOKUP(B72,'총에버 관리_2023'!$A$3:$AF$20,20,FALSE)</f>
        <v>585</v>
      </c>
      <c r="K72" s="83">
        <f>VLOOKUP(B72,'총에버 관리_2023'!$A$3:$AF$20,22,FALSE)</f>
        <v>604</v>
      </c>
      <c r="L72" s="84" t="e">
        <f>RANK(K72,'총에버 관리_2023'!$AF$3:$AF$20)</f>
        <v>#N/A</v>
      </c>
    </row>
    <row r="73" spans="1:12" ht="18.75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관리_2023'!$A$3:$AF$20,21,FALSE)</f>
        <v>698</v>
      </c>
      <c r="J73" s="70">
        <f>VLOOKUP(B73,'총에버 관리_2023'!$A$3:$AF$20,20,FALSE)</f>
        <v>653</v>
      </c>
      <c r="K73" s="83">
        <f>VLOOKUP(B73,'총에버 관리_2023'!$A$3:$AF$20,22,FALSE)</f>
        <v>690</v>
      </c>
      <c r="L73" s="84" t="e">
        <f>RANK(K73,'총에버 관리_2023'!$AF$3:$AF$20)</f>
        <v>#N/A</v>
      </c>
    </row>
    <row r="74" spans="1:12" ht="18.75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관리_2023'!$A$3:$AF$20,21,FALSE)</f>
        <v>629</v>
      </c>
      <c r="J74" s="70">
        <f>VLOOKUP(B74,'총에버 관리_2023'!$A$3:$AF$20,20,FALSE)</f>
        <v>556</v>
      </c>
      <c r="K74" s="83">
        <f>VLOOKUP(B74,'총에버 관리_2023'!$A$3:$AF$20,22,FALSE)</f>
        <v>564</v>
      </c>
      <c r="L74" s="84" t="e">
        <f>RANK(K74,'총에버 관리_2023'!$AF$3:$AF$20)</f>
        <v>#N/A</v>
      </c>
    </row>
    <row r="75" spans="1:12" ht="18.75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관리_2023'!$A$3:$AF$20,21,FALSE)</f>
        <v>585</v>
      </c>
      <c r="J75" s="70">
        <f>VLOOKUP(B75,'총에버 관리_2023'!$A$3:$AF$20,20,FALSE)</f>
        <v>592</v>
      </c>
      <c r="K75" s="83">
        <f>VLOOKUP(B75,'총에버 관리_2023'!$A$3:$AF$20,22,FALSE)</f>
        <v>584</v>
      </c>
      <c r="L75" s="84" t="e">
        <f>RANK(K75,'총에버 관리_2023'!$AF$3:$AF$20)</f>
        <v>#N/A</v>
      </c>
    </row>
    <row r="76" spans="1:12" ht="18.75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관리_2023'!$A$3:$AF$20,21,FALSE)</f>
        <v>526</v>
      </c>
      <c r="J76" s="70">
        <f>VLOOKUP(B76,'총에버 관리_2023'!$A$3:$AF$20,20,FALSE)</f>
        <v>460</v>
      </c>
      <c r="K76" s="83">
        <f>VLOOKUP(B76,'총에버 관리_2023'!$A$3:$AF$20,22,FALSE)</f>
        <v>682</v>
      </c>
      <c r="L76" s="84" t="e">
        <f>RANK(K76,'총에버 관리_2023'!$AF$3:$AF$20)</f>
        <v>#N/A</v>
      </c>
    </row>
    <row r="77" spans="1:12" ht="18.75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 t="str">
        <f>VLOOKUP(B77,'총에버 관리_2023'!$A$3:$AF$20,21,FALSE)</f>
        <v/>
      </c>
      <c r="J77" s="70" t="str">
        <f>VLOOKUP(B77,'총에버 관리_2023'!$A$3:$AF$20,20,FALSE)</f>
        <v/>
      </c>
      <c r="K77" s="83" t="str">
        <f>VLOOKUP(B77,'총에버 관리_2023'!$A$3:$AF$20,22,FALSE)</f>
        <v/>
      </c>
      <c r="L77" s="84" t="e">
        <f>RANK(K77,'총에버 관리_2023'!$AF$3:$AF$20)</f>
        <v>#VALUE!</v>
      </c>
    </row>
    <row r="78" spans="1:12" ht="18.75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관리_2023'!$A$3:$AF$20,21,FALSE)</f>
        <v>529</v>
      </c>
      <c r="J78" s="70">
        <f>VLOOKUP(B78,'총에버 관리_2023'!$A$3:$AF$20,20,FALSE)</f>
        <v>439</v>
      </c>
      <c r="K78" s="83">
        <f>VLOOKUP(B78,'총에버 관리_2023'!$A$3:$AF$20,22,FALSE)</f>
        <v>443</v>
      </c>
      <c r="L78" s="84" t="e">
        <f>RANK(K78,'총에버 관리_2023'!$AF$3:$AF$20)</f>
        <v>#N/A</v>
      </c>
    </row>
    <row r="79" spans="1:12" ht="18.75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관리_2023'!$A$3:$AF$20,21,FALSE)</f>
        <v>456</v>
      </c>
      <c r="J79" s="70" t="str">
        <f>VLOOKUP(B79,'총에버 관리_2023'!$A$3:$AF$20,20,FALSE)</f>
        <v/>
      </c>
      <c r="K79" s="83">
        <f>VLOOKUP(B79,'총에버 관리_2023'!$A$3:$AF$20,22,FALSE)</f>
        <v>510</v>
      </c>
      <c r="L79" s="84" t="e">
        <f>RANK(K79,'총에버 관리_2023'!$AF$3:$AF$20)</f>
        <v>#N/A</v>
      </c>
    </row>
    <row r="82" spans="1:12" ht="34.5" customHeight="1">
      <c r="A82" s="198" t="s">
        <v>284</v>
      </c>
      <c r="B82" s="199"/>
      <c r="C82" s="199"/>
      <c r="D82" s="199"/>
      <c r="E82" s="199"/>
      <c r="F82" s="199"/>
      <c r="G82" s="199"/>
      <c r="H82" s="199"/>
      <c r="I82" s="199"/>
      <c r="J82" s="199"/>
      <c r="K82" s="199"/>
      <c r="L82" s="199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관리_2023'!$A$3:$AF$20,21,FALSE)</f>
        <v>567</v>
      </c>
      <c r="J84" s="70" t="str">
        <f>VLOOKUP(B84,'총에버 관리_2023'!$A$3:$AF$20,20,FALSE)</f>
        <v/>
      </c>
      <c r="K84" s="83">
        <f>VLOOKUP(B84,'총에버 관리_2023'!$A$3:$AF$20,22,FALSE)</f>
        <v>699</v>
      </c>
      <c r="L84" s="84" t="e">
        <f>RANK(K84,'총에버 관리_2023'!$AF$3:$AF$20)</f>
        <v>#N/A</v>
      </c>
    </row>
    <row r="85" spans="1:12" ht="20.25" thickTop="1" thickBot="1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 t="str">
        <f>VLOOKUP(B85,'총에버 관리_2023'!$A$3:$AF$20,21,FALSE)</f>
        <v/>
      </c>
      <c r="J85" s="70" t="str">
        <f>VLOOKUP(B85,'총에버 관리_2023'!$A$3:$AF$20,20,FALSE)</f>
        <v/>
      </c>
      <c r="K85" s="83">
        <f>VLOOKUP(B85,'총에버 관리_2023'!$A$3:$AF$20,22,FALSE)</f>
        <v>559</v>
      </c>
      <c r="L85" s="84" t="e">
        <f>RANK(K85,'총에버 관리_2023'!$AF$3:$AF$20)</f>
        <v>#N/A</v>
      </c>
    </row>
    <row r="86" spans="1:12" ht="20.25" thickTop="1" thickBot="1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관리_2023'!$A$3:$AF$20,21,FALSE)</f>
        <v>698</v>
      </c>
      <c r="J86" s="70">
        <f>VLOOKUP(B86,'총에버 관리_2023'!$A$3:$AF$20,20,FALSE)</f>
        <v>653</v>
      </c>
      <c r="K86" s="83">
        <f>VLOOKUP(B86,'총에버 관리_2023'!$A$3:$AF$20,22,FALSE)</f>
        <v>690</v>
      </c>
      <c r="L86" s="84" t="e">
        <f>RANK(K86,'총에버 관리_2023'!$AF$3:$AF$20)</f>
        <v>#N/A</v>
      </c>
    </row>
    <row r="87" spans="1:12" ht="19.5" thickTop="1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관리_2023'!$A$3:$AF$20,21,FALSE)</f>
        <v>585</v>
      </c>
      <c r="J87" s="70">
        <f>VLOOKUP(B87,'총에버 관리_2023'!$A$3:$AF$20,20,FALSE)</f>
        <v>585</v>
      </c>
      <c r="K87" s="83">
        <f>VLOOKUP(B87,'총에버 관리_2023'!$A$3:$AF$20,22,FALSE)</f>
        <v>604</v>
      </c>
      <c r="L87" s="84" t="e">
        <f>RANK(K87,'총에버 관리_2023'!$AF$3:$AF$20)</f>
        <v>#N/A</v>
      </c>
    </row>
    <row r="88" spans="1:12" ht="18.75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관리_2023'!$A$3:$AF$20,21,FALSE)</f>
        <v>585</v>
      </c>
      <c r="J89" s="70">
        <f>VLOOKUP(B89,'총에버 관리_2023'!$A$3:$AF$20,20,FALSE)</f>
        <v>592</v>
      </c>
      <c r="K89" s="83">
        <f>VLOOKUP(B89,'총에버 관리_2023'!$A$3:$AF$20,22,FALSE)</f>
        <v>584</v>
      </c>
      <c r="L89" s="84" t="e">
        <f>RANK(K89,'총에버 관리_2023'!$AF$3:$AF$20)</f>
        <v>#N/A</v>
      </c>
    </row>
    <row r="90" spans="1:12" ht="20.25" thickTop="1" thickBot="1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 t="str">
        <f>VLOOKUP(B90,'총에버 관리_2023'!$A$3:$AF$20,21,FALSE)</f>
        <v/>
      </c>
      <c r="J90" s="70">
        <f>VLOOKUP(B90,'총에버 관리_2023'!$A$3:$AF$20,20,FALSE)</f>
        <v>506</v>
      </c>
      <c r="K90" s="83">
        <f>VLOOKUP(B90,'총에버 관리_2023'!$A$3:$AF$20,22,FALSE)</f>
        <v>624</v>
      </c>
      <c r="L90" s="84" t="e">
        <f>RANK(K90,'총에버 관리_2023'!$AF$3:$AF$20)</f>
        <v>#N/A</v>
      </c>
    </row>
    <row r="91" spans="1:12" ht="19.5" thickTop="1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관리_2023'!$A$3:$AF$20,21,FALSE)</f>
        <v>629</v>
      </c>
      <c r="J91" s="70">
        <f>VLOOKUP(B91,'총에버 관리_2023'!$A$3:$AF$20,20,FALSE)</f>
        <v>556</v>
      </c>
      <c r="K91" s="83">
        <f>VLOOKUP(B91,'총에버 관리_2023'!$A$3:$AF$20,22,FALSE)</f>
        <v>564</v>
      </c>
      <c r="L91" s="84" t="e">
        <f>RANK(K91,'총에버 관리_2023'!$AF$3:$AF$20)</f>
        <v>#N/A</v>
      </c>
    </row>
    <row r="92" spans="1:12" ht="18.75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관리_2023'!$A$3:$AF$20,21,FALSE)</f>
        <v>458</v>
      </c>
      <c r="J92" s="70">
        <f>VLOOKUP(B92,'총에버 관리_2023'!$A$3:$AF$20,20,FALSE)</f>
        <v>602</v>
      </c>
      <c r="K92" s="83">
        <f>VLOOKUP(B92,'총에버 관리_2023'!$A$3:$AF$20,22,FALSE)</f>
        <v>545</v>
      </c>
      <c r="L92" s="84" t="e">
        <f>RANK(K92,'총에버 관리_2023'!$AF$3:$AF$20)</f>
        <v>#N/A</v>
      </c>
    </row>
    <row r="93" spans="1:12" ht="18.75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 t="str">
        <f>VLOOKUP(B93,'총에버 관리_2023'!$A$3:$AF$20,21,FALSE)</f>
        <v/>
      </c>
      <c r="J93" s="70" t="str">
        <f>VLOOKUP(B93,'총에버 관리_2023'!$A$3:$AF$20,20,FALSE)</f>
        <v/>
      </c>
      <c r="K93" s="83" t="str">
        <f>VLOOKUP(B93,'총에버 관리_2023'!$A$3:$AF$20,22,FALSE)</f>
        <v/>
      </c>
      <c r="L93" s="84" t="e">
        <f>RANK(K93,'총에버 관리_2023'!$AF$3:$AF$20)</f>
        <v>#VALUE!</v>
      </c>
    </row>
    <row r="94" spans="1:12" ht="18.75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관리_2023'!$A$3:$AF$20,21,FALSE)</f>
        <v>456</v>
      </c>
      <c r="J94" s="70" t="str">
        <f>VLOOKUP(B94,'총에버 관리_2023'!$A$3:$AF$20,20,FALSE)</f>
        <v/>
      </c>
      <c r="K94" s="83">
        <f>VLOOKUP(B94,'총에버 관리_2023'!$A$3:$AF$20,22,FALSE)</f>
        <v>510</v>
      </c>
      <c r="L94" s="84" t="e">
        <f>RANK(K94,'총에버 관리_2023'!$AF$3:$AF$20)</f>
        <v>#N/A</v>
      </c>
    </row>
    <row r="95" spans="1:12" ht="18.75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관리_2023'!$A$3:$AF$20,21,FALSE)</f>
        <v>526</v>
      </c>
      <c r="J95" s="70">
        <f>VLOOKUP(B95,'총에버 관리_2023'!$A$3:$AF$20,20,FALSE)</f>
        <v>460</v>
      </c>
      <c r="K95" s="83">
        <f>VLOOKUP(B95,'총에버 관리_2023'!$A$3:$AF$20,22,FALSE)</f>
        <v>682</v>
      </c>
      <c r="L95" s="84" t="e">
        <f>RANK(K95,'총에버 관리_2023'!$AF$3:$AF$20)</f>
        <v>#N/A</v>
      </c>
    </row>
    <row r="98" spans="1:12" ht="34.5" customHeight="1">
      <c r="A98" s="198" t="s">
        <v>297</v>
      </c>
      <c r="B98" s="199"/>
      <c r="C98" s="199"/>
      <c r="D98" s="199"/>
      <c r="E98" s="199"/>
      <c r="F98" s="199"/>
      <c r="G98" s="199"/>
      <c r="H98" s="199"/>
      <c r="I98" s="199"/>
      <c r="J98" s="199"/>
      <c r="K98" s="199"/>
      <c r="L98" s="199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관리_2023'!$A$3:$AF$20,21,FALSE)</f>
        <v>585</v>
      </c>
      <c r="J100" s="70">
        <f>VLOOKUP(B100,'총에버 관리_2023'!$A$3:$AF$20,20,FALSE)</f>
        <v>585</v>
      </c>
      <c r="K100" s="83">
        <f>VLOOKUP(B100,'총에버 관리_2023'!$A$3:$AF$20,22,FALSE)</f>
        <v>604</v>
      </c>
      <c r="L100" s="84" t="e">
        <f>RANK(K100,'총에버 관리_2023'!$AF$3:$AF$20)</f>
        <v>#N/A</v>
      </c>
    </row>
    <row r="101" spans="1:12" ht="20.25" thickTop="1" thickBot="1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 t="str">
        <f>VLOOKUP(B101,'총에버 관리_2023'!$A$3:$AF$20,21,FALSE)</f>
        <v/>
      </c>
      <c r="J101" s="70">
        <f>VLOOKUP(B101,'총에버 관리_2023'!$A$3:$AF$20,20,FALSE)</f>
        <v>506</v>
      </c>
      <c r="K101" s="83">
        <f>VLOOKUP(B101,'총에버 관리_2023'!$A$3:$AF$20,22,FALSE)</f>
        <v>624</v>
      </c>
      <c r="L101" s="84" t="e">
        <f>RANK(K101,'총에버 관리_2023'!$AF$3:$AF$20)</f>
        <v>#N/A</v>
      </c>
    </row>
    <row r="102" spans="1:12" ht="20.25" thickTop="1" thickBot="1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관리_2023'!$A$3:$AF$20,21,FALSE)</f>
        <v>567</v>
      </c>
      <c r="J102" s="70" t="str">
        <f>VLOOKUP(B102,'총에버 관리_2023'!$A$3:$AF$20,20,FALSE)</f>
        <v/>
      </c>
      <c r="K102" s="83">
        <f>VLOOKUP(B102,'총에버 관리_2023'!$A$3:$AF$20,22,FALSE)</f>
        <v>699</v>
      </c>
      <c r="L102" s="84" t="e">
        <f>RANK(K102,'총에버 관리_2023'!$AF$3:$AF$20)</f>
        <v>#N/A</v>
      </c>
    </row>
    <row r="103" spans="1:12" ht="19.5" thickTop="1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 t="str">
        <f>VLOOKUP(B103,'총에버 관리_2023'!$A$3:$AF$20,21,FALSE)</f>
        <v/>
      </c>
      <c r="J103" s="70" t="str">
        <f>VLOOKUP(B103,'총에버 관리_2023'!$A$3:$AF$20,20,FALSE)</f>
        <v/>
      </c>
      <c r="K103" s="83" t="str">
        <f>VLOOKUP(B103,'총에버 관리_2023'!$A$3:$AF$20,22,FALSE)</f>
        <v/>
      </c>
      <c r="L103" s="84" t="e">
        <f>RANK(K103,'총에버 관리_2023'!$AF$3:$AF$20)</f>
        <v>#VALUE!</v>
      </c>
    </row>
    <row r="104" spans="1:12" ht="18.75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 t="str">
        <f>VLOOKUP(B104,'총에버 관리_2023'!$A$3:$AF$20,21,FALSE)</f>
        <v/>
      </c>
      <c r="J104" s="70" t="str">
        <f>VLOOKUP(B104,'총에버 관리_2023'!$A$3:$AF$20,20,FALSE)</f>
        <v/>
      </c>
      <c r="K104" s="83">
        <f>VLOOKUP(B104,'총에버 관리_2023'!$A$3:$AF$20,22,FALSE)</f>
        <v>559</v>
      </c>
      <c r="L104" s="84" t="e">
        <f>RANK(K104,'총에버 관리_2023'!$AF$3:$AF$20)</f>
        <v>#N/A</v>
      </c>
    </row>
    <row r="105" spans="1:12" ht="18.75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 t="str">
        <f>VLOOKUP(B105,'총에버 관리_2023'!$A$3:$AF$20,21,FALSE)</f>
        <v/>
      </c>
      <c r="J105" s="70">
        <f>VLOOKUP(B105,'총에버 관리_2023'!$A$3:$AF$20,20,FALSE)</f>
        <v>495</v>
      </c>
      <c r="K105" s="83">
        <f>VLOOKUP(B105,'총에버 관리_2023'!$A$3:$AF$20,22,FALSE)</f>
        <v>561</v>
      </c>
      <c r="L105" s="84" t="e">
        <f>RANK(K105,'총에버 관리_2023'!$AF$3:$AF$20)</f>
        <v>#N/A</v>
      </c>
    </row>
    <row r="106" spans="1:12" ht="18.75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관리_2023'!$A$3:$AF$20,21,FALSE)</f>
        <v>629</v>
      </c>
      <c r="J106" s="70">
        <f>VLOOKUP(B106,'총에버 관리_2023'!$A$3:$AF$20,20,FALSE)</f>
        <v>556</v>
      </c>
      <c r="K106" s="83">
        <f>VLOOKUP(B106,'총에버 관리_2023'!$A$3:$AF$20,22,FALSE)</f>
        <v>564</v>
      </c>
      <c r="L106" s="84" t="e">
        <f>RANK(K106,'총에버 관리_2023'!$AF$3:$AF$20)</f>
        <v>#N/A</v>
      </c>
    </row>
    <row r="107" spans="1:12" ht="18.75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관리_2023'!$A$3:$AF$20,21,FALSE)</f>
        <v>585</v>
      </c>
      <c r="J107" s="70">
        <f>VLOOKUP(B107,'총에버 관리_2023'!$A$3:$AF$20,20,FALSE)</f>
        <v>592</v>
      </c>
      <c r="K107" s="83">
        <f>VLOOKUP(B107,'총에버 관리_2023'!$A$3:$AF$20,22,FALSE)</f>
        <v>584</v>
      </c>
      <c r="L107" s="84" t="e">
        <f>RANK(K107,'총에버 관리_2023'!$AF$3:$AF$20)</f>
        <v>#N/A</v>
      </c>
    </row>
    <row r="108" spans="1:12" ht="18.75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관리_2023'!$A$3:$AF$20,21,FALSE)</f>
        <v>484</v>
      </c>
      <c r="J108" s="70">
        <f>VLOOKUP(B108,'총에버 관리_2023'!$A$3:$AF$20,20,FALSE)</f>
        <v>674</v>
      </c>
      <c r="K108" s="83">
        <f>VLOOKUP(B108,'총에버 관리_2023'!$A$3:$AF$20,22,FALSE)</f>
        <v>523</v>
      </c>
      <c r="L108" s="84" t="e">
        <f>RANK(K108,'총에버 관리_2023'!$AF$3:$AF$20)</f>
        <v>#N/A</v>
      </c>
    </row>
    <row r="109" spans="1:12" ht="18.75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관리_2023'!$A$3:$AF$20,21,FALSE)</f>
        <v>698</v>
      </c>
      <c r="J109" s="70">
        <f>VLOOKUP(B109,'총에버 관리_2023'!$A$3:$AF$20,20,FALSE)</f>
        <v>653</v>
      </c>
      <c r="K109" s="83">
        <f>VLOOKUP(B109,'총에버 관리_2023'!$A$3:$AF$20,22,FALSE)</f>
        <v>690</v>
      </c>
      <c r="L109" s="84" t="e">
        <f>RANK(K109,'총에버 관리_2023'!$AF$3:$AF$20)</f>
        <v>#N/A</v>
      </c>
    </row>
    <row r="110" spans="1:12" ht="18.75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관리_2023'!$A$3:$AF$20,21,FALSE)</f>
        <v>458</v>
      </c>
      <c r="J110" s="70">
        <f>VLOOKUP(B110,'총에버 관리_2023'!$A$3:$AF$20,20,FALSE)</f>
        <v>602</v>
      </c>
      <c r="K110" s="83">
        <f>VLOOKUP(B110,'총에버 관리_2023'!$A$3:$AF$20,22,FALSE)</f>
        <v>545</v>
      </c>
      <c r="L110" s="84" t="e">
        <f>RANK(K110,'총에버 관리_2023'!$AF$3:$AF$20)</f>
        <v>#N/A</v>
      </c>
    </row>
    <row r="111" spans="1:12" ht="18.75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관리_2023'!$A$3:$AF$20,21,FALSE)</f>
        <v>526</v>
      </c>
      <c r="J111" s="70">
        <f>VLOOKUP(B111,'총에버 관리_2023'!$A$3:$AF$20,20,FALSE)</f>
        <v>460</v>
      </c>
      <c r="K111" s="83">
        <f>VLOOKUP(B111,'총에버 관리_2023'!$A$3:$AF$20,22,FALSE)</f>
        <v>682</v>
      </c>
      <c r="L111" s="84" t="e">
        <f>RANK(K111,'총에버 관리_2023'!$AF$3:$AF$20)</f>
        <v>#N/A</v>
      </c>
    </row>
    <row r="112" spans="1:12" ht="18.75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관리_2023'!$A$3:$AF$20,21,FALSE)</f>
        <v>507</v>
      </c>
      <c r="J113" s="70" t="str">
        <f>VLOOKUP(B113,'총에버 관리_2023'!$A$3:$AF$20,20,FALSE)</f>
        <v/>
      </c>
      <c r="K113" s="83" t="str">
        <f>VLOOKUP(B113,'총에버 관리_2023'!$A$3:$AF$20,22,FALSE)</f>
        <v/>
      </c>
      <c r="L113" s="84" t="e">
        <f>RANK(K113,'총에버 관리_2023'!$AF$3:$AF$20)</f>
        <v>#VALUE!</v>
      </c>
    </row>
    <row r="114" spans="1:12" ht="18.75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관리_2023'!$A$3:$AF$20,21,FALSE)</f>
        <v>456</v>
      </c>
      <c r="J114" s="70" t="str">
        <f>VLOOKUP(B114,'총에버 관리_2023'!$A$3:$AF$20,20,FALSE)</f>
        <v/>
      </c>
      <c r="K114" s="83">
        <f>VLOOKUP(B114,'총에버 관리_2023'!$A$3:$AF$20,22,FALSE)</f>
        <v>510</v>
      </c>
      <c r="L114" s="84" t="e">
        <f>RANK(K114,'총에버 관리_2023'!$AF$3:$AF$20)</f>
        <v>#N/A</v>
      </c>
    </row>
    <row r="115" spans="1:12" ht="18.75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관리_2023'!$A$3:$AF$20,21,FALSE)</f>
        <v>529</v>
      </c>
      <c r="J116" s="70">
        <f>VLOOKUP(B116,'총에버 관리_2023'!$A$3:$AF$20,20,FALSE)</f>
        <v>439</v>
      </c>
      <c r="K116" s="83">
        <f>VLOOKUP(B116,'총에버 관리_2023'!$A$3:$AF$20,22,FALSE)</f>
        <v>443</v>
      </c>
      <c r="L116" s="84" t="e">
        <f>RANK(K116,'총에버 관리_2023'!$AF$3:$AF$20)</f>
        <v>#N/A</v>
      </c>
    </row>
    <row r="117" spans="1:12" ht="18.75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관리_2023'!$A$3:$AF$20,21,FALSE)</f>
        <v>#N/A</v>
      </c>
      <c r="J117" s="70" t="e">
        <f>VLOOKUP(B117,'총에버 관리_2023'!$A$3:$AF$20,20,FALSE)</f>
        <v>#N/A</v>
      </c>
      <c r="K117" s="83" t="e">
        <f>VLOOKUP(B117,'총에버 관리_2023'!$A$3:$AF$20,22,FALSE)</f>
        <v>#N/A</v>
      </c>
      <c r="L117" s="84" t="e">
        <f>RANK(K117,'총에버 관리_2023'!$AF$3:$AF$20)</f>
        <v>#N/A</v>
      </c>
    </row>
    <row r="121" spans="1:12" ht="39" customHeight="1">
      <c r="A121" s="198" t="s">
        <v>316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관리_2023'!$A$3:$AF$20,21,FALSE)</f>
        <v>484</v>
      </c>
      <c r="J123" s="70">
        <f>VLOOKUP(B123,'총에버 관리_2023'!$A$3:$AF$20,20,FALSE)</f>
        <v>674</v>
      </c>
      <c r="K123" s="83">
        <f>VLOOKUP(B123,'총에버 관리_2023'!$A$3:$AF$20,22,FALSE)</f>
        <v>523</v>
      </c>
      <c r="L123" s="84" t="e">
        <f>RANK(K123,'총에버 관리_2023'!$AF$3:$AF$20)</f>
        <v>#N/A</v>
      </c>
    </row>
    <row r="124" spans="1:12" ht="20.25" thickTop="1" thickBot="1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관리_2023'!$A$3:$AF$20,21,FALSE)</f>
        <v>567</v>
      </c>
      <c r="J124" s="70" t="str">
        <f>VLOOKUP(B124,'총에버 관리_2023'!$A$3:$AF$20,20,FALSE)</f>
        <v/>
      </c>
      <c r="K124" s="83">
        <f>VLOOKUP(B124,'총에버 관리_2023'!$A$3:$AF$20,22,FALSE)</f>
        <v>699</v>
      </c>
      <c r="L124" s="84" t="e">
        <f>RANK(K124,'총에버 관리_2023'!$AF$3:$AF$20)</f>
        <v>#N/A</v>
      </c>
    </row>
    <row r="125" spans="1:12" ht="20.25" thickTop="1" thickBot="1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 t="str">
        <f>VLOOKUP(B125,'총에버 관리_2023'!$A$3:$AF$20,21,FALSE)</f>
        <v/>
      </c>
      <c r="J125" s="70">
        <f>VLOOKUP(B125,'총에버 관리_2023'!$A$3:$AF$20,20,FALSE)</f>
        <v>495</v>
      </c>
      <c r="K125" s="83">
        <f>VLOOKUP(B125,'총에버 관리_2023'!$A$3:$AF$20,22,FALSE)</f>
        <v>561</v>
      </c>
      <c r="L125" s="84" t="e">
        <f>RANK(K125,'총에버 관리_2023'!$AF$3:$AF$20)</f>
        <v>#N/A</v>
      </c>
    </row>
    <row r="126" spans="1:12" ht="19.5" thickTop="1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관리_2023'!$A$3:$AF$20,21,FALSE)</f>
        <v>698</v>
      </c>
      <c r="J126" s="70">
        <f>VLOOKUP(B126,'총에버 관리_2023'!$A$3:$AF$20,20,FALSE)</f>
        <v>653</v>
      </c>
      <c r="K126" s="83">
        <f>VLOOKUP(B126,'총에버 관리_2023'!$A$3:$AF$20,22,FALSE)</f>
        <v>690</v>
      </c>
      <c r="L126" s="84" t="e">
        <f>RANK(K126,'총에버 관리_2023'!$AF$3:$AF$20)</f>
        <v>#N/A</v>
      </c>
    </row>
    <row r="127" spans="1:12" ht="18.75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관리_2023'!$A$3:$AF$20,21,FALSE)</f>
        <v>585</v>
      </c>
      <c r="J127" s="70">
        <f>VLOOKUP(B127,'총에버 관리_2023'!$A$3:$AF$20,20,FALSE)</f>
        <v>592</v>
      </c>
      <c r="K127" s="83">
        <f>VLOOKUP(B127,'총에버 관리_2023'!$A$3:$AF$20,22,FALSE)</f>
        <v>584</v>
      </c>
      <c r="L127" s="84" t="e">
        <f>RANK(K127,'총에버 관리_2023'!$AF$3:$AF$20)</f>
        <v>#N/A</v>
      </c>
    </row>
    <row r="128" spans="1:12" ht="18.75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관리_2023'!$A$3:$AF$20,21,FALSE)</f>
        <v>458</v>
      </c>
      <c r="J128" s="70">
        <f>VLOOKUP(B128,'총에버 관리_2023'!$A$3:$AF$20,20,FALSE)</f>
        <v>602</v>
      </c>
      <c r="K128" s="83">
        <f>VLOOKUP(B128,'총에버 관리_2023'!$A$3:$AF$20,22,FALSE)</f>
        <v>545</v>
      </c>
      <c r="L128" s="84" t="e">
        <f>RANK(K128,'총에버 관리_2023'!$AF$3:$AF$20)</f>
        <v>#N/A</v>
      </c>
    </row>
    <row r="129" spans="1:12" ht="18.75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관리_2023'!$A$3:$AF$20,21,FALSE)</f>
        <v>507</v>
      </c>
      <c r="J129" s="70" t="str">
        <f>VLOOKUP(B129,'총에버 관리_2023'!$A$3:$AF$20,20,FALSE)</f>
        <v/>
      </c>
      <c r="K129" s="83" t="str">
        <f>VLOOKUP(B129,'총에버 관리_2023'!$A$3:$AF$20,22,FALSE)</f>
        <v/>
      </c>
      <c r="L129" s="84" t="e">
        <f>RANK(K129,'총에버 관리_2023'!$AF$3:$AF$20)</f>
        <v>#VALUE!</v>
      </c>
    </row>
    <row r="130" spans="1:12" ht="18.75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 t="str">
        <f>VLOOKUP(B131,'총에버 관리_2023'!$A$3:$AF$20,21,FALSE)</f>
        <v/>
      </c>
      <c r="J131" s="70" t="str">
        <f>VLOOKUP(B131,'총에버 관리_2023'!$A$3:$AF$20,20,FALSE)</f>
        <v/>
      </c>
      <c r="K131" s="83">
        <f>VLOOKUP(B131,'총에버 관리_2023'!$A$3:$AF$20,22,FALSE)</f>
        <v>490</v>
      </c>
      <c r="L131" s="84" t="e">
        <f>RANK(K131,'총에버 관리_2023'!$AF$3:$AF$20)</f>
        <v>#N/A</v>
      </c>
    </row>
    <row r="132" spans="1:12" ht="18.75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관리_2023'!$A$3:$AF$20,21,FALSE)</f>
        <v>629</v>
      </c>
      <c r="J132" s="70">
        <f>VLOOKUP(B132,'총에버 관리_2023'!$A$3:$AF$20,20,FALSE)</f>
        <v>556</v>
      </c>
      <c r="K132" s="83">
        <f>VLOOKUP(B132,'총에버 관리_2023'!$A$3:$AF$20,22,FALSE)</f>
        <v>564</v>
      </c>
      <c r="L132" s="84" t="e">
        <f>RANK(K132,'총에버 관리_2023'!$AF$3:$AF$20)</f>
        <v>#N/A</v>
      </c>
    </row>
    <row r="133" spans="1:12" ht="18.75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관리_2023'!$A$3:$AF$20,21,FALSE)</f>
        <v>526</v>
      </c>
      <c r="J133" s="70">
        <f>VLOOKUP(B133,'총에버 관리_2023'!$A$3:$AF$20,20,FALSE)</f>
        <v>460</v>
      </c>
      <c r="K133" s="83">
        <f>VLOOKUP(B133,'총에버 관리_2023'!$A$3:$AF$20,22,FALSE)</f>
        <v>682</v>
      </c>
      <c r="L133" s="84" t="e">
        <f>RANK(K133,'총에버 관리_2023'!$AF$3:$AF$20)</f>
        <v>#N/A</v>
      </c>
    </row>
    <row r="134" spans="1:12" ht="18.75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관리_2023'!$A$3:$AF$20,21,FALSE)</f>
        <v>529</v>
      </c>
      <c r="J135" s="70">
        <f>VLOOKUP(B135,'총에버 관리_2023'!$A$3:$AF$20,20,FALSE)</f>
        <v>439</v>
      </c>
      <c r="K135" s="83">
        <f>VLOOKUP(B135,'총에버 관리_2023'!$A$3:$AF$20,22,FALSE)</f>
        <v>443</v>
      </c>
      <c r="L135" s="84" t="e">
        <f>RANK(K135,'총에버 관리_2023'!$AF$3:$AF$20)</f>
        <v>#N/A</v>
      </c>
    </row>
    <row r="138" spans="1:12" ht="36.6" customHeight="1">
      <c r="A138" s="198" t="s">
        <v>330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관리_2023'!$A$3:$AF$20,21,FALSE)</f>
        <v>585</v>
      </c>
      <c r="J141" s="70">
        <f>VLOOKUP(B141,'총에버 관리_2023'!$A$3:$AF$20,20,FALSE)</f>
        <v>585</v>
      </c>
      <c r="K141" s="83">
        <f>VLOOKUP(B141,'총에버 관리_2023'!$A$3:$AF$20,22,FALSE)</f>
        <v>604</v>
      </c>
      <c r="L141" s="84" t="e">
        <f>RANK(K141,'총에버 관리_2023'!$AF$3:$AF$20)</f>
        <v>#N/A</v>
      </c>
    </row>
    <row r="142" spans="1:12" ht="19.5" thickTop="1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관리_2023'!$A$3:$AF$20,21,FALSE)</f>
        <v>698</v>
      </c>
      <c r="J142" s="70">
        <f>VLOOKUP(B142,'총에버 관리_2023'!$A$3:$AF$20,20,FALSE)</f>
        <v>653</v>
      </c>
      <c r="K142" s="83">
        <f>VLOOKUP(B142,'총에버 관리_2023'!$A$3:$AF$20,22,FALSE)</f>
        <v>690</v>
      </c>
      <c r="L142" s="84" t="e">
        <f>RANK(K142,'총에버 관리_2023'!$AF$3:$AF$20)</f>
        <v>#N/A</v>
      </c>
    </row>
    <row r="143" spans="1:12" ht="18.75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관리_2023'!$A$3:$AF$20,21,FALSE)</f>
        <v>585</v>
      </c>
      <c r="J144" s="70">
        <f>VLOOKUP(B144,'총에버 관리_2023'!$A$3:$AF$20,20,FALSE)</f>
        <v>592</v>
      </c>
      <c r="K144" s="83">
        <f>VLOOKUP(B144,'총에버 관리_2023'!$A$3:$AF$20,22,FALSE)</f>
        <v>584</v>
      </c>
      <c r="L144" s="84" t="e">
        <f>RANK(K144,'총에버 관리_2023'!$AF$3:$AF$20)</f>
        <v>#N/A</v>
      </c>
    </row>
    <row r="145" spans="1:12" ht="20.25" thickTop="1" thickBot="1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관리_2023'!$A$3:$AF$20,21,FALSE)</f>
        <v>567</v>
      </c>
      <c r="J145" s="70" t="str">
        <f>VLOOKUP(B145,'총에버 관리_2023'!$A$3:$AF$20,20,FALSE)</f>
        <v/>
      </c>
      <c r="K145" s="83">
        <f>VLOOKUP(B145,'총에버 관리_2023'!$A$3:$AF$20,22,FALSE)</f>
        <v>699</v>
      </c>
      <c r="L145" s="84" t="e">
        <f>RANK(K145,'총에버 관리_2023'!$AF$3:$AF$20)</f>
        <v>#N/A</v>
      </c>
    </row>
    <row r="146" spans="1:12" ht="19.5" thickTop="1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 t="str">
        <f>VLOOKUP(B146,'총에버 관리_2023'!$A$3:$AF$20,21,FALSE)</f>
        <v/>
      </c>
      <c r="J146" s="70">
        <f>VLOOKUP(B146,'총에버 관리_2023'!$A$3:$AF$20,20,FALSE)</f>
        <v>506</v>
      </c>
      <c r="K146" s="83">
        <f>VLOOKUP(B146,'총에버 관리_2023'!$A$3:$AF$20,22,FALSE)</f>
        <v>624</v>
      </c>
      <c r="L146" s="84" t="e">
        <f>RANK(K146,'총에버 관리_2023'!$AF$3:$AF$20)</f>
        <v>#N/A</v>
      </c>
    </row>
    <row r="147" spans="1:12" ht="18.75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관리_2023'!$A$3:$AF$20,21,FALSE)</f>
        <v>629</v>
      </c>
      <c r="J147" s="70">
        <f>VLOOKUP(B147,'총에버 관리_2023'!$A$3:$AF$20,20,FALSE)</f>
        <v>556</v>
      </c>
      <c r="K147" s="83">
        <f>VLOOKUP(B147,'총에버 관리_2023'!$A$3:$AF$20,22,FALSE)</f>
        <v>564</v>
      </c>
      <c r="L147" s="84" t="e">
        <f>RANK(K147,'총에버 관리_2023'!$AF$3:$AF$20)</f>
        <v>#N/A</v>
      </c>
    </row>
    <row r="148" spans="1:12" ht="18.75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관리_2023'!$A$3:$AF$20,21,FALSE)</f>
        <v>458</v>
      </c>
      <c r="J148" s="70">
        <f>VLOOKUP(B148,'총에버 관리_2023'!$A$3:$AF$20,20,FALSE)</f>
        <v>602</v>
      </c>
      <c r="K148" s="83">
        <f>VLOOKUP(B148,'총에버 관리_2023'!$A$3:$AF$20,22,FALSE)</f>
        <v>545</v>
      </c>
      <c r="L148" s="84" t="e">
        <f>RANK(K148,'총에버 관리_2023'!$AF$3:$AF$20)</f>
        <v>#N/A</v>
      </c>
    </row>
    <row r="149" spans="1:12" ht="18.75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관리_2023'!$A$3:$AF$20,21,FALSE)</f>
        <v>526</v>
      </c>
      <c r="J149" s="70">
        <f>VLOOKUP(B149,'총에버 관리_2023'!$A$3:$AF$20,20,FALSE)</f>
        <v>460</v>
      </c>
      <c r="K149" s="83">
        <f>VLOOKUP(B149,'총에버 관리_2023'!$A$3:$AF$20,22,FALSE)</f>
        <v>682</v>
      </c>
      <c r="L149" s="84" t="e">
        <f>RANK(K149,'총에버 관리_2023'!$AF$3:$AF$20)</f>
        <v>#N/A</v>
      </c>
    </row>
    <row r="150" spans="1:12" ht="18.75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관리_2023'!$A$3:$AF$20,21,FALSE)</f>
        <v>529</v>
      </c>
      <c r="J150" s="70">
        <f>VLOOKUP(B150,'총에버 관리_2023'!$A$3:$AF$20,20,FALSE)</f>
        <v>439</v>
      </c>
      <c r="K150" s="83">
        <f>VLOOKUP(B150,'총에버 관리_2023'!$A$3:$AF$20,22,FALSE)</f>
        <v>443</v>
      </c>
      <c r="L150" s="84" t="e">
        <f>RANK(K150,'총에버 관리_2023'!$AF$3:$AF$20)</f>
        <v>#N/A</v>
      </c>
    </row>
    <row r="151" spans="1:12" ht="18.75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 t="str">
        <f>VLOOKUP(B151,'총에버 관리_2023'!$A$3:$AF$20,21,FALSE)</f>
        <v/>
      </c>
      <c r="J151" s="70" t="str">
        <f>VLOOKUP(B151,'총에버 관리_2023'!$A$3:$AF$20,20,FALSE)</f>
        <v/>
      </c>
      <c r="K151" s="83">
        <f>VLOOKUP(B151,'총에버 관리_2023'!$A$3:$AF$20,22,FALSE)</f>
        <v>559</v>
      </c>
      <c r="L151" s="84" t="e">
        <f>RANK(K151,'총에버 관리_2023'!$AF$3:$AF$20)</f>
        <v>#N/A</v>
      </c>
    </row>
    <row r="154" spans="1:12" ht="36.75" customHeight="1">
      <c r="A154" s="198" t="s">
        <v>343</v>
      </c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관리_2023'!$A$3:$AF$20,21,FALSE)</f>
        <v>567</v>
      </c>
      <c r="J156" s="70" t="str">
        <f>VLOOKUP(B156,'총에버 관리_2023'!$A$3:$AF$20,20,FALSE)</f>
        <v/>
      </c>
      <c r="K156" s="83">
        <f>VLOOKUP(B156,'총에버 관리_2023'!$A$3:$AF$20,22,FALSE)</f>
        <v>699</v>
      </c>
      <c r="L156" s="84" t="e">
        <f>RANK(K156,'총에버 관리_2023'!$AF$3:$AF$20)</f>
        <v>#N/A</v>
      </c>
    </row>
    <row r="157" spans="1:12" ht="20.25" thickTop="1" thickBot="1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관리_2023'!$A$3:$AF$20,21,FALSE)</f>
        <v>484</v>
      </c>
      <c r="J157" s="70">
        <f>VLOOKUP(B157,'총에버 관리_2023'!$A$3:$AF$20,20,FALSE)</f>
        <v>674</v>
      </c>
      <c r="K157" s="83">
        <f>VLOOKUP(B157,'총에버 관리_2023'!$A$3:$AF$20,22,FALSE)</f>
        <v>523</v>
      </c>
      <c r="L157" s="84" t="e">
        <f>RANK(K157,'총에버 관리_2023'!$AF$3:$AF$20)</f>
        <v>#N/A</v>
      </c>
    </row>
    <row r="158" spans="1:12" ht="19.5" thickTop="1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관리_2023'!$A$3:$AF$20,21,FALSE)</f>
        <v>698</v>
      </c>
      <c r="J158" s="70">
        <f>VLOOKUP(B158,'총에버 관리_2023'!$A$3:$AF$20,20,FALSE)</f>
        <v>653</v>
      </c>
      <c r="K158" s="83">
        <f>VLOOKUP(B158,'총에버 관리_2023'!$A$3:$AF$20,22,FALSE)</f>
        <v>690</v>
      </c>
      <c r="L158" s="84" t="e">
        <f>RANK(K158,'총에버 관리_2023'!$AF$3:$AF$20)</f>
        <v>#N/A</v>
      </c>
    </row>
    <row r="159" spans="1:12" ht="18.75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관리_2023'!$A$3:$AF$20,21,FALSE)</f>
        <v>458</v>
      </c>
      <c r="J159" s="70">
        <f>VLOOKUP(B159,'총에버 관리_2023'!$A$3:$AF$20,20,FALSE)</f>
        <v>602</v>
      </c>
      <c r="K159" s="83">
        <f>VLOOKUP(B159,'총에버 관리_2023'!$A$3:$AF$20,22,FALSE)</f>
        <v>545</v>
      </c>
      <c r="L159" s="84" t="e">
        <f>RANK(K159,'총에버 관리_2023'!$AF$3:$AF$20)</f>
        <v>#N/A</v>
      </c>
    </row>
    <row r="160" spans="1:12" ht="18.75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 t="str">
        <f>VLOOKUP(B160,'총에버 관리_2023'!$A$3:$AF$20,21,FALSE)</f>
        <v/>
      </c>
      <c r="J160" s="70" t="str">
        <f>VLOOKUP(B160,'총에버 관리_2023'!$A$3:$AF$20,20,FALSE)</f>
        <v/>
      </c>
      <c r="K160" s="83">
        <f>VLOOKUP(B160,'총에버 관리_2023'!$A$3:$AF$20,22,FALSE)</f>
        <v>559</v>
      </c>
      <c r="L160" s="84" t="e">
        <f>RANK(K160,'총에버 관리_2023'!$AF$3:$AF$20)</f>
        <v>#N/A</v>
      </c>
    </row>
    <row r="161" spans="1:12" ht="18.75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관리_2023'!$A$3:$AF$20,21,FALSE)</f>
        <v>585</v>
      </c>
      <c r="J161" s="70">
        <f>VLOOKUP(B161,'총에버 관리_2023'!$A$3:$AF$20,20,FALSE)</f>
        <v>592</v>
      </c>
      <c r="K161" s="83">
        <f>VLOOKUP(B161,'총에버 관리_2023'!$A$3:$AF$20,22,FALSE)</f>
        <v>584</v>
      </c>
      <c r="L161" s="84" t="e">
        <f>RANK(K161,'총에버 관리_2023'!$AF$3:$AF$20)</f>
        <v>#N/A</v>
      </c>
    </row>
    <row r="162" spans="1:12" ht="19.5" thickBot="1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관리_2023'!$A$3:$AF$20,21,FALSE)</f>
        <v>526</v>
      </c>
      <c r="J162" s="70">
        <f>VLOOKUP(B162,'총에버 관리_2023'!$A$3:$AF$20,20,FALSE)</f>
        <v>460</v>
      </c>
      <c r="K162" s="83">
        <f>VLOOKUP(B162,'총에버 관리_2023'!$A$3:$AF$20,22,FALSE)</f>
        <v>682</v>
      </c>
      <c r="L162" s="84" t="e">
        <f>RANK(K162,'총에버 관리_2023'!$AF$3:$AF$20)</f>
        <v>#N/A</v>
      </c>
    </row>
    <row r="163" spans="1:12" ht="20.25" thickTop="1" thickBot="1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관리_2023'!$A$3:$AF$20,21,FALSE)</f>
        <v>507</v>
      </c>
      <c r="J163" s="70" t="str">
        <f>VLOOKUP(B163,'총에버 관리_2023'!$A$3:$AF$20,20,FALSE)</f>
        <v/>
      </c>
      <c r="K163" s="83" t="str">
        <f>VLOOKUP(B163,'총에버 관리_2023'!$A$3:$AF$20,22,FALSE)</f>
        <v/>
      </c>
      <c r="L163" s="84" t="e">
        <f>RANK(K163,'총에버 관리_2023'!$AF$3:$AF$20)</f>
        <v>#VALUE!</v>
      </c>
    </row>
    <row r="164" spans="1:12" ht="19.5" thickTop="1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 t="str">
        <f>VLOOKUP(B164,'총에버 관리_2023'!$A$3:$AF$20,21,FALSE)</f>
        <v/>
      </c>
      <c r="J164" s="70" t="str">
        <f>VLOOKUP(B164,'총에버 관리_2023'!$A$3:$AF$20,20,FALSE)</f>
        <v/>
      </c>
      <c r="K164" s="83" t="str">
        <f>VLOOKUP(B164,'총에버 관리_2023'!$A$3:$AF$20,22,FALSE)</f>
        <v/>
      </c>
      <c r="L164" s="84" t="e">
        <f>RANK(K164,'총에버 관리_2023'!$AF$3:$AF$20)</f>
        <v>#VALUE!</v>
      </c>
    </row>
    <row r="165" spans="1:12" ht="18.75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관리_2023'!$A$3:$AF$20,21,FALSE)</f>
        <v>629</v>
      </c>
      <c r="J166" s="70">
        <f>VLOOKUP(B166,'총에버 관리_2023'!$A$3:$AF$20,20,FALSE)</f>
        <v>556</v>
      </c>
      <c r="K166" s="83">
        <f>VLOOKUP(B166,'총에버 관리_2023'!$A$3:$AF$20,22,FALSE)</f>
        <v>564</v>
      </c>
      <c r="L166" s="84" t="e">
        <f>RANK(K166,'총에버 관리_2023'!$AF$3:$AF$20)</f>
        <v>#N/A</v>
      </c>
    </row>
    <row r="167" spans="1:12" ht="18.75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관리_2023'!$A$3:$AF$20,21,FALSE)</f>
        <v>529</v>
      </c>
      <c r="J167" s="70">
        <f>VLOOKUP(B167,'총에버 관리_2023'!$A$3:$AF$20,20,FALSE)</f>
        <v>439</v>
      </c>
      <c r="K167" s="83">
        <f>VLOOKUP(B167,'총에버 관리_2023'!$A$3:$AF$20,22,FALSE)</f>
        <v>443</v>
      </c>
      <c r="L167" s="84" t="e">
        <f>RANK(K167,'총에버 관리_2023'!$AF$3:$AF$20)</f>
        <v>#N/A</v>
      </c>
    </row>
    <row r="170" spans="1:12" ht="36" customHeight="1">
      <c r="A170" s="198" t="s">
        <v>359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관리_2023'!$A$3:$AF$21,21,FALSE)</f>
        <v>629</v>
      </c>
      <c r="J172" s="70">
        <f>VLOOKUP(B172,'총에버 관리_2023'!$A$3:$AF$21,20,FALSE)</f>
        <v>556</v>
      </c>
      <c r="K172" s="83">
        <f>VLOOKUP(B172,'총에버 관리_2023'!$A$3:$AF$21,22,FALSE)</f>
        <v>564</v>
      </c>
      <c r="L172" s="84" t="e">
        <f>RANK(K172,'총에버 관리_2023'!$AF$3:$AF$21)</f>
        <v>#N/A</v>
      </c>
    </row>
    <row r="173" spans="1:12" ht="18.75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관리_2023'!$A$3:$AF$21,21,FALSE)</f>
        <v>585</v>
      </c>
      <c r="J174" s="70">
        <f>VLOOKUP(B174,'총에버 관리_2023'!$A$3:$AF$21,20,FALSE)</f>
        <v>585</v>
      </c>
      <c r="K174" s="83">
        <f>VLOOKUP(B174,'총에버 관리_2023'!$A$3:$AF$21,22,FALSE)</f>
        <v>604</v>
      </c>
      <c r="L174" s="84" t="e">
        <f>RANK(K174,'총에버 관리_2023'!$AF$3:$AF$21)</f>
        <v>#N/A</v>
      </c>
    </row>
    <row r="175" spans="1:12" ht="20.25" thickTop="1" thickBot="1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관리_2023'!$A$3:$AF$21,21,FALSE)</f>
        <v>585</v>
      </c>
      <c r="J176" s="70">
        <f>VLOOKUP(B176,'총에버 관리_2023'!$A$3:$AF$21,20,FALSE)</f>
        <v>592</v>
      </c>
      <c r="K176" s="83">
        <f>VLOOKUP(B176,'총에버 관리_2023'!$A$3:$AF$21,22,FALSE)</f>
        <v>584</v>
      </c>
      <c r="L176" s="84" t="e">
        <f>RANK(K176,'총에버 관리_2023'!$AF$3:$AF$21)</f>
        <v>#N/A</v>
      </c>
    </row>
    <row r="177" spans="1:12" ht="18.75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관리_2023'!$A$3:$AF$21,21,FALSE)</f>
        <v>698</v>
      </c>
      <c r="J178" s="70">
        <f>VLOOKUP(B178,'총에버 관리_2023'!$A$3:$AF$21,20,FALSE)</f>
        <v>653</v>
      </c>
      <c r="K178" s="83">
        <f>VLOOKUP(B178,'총에버 관리_2023'!$A$3:$AF$21,22,FALSE)</f>
        <v>690</v>
      </c>
      <c r="L178" s="84" t="e">
        <f>RANK(K178,'총에버 관리_2023'!$AF$3:$AF$21)</f>
        <v>#N/A</v>
      </c>
    </row>
    <row r="179" spans="1:12" ht="18.75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관리_2023'!$A$3:$AF$21,21,FALSE)</f>
        <v>484</v>
      </c>
      <c r="J180" s="70">
        <f>VLOOKUP(B180,'총에버 관리_2023'!$A$3:$AF$21,20,FALSE)</f>
        <v>674</v>
      </c>
      <c r="K180" s="83">
        <f>VLOOKUP(B180,'총에버 관리_2023'!$A$3:$AF$21,22,FALSE)</f>
        <v>523</v>
      </c>
      <c r="L180" s="84" t="e">
        <f>RANK(K180,'총에버 관리_2023'!$AF$3:$AF$21)</f>
        <v>#N/A</v>
      </c>
    </row>
    <row r="181" spans="1:12" ht="18.75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관리_2023'!$A$3:$AF$21,21,FALSE)</f>
        <v>458</v>
      </c>
      <c r="J181" s="70">
        <f>VLOOKUP(B181,'총에버 관리_2023'!$A$3:$AF$21,20,FALSE)</f>
        <v>602</v>
      </c>
      <c r="K181" s="83">
        <f>VLOOKUP(B181,'총에버 관리_2023'!$A$3:$AF$21,22,FALSE)</f>
        <v>545</v>
      </c>
      <c r="L181" s="84" t="e">
        <f>RANK(K181,'총에버 관리_2023'!$AF$3:$AF$21)</f>
        <v>#N/A</v>
      </c>
    </row>
    <row r="182" spans="1:12" ht="18.75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관리_2023'!$A$3:$AF$21,21,FALSE)</f>
        <v>671</v>
      </c>
      <c r="J182" s="70">
        <f>VLOOKUP(B182,'총에버 관리_2023'!$A$3:$AF$21,20,FALSE)</f>
        <v>566</v>
      </c>
      <c r="K182" s="83">
        <f>VLOOKUP(B182,'총에버 관리_2023'!$A$3:$AF$21,22,FALSE)</f>
        <v>604</v>
      </c>
      <c r="L182" s="84" t="e">
        <f>RANK(K182,'총에버 관리_2023'!$AF$3:$AF$21)</f>
        <v>#N/A</v>
      </c>
    </row>
    <row r="183" spans="1:12" ht="18.75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관리_2023'!$A$3:$AF$21,21,FALSE)</f>
        <v>567</v>
      </c>
      <c r="J183" s="70" t="str">
        <f>VLOOKUP(B183,'총에버 관리_2023'!$A$3:$AF$21,20,FALSE)</f>
        <v/>
      </c>
      <c r="K183" s="83">
        <f>VLOOKUP(B183,'총에버 관리_2023'!$A$3:$AF$21,22,FALSE)</f>
        <v>699</v>
      </c>
      <c r="L183" s="84" t="e">
        <f>RANK(K183,'총에버 관리_2023'!$AF$3:$AF$21)</f>
        <v>#N/A</v>
      </c>
    </row>
    <row r="184" spans="1:12" ht="18.75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관리_2023'!$A$3:$AF$21,21,FALSE)</f>
        <v>507</v>
      </c>
      <c r="J184" s="70" t="str">
        <f>VLOOKUP(B184,'총에버 관리_2023'!$A$3:$AF$21,20,FALSE)</f>
        <v/>
      </c>
      <c r="K184" s="83" t="str">
        <f>VLOOKUP(B184,'총에버 관리_2023'!$A$3:$AF$21,22,FALSE)</f>
        <v/>
      </c>
      <c r="L184" s="84" t="e">
        <f>RANK(K184,'총에버 관리_2023'!$AF$3:$AF$21)</f>
        <v>#VALUE!</v>
      </c>
    </row>
    <row r="185" spans="1:12" ht="18.75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 t="str">
        <f>VLOOKUP(B185,'총에버 관리_2023'!$A$3:$AF$21,21,FALSE)</f>
        <v/>
      </c>
      <c r="J185" s="70">
        <f>VLOOKUP(B185,'총에버 관리_2023'!$A$3:$AF$21,20,FALSE)</f>
        <v>495</v>
      </c>
      <c r="K185" s="83">
        <f>VLOOKUP(B185,'총에버 관리_2023'!$A$3:$AF$21,22,FALSE)</f>
        <v>561</v>
      </c>
      <c r="L185" s="84" t="e">
        <f>RANK(K185,'총에버 관리_2023'!$AF$3:$AF$21)</f>
        <v>#N/A</v>
      </c>
    </row>
    <row r="186" spans="1:12" ht="18.75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관리_2023'!$A$3:$AF$21,21,FALSE)</f>
        <v>526</v>
      </c>
      <c r="J187" s="70">
        <f>VLOOKUP(B187,'총에버 관리_2023'!$A$3:$AF$21,20,FALSE)</f>
        <v>460</v>
      </c>
      <c r="K187" s="83">
        <f>VLOOKUP(B187,'총에버 관리_2023'!$A$3:$AF$21,22,FALSE)</f>
        <v>682</v>
      </c>
      <c r="L187" s="84" t="e">
        <f>RANK(K187,'총에버 관리_2023'!$AF$3:$AF$21)</f>
        <v>#N/A</v>
      </c>
    </row>
    <row r="188" spans="1:12" ht="18.75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관리_2023'!$A$3:$AF$21,21,FALSE)</f>
        <v>529</v>
      </c>
      <c r="J188" s="70">
        <f>VLOOKUP(B188,'총에버 관리_2023'!$A$3:$AF$21,20,FALSE)</f>
        <v>439</v>
      </c>
      <c r="K188" s="83">
        <f>VLOOKUP(B188,'총에버 관리_2023'!$A$3:$AF$21,22,FALSE)</f>
        <v>443</v>
      </c>
      <c r="L188" s="84" t="e">
        <f>RANK(K188,'총에버 관리_2023'!$AF$3:$AF$21)</f>
        <v>#N/A</v>
      </c>
    </row>
    <row r="191" spans="1:12" ht="34.5" customHeight="1">
      <c r="A191" s="198" t="s">
        <v>377</v>
      </c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관리_2023'!$A$3:$AF$21,21,FALSE)</f>
        <v>698</v>
      </c>
      <c r="J193" s="70">
        <f>VLOOKUP(B193,'총에버 관리_2023'!$A$3:$AF$21,20,FALSE)</f>
        <v>653</v>
      </c>
      <c r="K193" s="83">
        <f>VLOOKUP(B193,'총에버 관리_2023'!$A$3:$AF$21,22,FALSE)</f>
        <v>690</v>
      </c>
      <c r="L193" s="84" t="e">
        <f>RANK(K193,'총에버 관리_2023'!$AF$3:$AF$21)</f>
        <v>#N/A</v>
      </c>
    </row>
    <row r="194" spans="1:12" ht="20.25" thickTop="1" thickBot="1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관리_2023'!$A$3:$AF$21,21,FALSE)</f>
        <v>585</v>
      </c>
      <c r="J194" s="70">
        <f>VLOOKUP(B194,'총에버 관리_2023'!$A$3:$AF$21,20,FALSE)</f>
        <v>585</v>
      </c>
      <c r="K194" s="83">
        <f>VLOOKUP(B194,'총에버 관리_2023'!$A$3:$AF$21,22,FALSE)</f>
        <v>604</v>
      </c>
      <c r="L194" s="84" t="e">
        <f>RANK(K194,'총에버 관리_2023'!$AF$3:$AF$21)</f>
        <v>#N/A</v>
      </c>
    </row>
    <row r="195" spans="1:12" ht="19.5" thickTop="1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관리_2023'!$A$3:$AF$21,21,FALSE)</f>
        <v>567</v>
      </c>
      <c r="J195" s="70" t="str">
        <f>VLOOKUP(B195,'총에버 관리_2023'!$A$3:$AF$21,20,FALSE)</f>
        <v/>
      </c>
      <c r="K195" s="83">
        <f>VLOOKUP(B195,'총에버 관리_2023'!$A$3:$AF$21,22,FALSE)</f>
        <v>699</v>
      </c>
      <c r="L195" s="84" t="e">
        <f>RANK(K195,'총에버 관리_2023'!$AF$3:$AF$21)</f>
        <v>#N/A</v>
      </c>
    </row>
    <row r="196" spans="1:12" ht="19.5" thickBot="1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관리_2023'!$A$3:$AF$21,21,FALSE)</f>
        <v>484</v>
      </c>
      <c r="J196" s="70">
        <f>VLOOKUP(B196,'총에버 관리_2023'!$A$3:$AF$21,20,FALSE)</f>
        <v>674</v>
      </c>
      <c r="K196" s="83">
        <f>VLOOKUP(B196,'총에버 관리_2023'!$A$3:$AF$21,22,FALSE)</f>
        <v>523</v>
      </c>
      <c r="L196" s="84" t="e">
        <f>RANK(K196,'총에버 관리_2023'!$AF$3:$AF$21)</f>
        <v>#N/A</v>
      </c>
    </row>
    <row r="197" spans="1:12" ht="20.25" thickTop="1" thickBot="1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 t="str">
        <f>VLOOKUP(B197,'총에버 관리_2023'!$A$3:$AF$21,21,FALSE)</f>
        <v/>
      </c>
      <c r="J197" s="70" t="str">
        <f>VLOOKUP(B197,'총에버 관리_2023'!$A$3:$AF$21,20,FALSE)</f>
        <v/>
      </c>
      <c r="K197" s="83" t="str">
        <f>VLOOKUP(B197,'총에버 관리_2023'!$A$3:$AF$21,22,FALSE)</f>
        <v/>
      </c>
      <c r="L197" s="84" t="e">
        <f>RANK(K197,'총에버 관리_2023'!$AF$3:$AF$21)</f>
        <v>#VALUE!</v>
      </c>
    </row>
    <row r="198" spans="1:12" ht="20.25" thickTop="1" thickBot="1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관리_2023'!$A$3:$AF$21,21,FALSE)</f>
        <v>466</v>
      </c>
      <c r="J198" s="70" t="str">
        <f>VLOOKUP(B198,'총에버 관리_2023'!$A$3:$AF$21,20,FALSE)</f>
        <v/>
      </c>
      <c r="K198" s="83" t="str">
        <f>VLOOKUP(B198,'총에버 관리_2023'!$A$3:$AF$21,22,FALSE)</f>
        <v/>
      </c>
      <c r="L198" s="84" t="e">
        <f>RANK(K198,'총에버 관리_2023'!$AF$3:$AF$21)</f>
        <v>#VALUE!</v>
      </c>
    </row>
    <row r="199" spans="1:12" ht="20.25" thickTop="1" thickBot="1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관리_2023'!$A$3:$AF$21,21,FALSE)</f>
        <v>526</v>
      </c>
      <c r="J199" s="70">
        <f>VLOOKUP(B199,'총에버 관리_2023'!$A$3:$AF$21,20,FALSE)</f>
        <v>460</v>
      </c>
      <c r="K199" s="83">
        <f>VLOOKUP(B199,'총에버 관리_2023'!$A$3:$AF$21,22,FALSE)</f>
        <v>682</v>
      </c>
      <c r="L199" s="84" t="e">
        <f>RANK(K199,'총에버 관리_2023'!$AF$3:$AF$21)</f>
        <v>#N/A</v>
      </c>
    </row>
    <row r="200" spans="1:12" ht="19.5" thickTop="1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관리_2023'!$A$3:$AF$21,21,FALSE)</f>
        <v>629</v>
      </c>
      <c r="J200" s="70">
        <f>VLOOKUP(B200,'총에버 관리_2023'!$A$3:$AF$21,20,FALSE)</f>
        <v>556</v>
      </c>
      <c r="K200" s="83">
        <f>VLOOKUP(B200,'총에버 관리_2023'!$A$3:$AF$21,22,FALSE)</f>
        <v>564</v>
      </c>
      <c r="L200" s="84" t="e">
        <f>RANK(K200,'총에버 관리_2023'!$AF$3:$AF$21)</f>
        <v>#N/A</v>
      </c>
    </row>
    <row r="201" spans="1:12" ht="18.75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관리_2023'!$A$3:$AF$21,21,FALSE)</f>
        <v>585</v>
      </c>
      <c r="J201" s="70">
        <f>VLOOKUP(B201,'총에버 관리_2023'!$A$3:$AF$21,20,FALSE)</f>
        <v>592</v>
      </c>
      <c r="K201" s="83">
        <f>VLOOKUP(B201,'총에버 관리_2023'!$A$3:$AF$21,22,FALSE)</f>
        <v>584</v>
      </c>
      <c r="L201" s="84" t="e">
        <f>RANK(K201,'총에버 관리_2023'!$AF$3:$AF$21)</f>
        <v>#N/A</v>
      </c>
    </row>
    <row r="202" spans="1:12" ht="18.75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 t="str">
        <f>VLOOKUP(B202,'총에버 관리_2023'!$A$3:$AF$21,21,FALSE)</f>
        <v/>
      </c>
      <c r="J202" s="70">
        <f>VLOOKUP(B202,'총에버 관리_2023'!$A$3:$AF$21,20,FALSE)</f>
        <v>495</v>
      </c>
      <c r="K202" s="83">
        <f>VLOOKUP(B202,'총에버 관리_2023'!$A$3:$AF$21,22,FALSE)</f>
        <v>561</v>
      </c>
      <c r="L202" s="84" t="e">
        <f>RANK(K202,'총에버 관리_2023'!$AF$3:$AF$21)</f>
        <v>#N/A</v>
      </c>
    </row>
    <row r="203" spans="1:12" ht="18.75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관리_2023'!$A$3:$AF$21,21,FALSE)</f>
        <v>458</v>
      </c>
      <c r="J203" s="70">
        <f>VLOOKUP(B203,'총에버 관리_2023'!$A$3:$AF$21,20,FALSE)</f>
        <v>602</v>
      </c>
      <c r="K203" s="83">
        <f>VLOOKUP(B203,'총에버 관리_2023'!$A$3:$AF$21,22,FALSE)</f>
        <v>545</v>
      </c>
      <c r="L203" s="84" t="e">
        <f>RANK(K203,'총에버 관리_2023'!$AF$3:$AF$21)</f>
        <v>#N/A</v>
      </c>
    </row>
    <row r="204" spans="1:12" ht="18.75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 t="str">
        <f>VLOOKUP(B204,'총에버 관리_2023'!$A$3:$AF$21,21,FALSE)</f>
        <v/>
      </c>
      <c r="J204" s="70" t="str">
        <f>VLOOKUP(B204,'총에버 관리_2023'!$A$3:$AF$21,20,FALSE)</f>
        <v/>
      </c>
      <c r="K204" s="83">
        <f>VLOOKUP(B204,'총에버 관리_2023'!$A$3:$AF$21,22,FALSE)</f>
        <v>559</v>
      </c>
      <c r="L204" s="84" t="e">
        <f>RANK(K204,'총에버 관리_2023'!$AF$3:$AF$21)</f>
        <v>#N/A</v>
      </c>
    </row>
    <row r="205" spans="1:12" ht="18.75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관리_2023'!$A$3:$AF$21,21,FALSE)</f>
        <v>671</v>
      </c>
      <c r="J205" s="70">
        <f>VLOOKUP(B205,'총에버 관리_2023'!$A$3:$AF$21,20,FALSE)</f>
        <v>566</v>
      </c>
      <c r="K205" s="83">
        <f>VLOOKUP(B205,'총에버 관리_2023'!$A$3:$AF$21,22,FALSE)</f>
        <v>604</v>
      </c>
      <c r="L205" s="84" t="e">
        <f>RANK(K205,'총에버 관리_2023'!$AF$3:$AF$21)</f>
        <v>#N/A</v>
      </c>
    </row>
    <row r="206" spans="1:12" ht="18.75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관리_2023'!$A$3:$AF$21,21,FALSE)</f>
        <v>507</v>
      </c>
      <c r="J206" s="70" t="str">
        <f>VLOOKUP(B206,'총에버 관리_2023'!$A$3:$AF$21,20,FALSE)</f>
        <v/>
      </c>
      <c r="K206" s="83" t="str">
        <f>VLOOKUP(B206,'총에버 관리_2023'!$A$3:$AF$21,22,FALSE)</f>
        <v/>
      </c>
      <c r="L206" s="84" t="e">
        <f>RANK(K206,'총에버 관리_2023'!$AF$3:$AF$21)</f>
        <v>#VALUE!</v>
      </c>
    </row>
    <row r="207" spans="1:12" ht="18.75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관리_2023'!$A$3:$AF$21,21,FALSE)</f>
        <v>456</v>
      </c>
      <c r="J207" s="70" t="str">
        <f>VLOOKUP(B207,'총에버 관리_2023'!$A$3:$AF$21,20,FALSE)</f>
        <v/>
      </c>
      <c r="K207" s="83">
        <f>VLOOKUP(B207,'총에버 관리_2023'!$A$3:$AF$21,22,FALSE)</f>
        <v>510</v>
      </c>
      <c r="L207" s="84" t="e">
        <f>RANK(K207,'총에버 관리_2023'!$AF$3:$AF$21)</f>
        <v>#N/A</v>
      </c>
    </row>
    <row r="208" spans="1:12" ht="18.75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관리_2023'!$A$3:$AF$21,21,FALSE)</f>
        <v>529</v>
      </c>
      <c r="J208" s="70">
        <f>VLOOKUP(B208,'총에버 관리_2023'!$A$3:$AF$21,20,FALSE)</f>
        <v>439</v>
      </c>
      <c r="K208" s="83">
        <f>VLOOKUP(B208,'총에버 관리_2023'!$A$3:$AF$21,22,FALSE)</f>
        <v>443</v>
      </c>
      <c r="L208" s="84" t="e">
        <f>RANK(K208,'총에버 관리_2023'!$AF$3:$AF$21)</f>
        <v>#N/A</v>
      </c>
    </row>
    <row r="211" spans="1:12" ht="36.75" customHeight="1">
      <c r="A211" s="197" t="s">
        <v>394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</row>
    <row r="212" spans="1:12" ht="37.5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ht="18.75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관리_2023'!$A$3:$AF$22,21,FALSE)</f>
        <v>585</v>
      </c>
      <c r="J213" s="70">
        <f>VLOOKUP(B213,'총에버 관리_2023'!$A$3:$AF$22,20,FALSE)</f>
        <v>585</v>
      </c>
      <c r="K213" s="83">
        <f>VLOOKUP(B213,'총에버 관리_2023'!$A$3:$AF$22,22,FALSE)</f>
        <v>604</v>
      </c>
      <c r="L213" s="84" t="e">
        <f>RANK(K213,'총에버 관리_2023'!$AF$3:$AF$22)</f>
        <v>#N/A</v>
      </c>
    </row>
    <row r="214" spans="1:12" ht="18.75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관리_2023'!$A$3:$AF$22,21,FALSE)</f>
        <v>698</v>
      </c>
      <c r="J214" s="70">
        <f>VLOOKUP(B214,'총에버 관리_2023'!$A$3:$AF$22,20,FALSE)</f>
        <v>653</v>
      </c>
      <c r="K214" s="83">
        <f>VLOOKUP(B214,'총에버 관리_2023'!$A$3:$AF$22,22,FALSE)</f>
        <v>690</v>
      </c>
      <c r="L214" s="84" t="e">
        <f>RANK(K214,'총에버 관리_2023'!$AF$3:$AF$22)</f>
        <v>#N/A</v>
      </c>
    </row>
    <row r="215" spans="1:12" ht="18.75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관리_2023'!$A$3:$AF$22,21,FALSE)</f>
        <v>671</v>
      </c>
      <c r="J215" s="70">
        <f>VLOOKUP(B215,'총에버 관리_2023'!$A$3:$AF$22,20,FALSE)</f>
        <v>566</v>
      </c>
      <c r="K215" s="83">
        <f>VLOOKUP(B215,'총에버 관리_2023'!$A$3:$AF$22,22,FALSE)</f>
        <v>604</v>
      </c>
      <c r="L215" s="84" t="e">
        <f>RANK(K215,'총에버 관리_2023'!$AF$3:$AF$22)</f>
        <v>#N/A</v>
      </c>
    </row>
    <row r="216" spans="1:12" ht="18.75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관리_2023'!$A$3:$AF$22,21,FALSE)</f>
        <v>458</v>
      </c>
      <c r="J216" s="70">
        <f>VLOOKUP(B216,'총에버 관리_2023'!$A$3:$AF$22,20,FALSE)</f>
        <v>602</v>
      </c>
      <c r="K216" s="83">
        <f>VLOOKUP(B216,'총에버 관리_2023'!$A$3:$AF$22,22,FALSE)</f>
        <v>545</v>
      </c>
      <c r="L216" s="84" t="e">
        <f>RANK(K216,'총에버 관리_2023'!$AF$3:$AF$22)</f>
        <v>#N/A</v>
      </c>
    </row>
    <row r="217" spans="1:12" ht="18.75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관리_2023'!$A$3:$AF$22,21,FALSE)</f>
        <v>484</v>
      </c>
      <c r="J217" s="70">
        <f>VLOOKUP(B217,'총에버 관리_2023'!$A$3:$AF$22,20,FALSE)</f>
        <v>674</v>
      </c>
      <c r="K217" s="83">
        <f>VLOOKUP(B217,'총에버 관리_2023'!$A$3:$AF$22,22,FALSE)</f>
        <v>523</v>
      </c>
      <c r="L217" s="84" t="e">
        <f>RANK(K217,'총에버 관리_2023'!$AF$3:$AF$22)</f>
        <v>#N/A</v>
      </c>
    </row>
    <row r="218" spans="1:12" ht="19.5" thickBot="1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 t="str">
        <f>VLOOKUP(B218,'총에버 관리_2023'!$A$3:$AF$22,21,FALSE)</f>
        <v/>
      </c>
      <c r="J218" s="70">
        <f>VLOOKUP(B218,'총에버 관리_2023'!$A$3:$AF$22,20,FALSE)</f>
        <v>495</v>
      </c>
      <c r="K218" s="83">
        <f>VLOOKUP(B218,'총에버 관리_2023'!$A$3:$AF$22,22,FALSE)</f>
        <v>561</v>
      </c>
      <c r="L218" s="84" t="e">
        <f>RANK(K218,'총에버 관리_2023'!$AF$3:$AF$22)</f>
        <v>#N/A</v>
      </c>
    </row>
    <row r="219" spans="1:12" ht="20.25" thickTop="1" thickBot="1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관리_2023'!$A$3:$AF$22,21,FALSE)</f>
        <v>567</v>
      </c>
      <c r="J219" s="70" t="str">
        <f>VLOOKUP(B219,'총에버 관리_2023'!$A$3:$AF$22,20,FALSE)</f>
        <v/>
      </c>
      <c r="K219" s="83">
        <f>VLOOKUP(B219,'총에버 관리_2023'!$A$3:$AF$22,22,FALSE)</f>
        <v>699</v>
      </c>
      <c r="L219" s="84" t="e">
        <f>RANK(K219,'총에버 관리_2023'!$AF$3:$AF$22)</f>
        <v>#N/A</v>
      </c>
    </row>
    <row r="220" spans="1:12" ht="19.5" thickTop="1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 t="str">
        <f>VLOOKUP(B220,'총에버 관리_2023'!$A$3:$AF$22,21,FALSE)</f>
        <v/>
      </c>
      <c r="J220" s="70" t="str">
        <f>VLOOKUP(B220,'총에버 관리_2023'!$A$3:$AF$22,20,FALSE)</f>
        <v/>
      </c>
      <c r="K220" s="83">
        <f>VLOOKUP(B220,'총에버 관리_2023'!$A$3:$AF$22,22,FALSE)</f>
        <v>559</v>
      </c>
      <c r="L220" s="84" t="e">
        <f>RANK(K220,'총에버 관리_2023'!$AF$3:$AF$22)</f>
        <v>#N/A</v>
      </c>
    </row>
    <row r="221" spans="1:12" ht="18.75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관리_2023'!$A$3:$AF$22,21,FALSE)</f>
        <v>629</v>
      </c>
      <c r="J221" s="70">
        <f>VLOOKUP(B221,'총에버 관리_2023'!$A$3:$AF$22,20,FALSE)</f>
        <v>556</v>
      </c>
      <c r="K221" s="83">
        <f>VLOOKUP(B221,'총에버 관리_2023'!$A$3:$AF$22,22,FALSE)</f>
        <v>564</v>
      </c>
      <c r="L221" s="84" t="e">
        <f>RANK(K221,'총에버 관리_2023'!$AF$3:$AF$22)</f>
        <v>#N/A</v>
      </c>
    </row>
    <row r="222" spans="1:12" ht="18.75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관리_2023'!$A$3:$AF$22,21,FALSE)</f>
        <v>466</v>
      </c>
      <c r="J222" s="70" t="str">
        <f>VLOOKUP(B222,'총에버 관리_2023'!$A$3:$AF$22,20,FALSE)</f>
        <v/>
      </c>
      <c r="K222" s="83" t="str">
        <f>VLOOKUP(B222,'총에버 관리_2023'!$A$3:$AF$22,22,FALSE)</f>
        <v/>
      </c>
      <c r="L222" s="84" t="e">
        <f>RANK(K222,'총에버 관리_2023'!$AF$3:$AF$22)</f>
        <v>#VALUE!</v>
      </c>
    </row>
    <row r="223" spans="1:12" ht="19.5" thickBot="1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관리_2023'!$A$3:$AF$22,21,FALSE)</f>
        <v>585</v>
      </c>
      <c r="J223" s="70">
        <f>VLOOKUP(B223,'총에버 관리_2023'!$A$3:$AF$22,20,FALSE)</f>
        <v>592</v>
      </c>
      <c r="K223" s="83">
        <f>VLOOKUP(B223,'총에버 관리_2023'!$A$3:$AF$22,22,FALSE)</f>
        <v>584</v>
      </c>
      <c r="L223" s="84" t="e">
        <f>RANK(K223,'총에버 관리_2023'!$AF$3:$AF$22)</f>
        <v>#N/A</v>
      </c>
    </row>
    <row r="224" spans="1:12" ht="20.25" thickTop="1" thickBot="1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관리_2023'!$A$3:$AF$22,21,FALSE)</f>
        <v>526</v>
      </c>
      <c r="J224" s="70">
        <f>VLOOKUP(B224,'총에버 관리_2023'!$A$3:$AF$22,20,FALSE)</f>
        <v>460</v>
      </c>
      <c r="K224" s="83">
        <f>VLOOKUP(B224,'총에버 관리_2023'!$A$3:$AF$22,22,FALSE)</f>
        <v>682</v>
      </c>
      <c r="L224" s="84" t="e">
        <f>RANK(K224,'총에버 관리_2023'!$AF$3:$AF$22)</f>
        <v>#N/A</v>
      </c>
    </row>
    <row r="225" spans="1:12" ht="19.5" thickTop="1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 t="str">
        <f>VLOOKUP(B225,'총에버 관리_2023'!$A$3:$AF$22,21,FALSE)</f>
        <v/>
      </c>
      <c r="J225" s="70">
        <f>VLOOKUP(B225,'총에버 관리_2023'!$A$3:$AF$22,20,FALSE)</f>
        <v>555</v>
      </c>
      <c r="K225" s="83" t="str">
        <f>VLOOKUP(B225,'총에버 관리_2023'!$A$3:$AF$22,22,FALSE)</f>
        <v/>
      </c>
      <c r="L225" s="84" t="e">
        <f>RANK(K225,'총에버 관리_2023'!$AF$3:$AF$22)</f>
        <v>#VALUE!</v>
      </c>
    </row>
    <row r="226" spans="1:12" ht="18.75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관리_2023'!$A$3:$AF$22,21,FALSE)</f>
        <v>529</v>
      </c>
      <c r="J226" s="70">
        <f>VLOOKUP(B226,'총에버 관리_2023'!$A$3:$AF$22,20,FALSE)</f>
        <v>439</v>
      </c>
      <c r="K226" s="83">
        <f>VLOOKUP(B226,'총에버 관리_2023'!$A$3:$AF$22,22,FALSE)</f>
        <v>443</v>
      </c>
      <c r="L226" s="84" t="e">
        <f>RANK(K226,'총에버 관리_2023'!$AF$3:$AF$22)</f>
        <v>#N/A</v>
      </c>
    </row>
    <row r="227" spans="1:12" ht="18.75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관리_2023'!$A$3:$AF$22,21,FALSE)</f>
        <v>456</v>
      </c>
      <c r="J227" s="70" t="str">
        <f>VLOOKUP(B227,'총에버 관리_2023'!$A$3:$AF$22,20,FALSE)</f>
        <v/>
      </c>
      <c r="K227" s="83">
        <f>VLOOKUP(B227,'총에버 관리_2023'!$A$3:$AF$22,22,FALSE)</f>
        <v>510</v>
      </c>
      <c r="L227" s="84" t="e">
        <f>RANK(K227,'총에버 관리_2023'!$AF$3:$AF$22)</f>
        <v>#N/A</v>
      </c>
    </row>
    <row r="230" spans="1:12" ht="25.5">
      <c r="A230" s="197" t="s">
        <v>411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</row>
    <row r="231" spans="1:12" ht="38.25" thickBot="1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20.25" thickTop="1" thickBot="1">
      <c r="A232" s="77">
        <f t="shared" ref="A232:A244" si="39"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416</v>
      </c>
      <c r="I232" s="70">
        <f>VLOOKUP(B232,'총에버 관리_2023'!$A$3:$AF$22,24,FALSE)</f>
        <v>542</v>
      </c>
      <c r="J232" s="70">
        <f>VLOOKUP(B232,'총에버 관리_2023'!$A$3:$AF$22,23,FALSE)</f>
        <v>612</v>
      </c>
      <c r="K232" s="83">
        <f>VLOOKUP(B232,'총에버 관리_2023'!$A$3:$AF$22,25,FALSE)</f>
        <v>527</v>
      </c>
      <c r="L232" s="84" t="e">
        <f>RANK(K232,'총에버 관리_2023'!$AF$3:$AF$22)</f>
        <v>#N/A</v>
      </c>
    </row>
    <row r="233" spans="1:12" ht="20.25" thickTop="1" thickBot="1">
      <c r="A233" s="77">
        <f t="shared" si="39"/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422</v>
      </c>
      <c r="I233" s="70">
        <f>VLOOKUP(B233,'총에버 관리_2023'!$A$3:$AF$22,24,FALSE)</f>
        <v>653</v>
      </c>
      <c r="J233" s="70">
        <f>VLOOKUP(B233,'총에버 관리_2023'!$A$3:$AF$22,23,FALSE)</f>
        <v>638</v>
      </c>
      <c r="K233" s="83">
        <f>VLOOKUP(B233,'총에버 관리_2023'!$A$3:$AF$22,25,FALSE)</f>
        <v>768</v>
      </c>
      <c r="L233" s="84" t="e">
        <f>RANK(K233,'총에버 관리_2023'!$AF$3:$AF$22)</f>
        <v>#N/A</v>
      </c>
    </row>
    <row r="234" spans="1:12" ht="19.5" thickTop="1">
      <c r="A234" s="77">
        <f t="shared" si="39"/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414</v>
      </c>
      <c r="I234" s="70">
        <f>VLOOKUP(B234,'총에버 관리_2023'!$A$3:$AF$22,24,FALSE)</f>
        <v>522</v>
      </c>
      <c r="J234" s="70">
        <f>VLOOKUP(B234,'총에버 관리_2023'!$A$3:$AF$22,23,FALSE)</f>
        <v>600</v>
      </c>
      <c r="K234" s="83">
        <f>VLOOKUP(B234,'총에버 관리_2023'!$A$3:$AF$22,25,FALSE)</f>
        <v>525</v>
      </c>
      <c r="L234" s="84" t="e">
        <f>RANK(K234,'총에버 관리_2023'!$AF$3:$AF$22)</f>
        <v>#N/A</v>
      </c>
    </row>
    <row r="235" spans="1:12" ht="18.75">
      <c r="A235" s="77">
        <f t="shared" si="39"/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415</v>
      </c>
      <c r="I235" s="70">
        <f>VLOOKUP(B235,'총에버 관리_2023'!$A$3:$AF$22,24,FALSE)</f>
        <v>626</v>
      </c>
      <c r="J235" s="70">
        <f>VLOOKUP(B235,'총에버 관리_2023'!$A$3:$AF$22,23,FALSE)</f>
        <v>590</v>
      </c>
      <c r="K235" s="83">
        <f>VLOOKUP(B235,'총에버 관리_2023'!$A$3:$AF$22,25,FALSE)</f>
        <v>530</v>
      </c>
      <c r="L235" s="84" t="e">
        <f>RANK(K235,'총에버 관리_2023'!$AF$3:$AF$22)</f>
        <v>#N/A</v>
      </c>
    </row>
    <row r="236" spans="1:12" ht="18.75">
      <c r="A236" s="77">
        <f t="shared" si="39"/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413</v>
      </c>
      <c r="I236" s="70">
        <f>VLOOKUP(B236,'총에버 관리_2023'!$A$3:$AF$22,24,FALSE)</f>
        <v>618</v>
      </c>
      <c r="J236" s="70">
        <f>VLOOKUP(B236,'총에버 관리_2023'!$A$3:$AF$22,23,FALSE)</f>
        <v>673</v>
      </c>
      <c r="K236" s="83" t="str">
        <f>VLOOKUP(B236,'총에버 관리_2023'!$A$3:$AF$22,25,FALSE)</f>
        <v/>
      </c>
      <c r="L236" s="84" t="e">
        <f>RANK(K236,'총에버 관리_2023'!$AF$3:$AF$22)</f>
        <v>#VALUE!</v>
      </c>
    </row>
    <row r="237" spans="1:12" ht="18.75">
      <c r="A237" s="77">
        <f t="shared" si="39"/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417</v>
      </c>
      <c r="I237" s="70">
        <f>VLOOKUP(B237,'총에버 관리_2023'!$A$3:$AF$22,24,FALSE)</f>
        <v>576</v>
      </c>
      <c r="J237" s="70">
        <f>VLOOKUP(B237,'총에버 관리_2023'!$A$3:$AF$22,23,FALSE)</f>
        <v>647</v>
      </c>
      <c r="K237" s="83">
        <f>VLOOKUP(B237,'총에버 관리_2023'!$A$3:$AF$22,25,FALSE)</f>
        <v>575</v>
      </c>
      <c r="L237" s="84" t="e">
        <f>RANK(K237,'총에버 관리_2023'!$AF$3:$AF$22)</f>
        <v>#N/A</v>
      </c>
    </row>
    <row r="238" spans="1:12" ht="18.75">
      <c r="A238" s="77">
        <f t="shared" si="39"/>
        <v>7</v>
      </c>
      <c r="B238" s="65" t="s">
        <v>420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420</v>
      </c>
      <c r="I238" s="70">
        <f>VLOOKUP(B238,'총에버 관리_2023'!$A$3:$AF$22,24,FALSE)</f>
        <v>547</v>
      </c>
      <c r="J238" s="70">
        <f>VLOOKUP(B238,'총에버 관리_2023'!$A$3:$AF$22,23,FALSE)</f>
        <v>613</v>
      </c>
      <c r="K238" s="83">
        <f>VLOOKUP(B238,'총에버 관리_2023'!$A$3:$AF$22,25,FALSE)</f>
        <v>576</v>
      </c>
      <c r="L238" s="84" t="e">
        <f>RANK(K238,'총에버 관리_2023'!$AF$3:$AF$22)</f>
        <v>#N/A</v>
      </c>
    </row>
    <row r="239" spans="1:12" ht="18.75">
      <c r="A239" s="77">
        <f t="shared" si="39"/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421</v>
      </c>
      <c r="I239" s="70" t="str">
        <f>VLOOKUP(B239,'총에버 관리_2023'!$A$3:$AF$22,24,FALSE)</f>
        <v/>
      </c>
      <c r="J239" s="70" t="str">
        <f>VLOOKUP(B239,'총에버 관리_2023'!$A$3:$AF$22,23,FALSE)</f>
        <v/>
      </c>
      <c r="K239" s="83">
        <f>VLOOKUP(B239,'총에버 관리_2023'!$A$3:$AF$22,25,FALSE)</f>
        <v>550</v>
      </c>
      <c r="L239" s="84" t="e">
        <f>RANK(K239,'총에버 관리_2023'!$AF$3:$AF$22)</f>
        <v>#N/A</v>
      </c>
    </row>
    <row r="240" spans="1:12" ht="18.75">
      <c r="A240" s="77">
        <f t="shared" si="39"/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424</v>
      </c>
      <c r="I240" s="70" t="e">
        <f>VLOOKUP(B240,'총에버 관리_2023'!$A$3:$AF$22,24,FALSE)</f>
        <v>#N/A</v>
      </c>
      <c r="J240" s="70" t="e">
        <f>VLOOKUP(B240,'총에버 관리_2023'!$A$3:$AF$22,23,FALSE)</f>
        <v>#N/A</v>
      </c>
      <c r="K240" s="83" t="e">
        <f>VLOOKUP(B240,'총에버 관리_2023'!$A$3:$AF$22,25,FALSE)</f>
        <v>#N/A</v>
      </c>
      <c r="L240" s="84" t="e">
        <f>RANK(K240,'총에버 관리_2023'!$AF$3:$AF$22)</f>
        <v>#N/A</v>
      </c>
    </row>
    <row r="241" spans="1:12" ht="18.75">
      <c r="A241" s="77">
        <f t="shared" si="39"/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418</v>
      </c>
      <c r="I241" s="70">
        <f>VLOOKUP(B241,'총에버 관리_2023'!$A$3:$AF$22,24,FALSE)</f>
        <v>562</v>
      </c>
      <c r="J241" s="70">
        <f>VLOOKUP(B241,'총에버 관리_2023'!$A$3:$AF$22,23,FALSE)</f>
        <v>671</v>
      </c>
      <c r="K241" s="83">
        <f>VLOOKUP(B241,'총에버 관리_2023'!$A$3:$AF$22,25,FALSE)</f>
        <v>653</v>
      </c>
      <c r="L241" s="84" t="e">
        <f>RANK(K241,'총에버 관리_2023'!$AF$3:$AF$22)</f>
        <v>#N/A</v>
      </c>
    </row>
    <row r="242" spans="1:12" ht="18.75">
      <c r="A242" s="77">
        <f t="shared" si="39"/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412</v>
      </c>
      <c r="I242" s="70">
        <f>VLOOKUP(B242,'총에버 관리_2023'!$A$3:$AF$22,24,FALSE)</f>
        <v>741</v>
      </c>
      <c r="J242" s="70" t="str">
        <f>VLOOKUP(B242,'총에버 관리_2023'!$A$3:$AF$22,23,FALSE)</f>
        <v/>
      </c>
      <c r="K242" s="83">
        <f>VLOOKUP(B242,'총에버 관리_2023'!$A$3:$AF$22,25,FALSE)</f>
        <v>594</v>
      </c>
      <c r="L242" s="84" t="e">
        <f>RANK(K242,'총에버 관리_2023'!$AF$3:$AF$22)</f>
        <v>#N/A</v>
      </c>
    </row>
    <row r="243" spans="1:12" ht="18.75">
      <c r="A243" s="77">
        <f t="shared" si="39"/>
        <v>12</v>
      </c>
      <c r="B243" s="61" t="s">
        <v>423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423</v>
      </c>
      <c r="I243" s="70" t="str">
        <f>VLOOKUP(B243,'총에버 관리_2023'!$A$3:$AF$22,24,FALSE)</f>
        <v/>
      </c>
      <c r="J243" s="70" t="str">
        <f>VLOOKUP(B243,'총에버 관리_2023'!$A$3:$AF$22,23,FALSE)</f>
        <v/>
      </c>
      <c r="K243" s="83">
        <f>VLOOKUP(B243,'총에버 관리_2023'!$A$3:$AF$22,25,FALSE)</f>
        <v>574</v>
      </c>
      <c r="L243" s="84" t="e">
        <f>RANK(K243,'총에버 관리_2023'!$AF$3:$AF$22)</f>
        <v>#N/A</v>
      </c>
    </row>
    <row r="244" spans="1:12" ht="18.75">
      <c r="A244" s="77">
        <f t="shared" si="39"/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419</v>
      </c>
      <c r="I244" s="70">
        <f>VLOOKUP(B244,'총에버 관리_2023'!$A$3:$AF$22,24,FALSE)</f>
        <v>484</v>
      </c>
      <c r="J244" s="70">
        <f>VLOOKUP(B244,'총에버 관리_2023'!$A$3:$AF$22,23,FALSE)</f>
        <v>496</v>
      </c>
      <c r="K244" s="83">
        <f>VLOOKUP(B244,'총에버 관리_2023'!$A$3:$AF$22,25,FALSE)</f>
        <v>499</v>
      </c>
      <c r="L244" s="84" t="e">
        <f>RANK(K244,'총에버 관리_2023'!$AF$3:$AF$22)</f>
        <v>#N/A</v>
      </c>
    </row>
    <row r="247" spans="1:12" ht="30.75" customHeight="1">
      <c r="A247" s="197" t="s">
        <v>426</v>
      </c>
      <c r="B247" s="197"/>
      <c r="C247" s="197"/>
      <c r="D247" s="197"/>
      <c r="E247" s="197"/>
      <c r="F247" s="197"/>
      <c r="G247" s="197"/>
      <c r="H247" s="197"/>
      <c r="I247" s="197"/>
      <c r="J247" s="197"/>
      <c r="K247" s="197"/>
      <c r="L247" s="197"/>
    </row>
    <row r="248" spans="1:12" ht="37.5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9.5" thickBot="1">
      <c r="A249" s="77">
        <f t="shared" ref="A249:A261" si="42">RANK(G249,$G$249:$G$261)</f>
        <v>1</v>
      </c>
      <c r="B249" s="61" t="s">
        <v>435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435</v>
      </c>
      <c r="I249" s="70">
        <f>VLOOKUP(B249,'총에버 관리_2023'!$A$3:$AF$22,24,FALSE)</f>
        <v>653</v>
      </c>
      <c r="J249" s="70">
        <f>VLOOKUP(B249,'총에버 관리_2023'!$A$3:$AF$22,23,FALSE)</f>
        <v>638</v>
      </c>
      <c r="K249" s="83">
        <f>VLOOKUP(B249,'총에버 관리_2023'!$A$3:$AF$22,25,FALSE)</f>
        <v>768</v>
      </c>
      <c r="L249" s="84" t="e">
        <f>RANK(K249,'총에버 관리_2023'!$AF$3:$AF$22)</f>
        <v>#N/A</v>
      </c>
    </row>
    <row r="250" spans="1:12" ht="20.25" thickTop="1" thickBot="1">
      <c r="A250" s="77">
        <f t="shared" si="42"/>
        <v>2</v>
      </c>
      <c r="B250" s="61" t="s">
        <v>427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427</v>
      </c>
      <c r="I250" s="70">
        <f>VLOOKUP(B250,'총에버 관리_2023'!$A$3:$AF$22,24,FALSE)</f>
        <v>576</v>
      </c>
      <c r="J250" s="70">
        <f>VLOOKUP(B250,'총에버 관리_2023'!$A$3:$AF$22,23,FALSE)</f>
        <v>647</v>
      </c>
      <c r="K250" s="83">
        <f>VLOOKUP(B250,'총에버 관리_2023'!$A$3:$AF$22,25,FALSE)</f>
        <v>575</v>
      </c>
      <c r="L250" s="84" t="e">
        <f>RANK(K250,'총에버 관리_2023'!$AF$3:$AF$22)</f>
        <v>#N/A</v>
      </c>
    </row>
    <row r="251" spans="1:12" ht="19.5" thickTop="1">
      <c r="A251" s="77">
        <f t="shared" si="42"/>
        <v>3</v>
      </c>
      <c r="B251" s="58" t="s">
        <v>432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432</v>
      </c>
      <c r="I251" s="70">
        <f>VLOOKUP(B251,'총에버 관리_2023'!$A$3:$AF$22,24,FALSE)</f>
        <v>547</v>
      </c>
      <c r="J251" s="70">
        <f>VLOOKUP(B251,'총에버 관리_2023'!$A$3:$AF$22,23,FALSE)</f>
        <v>613</v>
      </c>
      <c r="K251" s="83">
        <f>VLOOKUP(B251,'총에버 관리_2023'!$A$3:$AF$22,25,FALSE)</f>
        <v>576</v>
      </c>
      <c r="L251" s="84" t="e">
        <f>RANK(K251,'총에버 관리_2023'!$AF$3:$AF$22)</f>
        <v>#N/A</v>
      </c>
    </row>
    <row r="252" spans="1:12" ht="18.75">
      <c r="A252" s="77">
        <f t="shared" si="42"/>
        <v>4</v>
      </c>
      <c r="B252" s="58" t="s">
        <v>428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428</v>
      </c>
      <c r="I252" s="70">
        <f>VLOOKUP(B252,'총에버 관리_2023'!$A$3:$AF$22,24,FALSE)</f>
        <v>626</v>
      </c>
      <c r="J252" s="70">
        <f>VLOOKUP(B252,'총에버 관리_2023'!$A$3:$AF$22,23,FALSE)</f>
        <v>590</v>
      </c>
      <c r="K252" s="83">
        <f>VLOOKUP(B252,'총에버 관리_2023'!$A$3:$AF$22,25,FALSE)</f>
        <v>530</v>
      </c>
      <c r="L252" s="84" t="e">
        <f>RANK(K252,'총에버 관리_2023'!$AF$3:$AF$22)</f>
        <v>#N/A</v>
      </c>
    </row>
    <row r="253" spans="1:12" ht="18.75">
      <c r="A253" s="77">
        <f t="shared" si="42"/>
        <v>4</v>
      </c>
      <c r="B253" s="58" t="s">
        <v>438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438</v>
      </c>
      <c r="I253" s="70">
        <f>VLOOKUP(B253,'총에버 관리_2023'!$A$3:$AF$22,24,FALSE)</f>
        <v>618</v>
      </c>
      <c r="J253" s="70">
        <f>VLOOKUP(B253,'총에버 관리_2023'!$A$3:$AF$22,23,FALSE)</f>
        <v>673</v>
      </c>
      <c r="K253" s="83" t="str">
        <f>VLOOKUP(B253,'총에버 관리_2023'!$A$3:$AF$22,25,FALSE)</f>
        <v/>
      </c>
      <c r="L253" s="84" t="e">
        <f>RANK(K253,'총에버 관리_2023'!$AF$3:$AF$22)</f>
        <v>#VALUE!</v>
      </c>
    </row>
    <row r="254" spans="1:12" ht="19.5" thickBot="1">
      <c r="A254" s="77">
        <f t="shared" si="42"/>
        <v>6</v>
      </c>
      <c r="B254" s="65" t="s">
        <v>429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429</v>
      </c>
      <c r="I254" s="70">
        <f>VLOOKUP(B254,'총에버 관리_2023'!$A$3:$AF$22,24,FALSE)</f>
        <v>657</v>
      </c>
      <c r="J254" s="70">
        <f>VLOOKUP(B254,'총에버 관리_2023'!$A$3:$AF$22,23,FALSE)</f>
        <v>696</v>
      </c>
      <c r="K254" s="83">
        <f>VLOOKUP(B254,'총에버 관리_2023'!$A$3:$AF$22,25,FALSE)</f>
        <v>577</v>
      </c>
      <c r="L254" s="84" t="e">
        <f>RANK(K254,'총에버 관리_2023'!$AF$3:$AF$22)</f>
        <v>#N/A</v>
      </c>
    </row>
    <row r="255" spans="1:12" ht="20.25" thickTop="1" thickBot="1">
      <c r="A255" s="77">
        <f t="shared" si="42"/>
        <v>7</v>
      </c>
      <c r="B255" s="72" t="s">
        <v>433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433</v>
      </c>
      <c r="I255" s="70">
        <f>VLOOKUP(B255,'총에버 관리_2023'!$A$3:$AF$22,24,FALSE)</f>
        <v>484</v>
      </c>
      <c r="J255" s="70">
        <f>VLOOKUP(B255,'총에버 관리_2023'!$A$3:$AF$22,23,FALSE)</f>
        <v>496</v>
      </c>
      <c r="K255" s="83">
        <f>VLOOKUP(B255,'총에버 관리_2023'!$A$3:$AF$22,25,FALSE)</f>
        <v>499</v>
      </c>
      <c r="L255" s="84" t="e">
        <f>RANK(K255,'총에버 관리_2023'!$AF$3:$AF$22)</f>
        <v>#N/A</v>
      </c>
    </row>
    <row r="256" spans="1:12" ht="19.5" thickTop="1">
      <c r="A256" s="77">
        <f t="shared" si="42"/>
        <v>8</v>
      </c>
      <c r="B256" s="58" t="s">
        <v>439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439</v>
      </c>
      <c r="I256" s="70" t="str">
        <f>VLOOKUP(B256,'총에버 관리_2023'!$A$3:$AF$22,24,FALSE)</f>
        <v/>
      </c>
      <c r="J256" s="70" t="str">
        <f>VLOOKUP(B256,'총에버 관리_2023'!$A$3:$AF$22,23,FALSE)</f>
        <v/>
      </c>
      <c r="K256" s="83">
        <f>VLOOKUP(B256,'총에버 관리_2023'!$A$3:$AF$22,25,FALSE)</f>
        <v>574</v>
      </c>
      <c r="L256" s="84" t="e">
        <f>RANK(K256,'총에버 관리_2023'!$AF$3:$AF$22)</f>
        <v>#N/A</v>
      </c>
    </row>
    <row r="257" spans="1:12" ht="18.75">
      <c r="A257" s="77">
        <f t="shared" si="42"/>
        <v>9</v>
      </c>
      <c r="B257" s="65" t="s">
        <v>437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437</v>
      </c>
      <c r="I257" s="70" t="str">
        <f>VLOOKUP(B257,'총에버 관리_2023'!$A$3:$AF$22,24,FALSE)</f>
        <v/>
      </c>
      <c r="J257" s="70" t="str">
        <f>VLOOKUP(B257,'총에버 관리_2023'!$A$3:$AF$22,23,FALSE)</f>
        <v/>
      </c>
      <c r="K257" s="83" t="str">
        <f>VLOOKUP(B257,'총에버 관리_2023'!$A$3:$AF$22,25,FALSE)</f>
        <v/>
      </c>
      <c r="L257" s="84" t="e">
        <f>RANK(K257,'총에버 관리_2023'!$AF$3:$AF$22)</f>
        <v>#VALUE!</v>
      </c>
    </row>
    <row r="258" spans="1:12" ht="18.75">
      <c r="A258" s="77">
        <f t="shared" si="42"/>
        <v>10</v>
      </c>
      <c r="B258" s="65" t="s">
        <v>436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436</v>
      </c>
      <c r="I258" s="70">
        <f>VLOOKUP(B258,'총에버 관리_2023'!$A$3:$AF$22,24,FALSE)</f>
        <v>542</v>
      </c>
      <c r="J258" s="70">
        <f>VLOOKUP(B258,'총에버 관리_2023'!$A$3:$AF$22,23,FALSE)</f>
        <v>612</v>
      </c>
      <c r="K258" s="83">
        <f>VLOOKUP(B258,'총에버 관리_2023'!$A$3:$AF$22,25,FALSE)</f>
        <v>527</v>
      </c>
      <c r="L258" s="84" t="e">
        <f>RANK(K258,'총에버 관리_2023'!$AF$3:$AF$22)</f>
        <v>#N/A</v>
      </c>
    </row>
    <row r="259" spans="1:12" ht="18.75">
      <c r="A259" s="77">
        <f t="shared" si="42"/>
        <v>11</v>
      </c>
      <c r="B259" s="65" t="s">
        <v>431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431</v>
      </c>
      <c r="I259" s="70">
        <f>VLOOKUP(B259,'총에버 관리_2023'!$A$3:$AF$22,24,FALSE)</f>
        <v>562</v>
      </c>
      <c r="J259" s="70">
        <f>VLOOKUP(B259,'총에버 관리_2023'!$A$3:$AF$22,23,FALSE)</f>
        <v>549</v>
      </c>
      <c r="K259" s="83">
        <f>VLOOKUP(B259,'총에버 관리_2023'!$A$3:$AF$22,25,FALSE)</f>
        <v>531</v>
      </c>
      <c r="L259" s="84" t="e">
        <f>RANK(K259,'총에버 관리_2023'!$AF$3:$AF$22)</f>
        <v>#N/A</v>
      </c>
    </row>
    <row r="260" spans="1:12" ht="18.75">
      <c r="A260" s="77">
        <f t="shared" si="42"/>
        <v>12</v>
      </c>
      <c r="B260" s="61" t="s">
        <v>434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434</v>
      </c>
      <c r="I260" s="70">
        <f>VLOOKUP(B260,'총에버 관리_2023'!$A$3:$AF$22,24,FALSE)</f>
        <v>522</v>
      </c>
      <c r="J260" s="70">
        <f>VLOOKUP(B260,'총에버 관리_2023'!$A$3:$AF$22,23,FALSE)</f>
        <v>600</v>
      </c>
      <c r="K260" s="83">
        <f>VLOOKUP(B260,'총에버 관리_2023'!$A$3:$AF$22,25,FALSE)</f>
        <v>525</v>
      </c>
      <c r="L260" s="84" t="e">
        <f>RANK(K260,'총에버 관리_2023'!$AF$3:$AF$22)</f>
        <v>#N/A</v>
      </c>
    </row>
    <row r="261" spans="1:12" ht="18.75">
      <c r="A261" s="77">
        <f t="shared" si="42"/>
        <v>13</v>
      </c>
      <c r="B261" s="65" t="s">
        <v>430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430</v>
      </c>
      <c r="I261" s="70">
        <f>VLOOKUP(B261,'총에버 관리_2023'!$A$3:$AF$22,24,FALSE)</f>
        <v>473</v>
      </c>
      <c r="J261" s="70" t="str">
        <f>VLOOKUP(B261,'총에버 관리_2023'!$A$3:$AF$22,23,FALSE)</f>
        <v/>
      </c>
      <c r="K261" s="83" t="str">
        <f>VLOOKUP(B261,'총에버 관리_2023'!$A$3:$AF$22,25,FALSE)</f>
        <v/>
      </c>
      <c r="L261" s="84" t="e">
        <f>RANK(K261,'총에버 관리_2023'!$AF$3:$AF$22)</f>
        <v>#VALUE!</v>
      </c>
    </row>
    <row r="264" spans="1:12" ht="25.5">
      <c r="A264" s="197" t="s">
        <v>441</v>
      </c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</row>
    <row r="265" spans="1:12" ht="37.5">
      <c r="A265" s="74" t="s">
        <v>40</v>
      </c>
      <c r="B265" s="57" t="s">
        <v>41</v>
      </c>
      <c r="C265" s="57" t="s">
        <v>42</v>
      </c>
      <c r="D265" s="57" t="s">
        <v>43</v>
      </c>
      <c r="E265" s="57" t="s">
        <v>44</v>
      </c>
      <c r="F265" s="38" t="s">
        <v>45</v>
      </c>
      <c r="G265" s="75" t="s">
        <v>46</v>
      </c>
      <c r="H265" s="38" t="s">
        <v>41</v>
      </c>
      <c r="I265" s="38" t="s">
        <v>47</v>
      </c>
      <c r="J265" s="38" t="s">
        <v>48</v>
      </c>
      <c r="K265" s="38" t="s">
        <v>49</v>
      </c>
      <c r="L265" s="76" t="s">
        <v>74</v>
      </c>
    </row>
    <row r="266" spans="1:12" ht="18.75">
      <c r="A266" s="77">
        <f t="shared" ref="A266:A279" si="45">RANK(G266,$G$266:$G$279)</f>
        <v>1</v>
      </c>
      <c r="B266" s="61" t="s">
        <v>446</v>
      </c>
      <c r="C266" s="43">
        <v>178</v>
      </c>
      <c r="D266" s="43">
        <v>231</v>
      </c>
      <c r="E266" s="43">
        <v>236</v>
      </c>
      <c r="F266" s="86">
        <f t="shared" ref="F266:F279" si="46">SUM(C266:E266)</f>
        <v>645</v>
      </c>
      <c r="G266" s="87">
        <f t="shared" ref="G266:G279" si="47">F266/COUNTA(C266:E266)</f>
        <v>215</v>
      </c>
      <c r="H266" s="61" t="s">
        <v>446</v>
      </c>
      <c r="I266" s="70">
        <f>VLOOKUP(B266,'총에버 관리_2023'!$A$3:$AF$22,24,FALSE)</f>
        <v>657</v>
      </c>
      <c r="J266" s="70">
        <f>VLOOKUP(B266,'총에버 관리_2023'!$A$3:$AF$22,23,FALSE)</f>
        <v>696</v>
      </c>
      <c r="K266" s="83">
        <f>VLOOKUP(B266,'총에버 관리_2023'!$A$3:$AF$22,25,FALSE)</f>
        <v>577</v>
      </c>
      <c r="L266" s="84" t="e">
        <f>RANK(K266,'총에버 관리_2023'!$AF$3:$AF$22)</f>
        <v>#N/A</v>
      </c>
    </row>
    <row r="267" spans="1:12" ht="18.75">
      <c r="A267" s="77">
        <f t="shared" si="45"/>
        <v>2</v>
      </c>
      <c r="B267" s="61" t="s">
        <v>453</v>
      </c>
      <c r="C267" s="43">
        <v>205</v>
      </c>
      <c r="D267" s="43">
        <v>228</v>
      </c>
      <c r="E267" s="43">
        <v>193</v>
      </c>
      <c r="F267" s="69">
        <f t="shared" si="46"/>
        <v>626</v>
      </c>
      <c r="G267" s="87">
        <f t="shared" si="47"/>
        <v>208.66666666666666</v>
      </c>
      <c r="H267" s="61" t="s">
        <v>453</v>
      </c>
      <c r="I267" s="70">
        <f>VLOOKUP(B267,'총에버 관리_2023'!$A$3:$AF$22,24,FALSE)</f>
        <v>562</v>
      </c>
      <c r="J267" s="70">
        <f>VLOOKUP(B267,'총에버 관리_2023'!$A$3:$AF$22,23,FALSE)</f>
        <v>671</v>
      </c>
      <c r="K267" s="83">
        <f>VLOOKUP(B267,'총에버 관리_2023'!$A$3:$AF$22,25,FALSE)</f>
        <v>653</v>
      </c>
      <c r="L267" s="84" t="e">
        <f>RANK(K267,'총에버 관리_2023'!$AF$3:$AF$22)</f>
        <v>#N/A</v>
      </c>
    </row>
    <row r="268" spans="1:12" ht="18.75">
      <c r="A268" s="77">
        <f t="shared" si="45"/>
        <v>3</v>
      </c>
      <c r="B268" s="72" t="s">
        <v>452</v>
      </c>
      <c r="C268" s="43">
        <v>198</v>
      </c>
      <c r="D268" s="43">
        <v>216</v>
      </c>
      <c r="E268" s="43">
        <v>185</v>
      </c>
      <c r="F268" s="69">
        <f t="shared" si="46"/>
        <v>599</v>
      </c>
      <c r="G268" s="87">
        <f t="shared" si="47"/>
        <v>199.66666666666666</v>
      </c>
      <c r="H268" s="65" t="s">
        <v>452</v>
      </c>
      <c r="I268" s="70">
        <f>VLOOKUP(B268,'총에버 관리_2023'!$A$3:$AF$22,24,FALSE)</f>
        <v>653</v>
      </c>
      <c r="J268" s="70">
        <f>VLOOKUP(B268,'총에버 관리_2023'!$A$3:$AF$22,23,FALSE)</f>
        <v>638</v>
      </c>
      <c r="K268" s="83">
        <f>VLOOKUP(B268,'총에버 관리_2023'!$A$3:$AF$22,25,FALSE)</f>
        <v>768</v>
      </c>
      <c r="L268" s="84" t="e">
        <f>RANK(K268,'총에버 관리_2023'!$AF$3:$AF$22)</f>
        <v>#N/A</v>
      </c>
    </row>
    <row r="269" spans="1:12" ht="18.75">
      <c r="A269" s="77">
        <f t="shared" si="45"/>
        <v>4</v>
      </c>
      <c r="B269" s="72" t="s">
        <v>448</v>
      </c>
      <c r="C269" s="43">
        <v>201</v>
      </c>
      <c r="D269" s="43">
        <v>179</v>
      </c>
      <c r="E269" s="43">
        <v>202</v>
      </c>
      <c r="F269" s="69">
        <f t="shared" si="46"/>
        <v>582</v>
      </c>
      <c r="G269" s="87">
        <f t="shared" si="47"/>
        <v>194</v>
      </c>
      <c r="H269" s="65" t="s">
        <v>448</v>
      </c>
      <c r="I269" s="70">
        <f>VLOOKUP(B269,'총에버 관리_2023'!$A$3:$AF$22,24,FALSE)</f>
        <v>547</v>
      </c>
      <c r="J269" s="70">
        <f>VLOOKUP(B269,'총에버 관리_2023'!$A$3:$AF$22,23,FALSE)</f>
        <v>613</v>
      </c>
      <c r="K269" s="83">
        <f>VLOOKUP(B269,'총에버 관리_2023'!$A$3:$AF$22,25,FALSE)</f>
        <v>576</v>
      </c>
      <c r="L269" s="84" t="e">
        <f>RANK(K269,'총에버 관리_2023'!$AF$3:$AF$22)</f>
        <v>#N/A</v>
      </c>
    </row>
    <row r="270" spans="1:12" ht="18.75">
      <c r="A270" s="77">
        <f t="shared" si="45"/>
        <v>5</v>
      </c>
      <c r="B270" s="61" t="s">
        <v>443</v>
      </c>
      <c r="C270" s="43">
        <v>188</v>
      </c>
      <c r="D270" s="43">
        <v>192</v>
      </c>
      <c r="E270" s="43">
        <v>166</v>
      </c>
      <c r="F270" s="69">
        <f t="shared" si="46"/>
        <v>546</v>
      </c>
      <c r="G270" s="87">
        <f t="shared" si="47"/>
        <v>182</v>
      </c>
      <c r="H270" s="58" t="s">
        <v>443</v>
      </c>
      <c r="I270" s="70">
        <f>VLOOKUP(B270,'총에버 관리_2023'!$A$3:$AF$22,24,FALSE)</f>
        <v>626</v>
      </c>
      <c r="J270" s="70">
        <f>VLOOKUP(B270,'총에버 관리_2023'!$A$3:$AF$22,23,FALSE)</f>
        <v>590</v>
      </c>
      <c r="K270" s="83">
        <f>VLOOKUP(B270,'총에버 관리_2023'!$A$3:$AF$22,25,FALSE)</f>
        <v>530</v>
      </c>
      <c r="L270" s="84" t="e">
        <f>RANK(K270,'총에버 관리_2023'!$AF$3:$AF$22)</f>
        <v>#N/A</v>
      </c>
    </row>
    <row r="271" spans="1:12" ht="18.75">
      <c r="A271" s="77">
        <f t="shared" si="45"/>
        <v>6</v>
      </c>
      <c r="B271" s="72" t="s">
        <v>455</v>
      </c>
      <c r="C271" s="43">
        <v>196</v>
      </c>
      <c r="D271" s="58">
        <v>182</v>
      </c>
      <c r="E271" s="43">
        <v>157</v>
      </c>
      <c r="F271" s="69">
        <f t="shared" si="46"/>
        <v>535</v>
      </c>
      <c r="G271" s="87">
        <f t="shared" si="47"/>
        <v>178.33333333333334</v>
      </c>
      <c r="H271" s="65" t="s">
        <v>455</v>
      </c>
      <c r="I271" s="70">
        <f>VLOOKUP(B271,'총에버 관리_2023'!$A$3:$AF$22,24,FALSE)</f>
        <v>562</v>
      </c>
      <c r="J271" s="70">
        <f>VLOOKUP(B271,'총에버 관리_2023'!$A$3:$AF$22,23,FALSE)</f>
        <v>549</v>
      </c>
      <c r="K271" s="83">
        <f>VLOOKUP(B271,'총에버 관리_2023'!$A$3:$AF$22,25,FALSE)</f>
        <v>531</v>
      </c>
      <c r="L271" s="84" t="e">
        <f>RANK(K271,'총에버 관리_2023'!$AF$3:$AF$22)</f>
        <v>#N/A</v>
      </c>
    </row>
    <row r="272" spans="1:12" ht="18.75">
      <c r="A272" s="77">
        <f t="shared" si="45"/>
        <v>7</v>
      </c>
      <c r="B272" s="72" t="s">
        <v>447</v>
      </c>
      <c r="C272" s="43">
        <v>167</v>
      </c>
      <c r="D272" s="43">
        <v>163</v>
      </c>
      <c r="E272" s="43">
        <v>190</v>
      </c>
      <c r="F272" s="69">
        <f t="shared" si="46"/>
        <v>520</v>
      </c>
      <c r="G272" s="87">
        <f t="shared" si="47"/>
        <v>173.33333333333334</v>
      </c>
      <c r="H272" s="72" t="s">
        <v>447</v>
      </c>
      <c r="I272" s="70">
        <f>VLOOKUP(B272,'총에버 관리_2023'!$A$3:$AF$22,24,FALSE)</f>
        <v>576</v>
      </c>
      <c r="J272" s="70">
        <f>VLOOKUP(B272,'총에버 관리_2023'!$A$3:$AF$22,23,FALSE)</f>
        <v>647</v>
      </c>
      <c r="K272" s="83">
        <f>VLOOKUP(B272,'총에버 관리_2023'!$A$3:$AF$22,25,FALSE)</f>
        <v>575</v>
      </c>
      <c r="L272" s="84" t="e">
        <f>RANK(K272,'총에버 관리_2023'!$AF$3:$AF$22)</f>
        <v>#N/A</v>
      </c>
    </row>
    <row r="273" spans="1:12" ht="18.75">
      <c r="A273" s="77">
        <f t="shared" si="45"/>
        <v>8</v>
      </c>
      <c r="B273" s="72" t="s">
        <v>451</v>
      </c>
      <c r="C273" s="43">
        <v>173</v>
      </c>
      <c r="D273" s="58">
        <v>160</v>
      </c>
      <c r="E273" s="43">
        <v>179</v>
      </c>
      <c r="F273" s="69">
        <f t="shared" si="46"/>
        <v>512</v>
      </c>
      <c r="G273" s="87">
        <f t="shared" si="47"/>
        <v>170.66666666666666</v>
      </c>
      <c r="H273" s="65" t="s">
        <v>451</v>
      </c>
      <c r="I273" s="70">
        <f>VLOOKUP(B273,'총에버 관리_2023'!$A$3:$AF$22,24,FALSE)</f>
        <v>618</v>
      </c>
      <c r="J273" s="70">
        <f>VLOOKUP(B273,'총에버 관리_2023'!$A$3:$AF$22,23,FALSE)</f>
        <v>673</v>
      </c>
      <c r="K273" s="83" t="str">
        <f>VLOOKUP(B273,'총에버 관리_2023'!$A$3:$AF$22,25,FALSE)</f>
        <v/>
      </c>
      <c r="L273" s="84" t="e">
        <f>RANK(K273,'총에버 관리_2023'!$AF$3:$AF$22)</f>
        <v>#VALUE!</v>
      </c>
    </row>
    <row r="274" spans="1:12" ht="18.75">
      <c r="A274" s="77">
        <f t="shared" si="45"/>
        <v>9</v>
      </c>
      <c r="B274" s="61" t="s">
        <v>449</v>
      </c>
      <c r="C274" s="43">
        <v>144</v>
      </c>
      <c r="D274" s="43">
        <v>150</v>
      </c>
      <c r="E274" s="43">
        <v>180</v>
      </c>
      <c r="F274" s="69">
        <f t="shared" si="46"/>
        <v>474</v>
      </c>
      <c r="G274" s="87">
        <f t="shared" si="47"/>
        <v>158</v>
      </c>
      <c r="H274" s="58" t="s">
        <v>449</v>
      </c>
      <c r="I274" s="70">
        <f>VLOOKUP(B274,'총에버 관리_2023'!$A$3:$AF$22,24,FALSE)</f>
        <v>484</v>
      </c>
      <c r="J274" s="70">
        <f>VLOOKUP(B274,'총에버 관리_2023'!$A$3:$AF$22,23,FALSE)</f>
        <v>496</v>
      </c>
      <c r="K274" s="83">
        <f>VLOOKUP(B274,'총에버 관리_2023'!$A$3:$AF$22,25,FALSE)</f>
        <v>499</v>
      </c>
      <c r="L274" s="84" t="e">
        <f>RANK(K274,'총에버 관리_2023'!$AF$3:$AF$22)</f>
        <v>#N/A</v>
      </c>
    </row>
    <row r="275" spans="1:12" ht="18.75">
      <c r="A275" s="77">
        <f t="shared" si="45"/>
        <v>10</v>
      </c>
      <c r="B275" s="61" t="s">
        <v>445</v>
      </c>
      <c r="C275" s="58">
        <v>155</v>
      </c>
      <c r="D275" s="58">
        <v>167</v>
      </c>
      <c r="E275" s="58">
        <v>144</v>
      </c>
      <c r="F275" s="63">
        <f t="shared" si="46"/>
        <v>466</v>
      </c>
      <c r="G275" s="87">
        <f t="shared" si="47"/>
        <v>155.33333333333334</v>
      </c>
      <c r="H275" s="58" t="s">
        <v>445</v>
      </c>
      <c r="I275" s="70">
        <f>VLOOKUP(B275,'총에버 관리_2023'!$A$3:$AF$22,24,FALSE)</f>
        <v>473</v>
      </c>
      <c r="J275" s="70" t="str">
        <f>VLOOKUP(B275,'총에버 관리_2023'!$A$3:$AF$22,23,FALSE)</f>
        <v/>
      </c>
      <c r="K275" s="83" t="str">
        <f>VLOOKUP(B275,'총에버 관리_2023'!$A$3:$AF$22,25,FALSE)</f>
        <v/>
      </c>
      <c r="L275" s="84" t="e">
        <f>RANK(K275,'총에버 관리_2023'!$AF$3:$AF$22)</f>
        <v>#VALUE!</v>
      </c>
    </row>
    <row r="276" spans="1:12" ht="18.75">
      <c r="A276" s="77">
        <f t="shared" si="45"/>
        <v>11</v>
      </c>
      <c r="B276" s="58" t="s">
        <v>442</v>
      </c>
      <c r="C276" s="59">
        <v>145</v>
      </c>
      <c r="D276" s="58">
        <v>144</v>
      </c>
      <c r="E276" s="58">
        <v>163</v>
      </c>
      <c r="F276" s="63">
        <f t="shared" si="46"/>
        <v>452</v>
      </c>
      <c r="G276" s="87">
        <f t="shared" si="47"/>
        <v>150.66666666666666</v>
      </c>
      <c r="H276" s="58" t="s">
        <v>442</v>
      </c>
      <c r="I276" s="70">
        <f>VLOOKUP(B276,'총에버 관리_2023'!$A$3:$AF$22,24,FALSE)</f>
        <v>522</v>
      </c>
      <c r="J276" s="70">
        <f>VLOOKUP(B276,'총에버 관리_2023'!$A$3:$AF$22,23,FALSE)</f>
        <v>600</v>
      </c>
      <c r="K276" s="83">
        <f>VLOOKUP(B276,'총에버 관리_2023'!$A$3:$AF$22,25,FALSE)</f>
        <v>525</v>
      </c>
      <c r="L276" s="84" t="e">
        <f>RANK(K276,'총에버 관리_2023'!$AF$3:$AF$22)</f>
        <v>#N/A</v>
      </c>
    </row>
    <row r="277" spans="1:12" ht="18.75">
      <c r="A277" s="77">
        <f t="shared" si="45"/>
        <v>12</v>
      </c>
      <c r="B277" s="61" t="s">
        <v>444</v>
      </c>
      <c r="C277" s="131">
        <v>136</v>
      </c>
      <c r="D277" s="63">
        <v>163</v>
      </c>
      <c r="E277" s="58">
        <v>132</v>
      </c>
      <c r="F277" s="63">
        <f t="shared" si="46"/>
        <v>431</v>
      </c>
      <c r="G277" s="87">
        <f t="shared" si="47"/>
        <v>143.66666666666666</v>
      </c>
      <c r="H277" s="61" t="s">
        <v>444</v>
      </c>
      <c r="I277" s="70" t="str">
        <f>VLOOKUP(B277,'총에버 관리_2023'!$A$3:$AF$22,24,FALSE)</f>
        <v/>
      </c>
      <c r="J277" s="70" t="str">
        <f>VLOOKUP(B277,'총에버 관리_2023'!$A$3:$AF$22,23,FALSE)</f>
        <v/>
      </c>
      <c r="K277" s="83" t="str">
        <f>VLOOKUP(B277,'총에버 관리_2023'!$A$3:$AF$22,25,FALSE)</f>
        <v/>
      </c>
      <c r="L277" s="84" t="e">
        <f>RANK(K277,'총에버 관리_2023'!$AF$3:$AF$22)</f>
        <v>#VALUE!</v>
      </c>
    </row>
    <row r="278" spans="1:12" ht="18.75">
      <c r="A278" s="77">
        <f t="shared" si="45"/>
        <v>13</v>
      </c>
      <c r="B278" s="65" t="s">
        <v>450</v>
      </c>
      <c r="C278" s="70">
        <v>110</v>
      </c>
      <c r="D278" s="58">
        <v>158</v>
      </c>
      <c r="E278" s="43">
        <v>139</v>
      </c>
      <c r="F278" s="69">
        <f t="shared" si="46"/>
        <v>407</v>
      </c>
      <c r="G278" s="87">
        <f t="shared" si="47"/>
        <v>135.66666666666666</v>
      </c>
      <c r="H278" s="65" t="s">
        <v>450</v>
      </c>
      <c r="I278" s="70" t="str">
        <f>VLOOKUP(B278,'총에버 관리_2023'!$A$3:$AF$22,24,FALSE)</f>
        <v/>
      </c>
      <c r="J278" s="70" t="str">
        <f>VLOOKUP(B278,'총에버 관리_2023'!$A$3:$AF$22,23,FALSE)</f>
        <v/>
      </c>
      <c r="K278" s="83">
        <f>VLOOKUP(B278,'총에버 관리_2023'!$A$3:$AF$22,25,FALSE)</f>
        <v>574</v>
      </c>
      <c r="L278" s="84" t="e">
        <f>RANK(K278,'총에버 관리_2023'!$AF$3:$AF$22)</f>
        <v>#N/A</v>
      </c>
    </row>
    <row r="279" spans="1:12" ht="18.75">
      <c r="A279" s="77">
        <f t="shared" si="45"/>
        <v>14</v>
      </c>
      <c r="B279" s="65" t="s">
        <v>454</v>
      </c>
      <c r="C279" s="70">
        <v>102</v>
      </c>
      <c r="D279" s="58">
        <v>151</v>
      </c>
      <c r="E279" s="43">
        <v>142</v>
      </c>
      <c r="F279" s="69">
        <f t="shared" si="46"/>
        <v>395</v>
      </c>
      <c r="G279" s="87">
        <f t="shared" si="47"/>
        <v>131.66666666666666</v>
      </c>
      <c r="H279" s="65" t="s">
        <v>454</v>
      </c>
      <c r="I279" s="70">
        <f>VLOOKUP(B279,'총에버 관리_2023'!$A$3:$AF$22,24,FALSE)</f>
        <v>542</v>
      </c>
      <c r="J279" s="70">
        <f>VLOOKUP(B279,'총에버 관리_2023'!$A$3:$AF$22,23,FALSE)</f>
        <v>612</v>
      </c>
      <c r="K279" s="83">
        <f>VLOOKUP(B279,'총에버 관리_2023'!$A$3:$AF$22,25,FALSE)</f>
        <v>527</v>
      </c>
      <c r="L279" s="84" t="e">
        <f>RANK(K279,'총에버 관리_2023'!$AF$3:$AF$22)</f>
        <v>#N/A</v>
      </c>
    </row>
    <row r="282" spans="1:12" ht="25.5">
      <c r="A282" s="197" t="s">
        <v>456</v>
      </c>
      <c r="B282" s="197"/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</row>
    <row r="283" spans="1:12" ht="38.25" thickBot="1">
      <c r="A283" s="74" t="s">
        <v>40</v>
      </c>
      <c r="B283" s="57" t="s">
        <v>41</v>
      </c>
      <c r="C283" s="57" t="s">
        <v>42</v>
      </c>
      <c r="D283" s="57" t="s">
        <v>43</v>
      </c>
      <c r="E283" s="57" t="s">
        <v>44</v>
      </c>
      <c r="F283" s="38" t="s">
        <v>45</v>
      </c>
      <c r="G283" s="75" t="s">
        <v>46</v>
      </c>
      <c r="H283" s="38" t="s">
        <v>41</v>
      </c>
      <c r="I283" s="38" t="s">
        <v>47</v>
      </c>
      <c r="J283" s="38" t="s">
        <v>48</v>
      </c>
      <c r="K283" s="38" t="s">
        <v>49</v>
      </c>
      <c r="L283" s="76" t="s">
        <v>74</v>
      </c>
    </row>
    <row r="284" spans="1:12" ht="20.25" thickTop="1" thickBot="1">
      <c r="A284" s="77">
        <f t="shared" ref="A284:A299" si="48">RANK(G284,$G$284:$G$299)</f>
        <v>1</v>
      </c>
      <c r="B284" s="72" t="s">
        <v>467</v>
      </c>
      <c r="C284" s="68">
        <v>227</v>
      </c>
      <c r="D284" s="128">
        <v>194</v>
      </c>
      <c r="E284" s="128">
        <v>278</v>
      </c>
      <c r="F284" s="86">
        <f t="shared" ref="F284:F299" si="49">SUM(C284:E284)</f>
        <v>699</v>
      </c>
      <c r="G284" s="87">
        <f t="shared" ref="G284:G299" si="50">F284/COUNTA(C284:E284)</f>
        <v>233</v>
      </c>
      <c r="H284" s="72" t="s">
        <v>467</v>
      </c>
      <c r="I284" s="70">
        <f>VLOOKUP(B284,'총에버 관리_2023'!$A$3:$AF$22,24,FALSE)</f>
        <v>657</v>
      </c>
      <c r="J284" s="70">
        <f>VLOOKUP(B284,'총에버 관리_2023'!$A$3:$AF$22,23,FALSE)</f>
        <v>696</v>
      </c>
      <c r="K284" s="83">
        <f>VLOOKUP(B284,'총에버 관리_2023'!$A$3:$AF$22,25,FALSE)</f>
        <v>577</v>
      </c>
      <c r="L284" s="84" t="e">
        <f>RANK(K284,'총에버 관리_2023'!$AF$3:$AF$22)</f>
        <v>#N/A</v>
      </c>
    </row>
    <row r="285" spans="1:12" ht="20.25" thickTop="1" thickBot="1">
      <c r="A285" s="77">
        <f t="shared" si="48"/>
        <v>2</v>
      </c>
      <c r="B285" s="61" t="s">
        <v>471</v>
      </c>
      <c r="C285" s="68">
        <v>222</v>
      </c>
      <c r="D285" s="133">
        <v>226</v>
      </c>
      <c r="E285" s="68">
        <v>242</v>
      </c>
      <c r="F285" s="69">
        <f t="shared" si="49"/>
        <v>690</v>
      </c>
      <c r="G285" s="87">
        <f t="shared" si="50"/>
        <v>230</v>
      </c>
      <c r="H285" s="61" t="s">
        <v>471</v>
      </c>
      <c r="I285" s="70">
        <f>VLOOKUP(B285,'총에버 관리_2023'!$A$3:$AF$22,24,FALSE)</f>
        <v>653</v>
      </c>
      <c r="J285" s="70">
        <f>VLOOKUP(B285,'총에버 관리_2023'!$A$3:$AF$22,23,FALSE)</f>
        <v>638</v>
      </c>
      <c r="K285" s="83">
        <f>VLOOKUP(B285,'총에버 관리_2023'!$A$3:$AF$22,25,FALSE)</f>
        <v>768</v>
      </c>
      <c r="L285" s="84" t="e">
        <f>RANK(K285,'총에버 관리_2023'!$AF$3:$AF$22)</f>
        <v>#N/A</v>
      </c>
    </row>
    <row r="286" spans="1:12" ht="20.25" thickTop="1" thickBot="1">
      <c r="A286" s="77">
        <f t="shared" si="48"/>
        <v>3</v>
      </c>
      <c r="B286" s="61" t="s">
        <v>457</v>
      </c>
      <c r="C286" s="79">
        <v>179</v>
      </c>
      <c r="D286" s="62">
        <v>279</v>
      </c>
      <c r="E286" s="80">
        <v>224</v>
      </c>
      <c r="F286" s="63">
        <f t="shared" si="49"/>
        <v>682</v>
      </c>
      <c r="G286" s="87">
        <f t="shared" si="50"/>
        <v>227.33333333333334</v>
      </c>
      <c r="H286" s="61" t="s">
        <v>457</v>
      </c>
      <c r="I286" s="70" t="str">
        <f>VLOOKUP(B286,'총에버 관리_2023'!$A$3:$AF$22,24,FALSE)</f>
        <v/>
      </c>
      <c r="J286" s="70" t="str">
        <f>VLOOKUP(B286,'총에버 관리_2023'!$A$3:$AF$22,23,FALSE)</f>
        <v/>
      </c>
      <c r="K286" s="83">
        <f>VLOOKUP(B286,'총에버 관리_2023'!$A$3:$AF$22,25,FALSE)</f>
        <v>574</v>
      </c>
      <c r="L286" s="84" t="e">
        <f>RANK(K286,'총에버 관리_2023'!$AF$3:$AF$22)</f>
        <v>#N/A</v>
      </c>
    </row>
    <row r="287" spans="1:12" ht="20.25" thickTop="1" thickBot="1">
      <c r="A287" s="77">
        <f t="shared" si="48"/>
        <v>4</v>
      </c>
      <c r="B287" s="72" t="s">
        <v>472</v>
      </c>
      <c r="C287" s="68">
        <v>215</v>
      </c>
      <c r="D287" s="80">
        <v>214</v>
      </c>
      <c r="E287" s="69">
        <v>195</v>
      </c>
      <c r="F287" s="69">
        <f t="shared" si="49"/>
        <v>624</v>
      </c>
      <c r="G287" s="87">
        <f t="shared" si="50"/>
        <v>208</v>
      </c>
      <c r="H287" s="72" t="s">
        <v>472</v>
      </c>
      <c r="I287" s="70">
        <f>VLOOKUP(B287,'총에버 관리_2023'!$A$3:$AF$22,24,FALSE)</f>
        <v>562</v>
      </c>
      <c r="J287" s="70">
        <f>VLOOKUP(B287,'총에버 관리_2023'!$A$3:$AF$22,23,FALSE)</f>
        <v>671</v>
      </c>
      <c r="K287" s="83">
        <f>VLOOKUP(B287,'총에버 관리_2023'!$A$3:$AF$22,25,FALSE)</f>
        <v>653</v>
      </c>
      <c r="L287" s="84" t="e">
        <f>RANK(K287,'총에버 관리_2023'!$AF$3:$AF$22)</f>
        <v>#N/A</v>
      </c>
    </row>
    <row r="288" spans="1:12" ht="19.5" thickTop="1">
      <c r="A288" s="77">
        <f t="shared" si="48"/>
        <v>5</v>
      </c>
      <c r="B288" s="61" t="s">
        <v>459</v>
      </c>
      <c r="C288" s="64">
        <v>192</v>
      </c>
      <c r="D288" s="58">
        <v>191</v>
      </c>
      <c r="E288" s="63">
        <v>221</v>
      </c>
      <c r="F288" s="63">
        <f t="shared" si="49"/>
        <v>604</v>
      </c>
      <c r="G288" s="87">
        <f t="shared" si="50"/>
        <v>201.33333333333334</v>
      </c>
      <c r="H288" s="61" t="s">
        <v>459</v>
      </c>
      <c r="I288" s="70">
        <f>VLOOKUP(B288,'총에버 관리_2023'!$A$3:$AF$22,24,FALSE)</f>
        <v>576</v>
      </c>
      <c r="J288" s="70">
        <f>VLOOKUP(B288,'총에버 관리_2023'!$A$3:$AF$22,23,FALSE)</f>
        <v>647</v>
      </c>
      <c r="K288" s="83">
        <f>VLOOKUP(B288,'총에버 관리_2023'!$A$3:$AF$22,25,FALSE)</f>
        <v>575</v>
      </c>
      <c r="L288" s="84" t="e">
        <f>RANK(K288,'총에버 관리_2023'!$AF$3:$AF$22)</f>
        <v>#N/A</v>
      </c>
    </row>
    <row r="289" spans="1:12" ht="18.75">
      <c r="A289" s="77">
        <f t="shared" si="48"/>
        <v>5</v>
      </c>
      <c r="B289" s="61" t="s">
        <v>464</v>
      </c>
      <c r="C289" s="43">
        <v>236</v>
      </c>
      <c r="D289" s="43">
        <v>200</v>
      </c>
      <c r="E289" s="128">
        <v>168</v>
      </c>
      <c r="F289" s="69">
        <f t="shared" si="49"/>
        <v>604</v>
      </c>
      <c r="G289" s="87">
        <f t="shared" si="50"/>
        <v>201.33333333333334</v>
      </c>
      <c r="H289" s="61" t="s">
        <v>464</v>
      </c>
      <c r="I289" s="70">
        <f>VLOOKUP(B289,'총에버 관리_2023'!$A$3:$AF$22,24,FALSE)</f>
        <v>618</v>
      </c>
      <c r="J289" s="70">
        <f>VLOOKUP(B289,'총에버 관리_2023'!$A$3:$AF$22,23,FALSE)</f>
        <v>673</v>
      </c>
      <c r="K289" s="83" t="str">
        <f>VLOOKUP(B289,'총에버 관리_2023'!$A$3:$AF$22,25,FALSE)</f>
        <v/>
      </c>
      <c r="L289" s="84" t="e">
        <f>RANK(K289,'총에버 관리_2023'!$AF$3:$AF$22)</f>
        <v>#VALUE!</v>
      </c>
    </row>
    <row r="290" spans="1:12" ht="18.75">
      <c r="A290" s="77">
        <f t="shared" si="48"/>
        <v>7</v>
      </c>
      <c r="B290" s="61" t="s">
        <v>461</v>
      </c>
      <c r="C290" s="43">
        <v>170</v>
      </c>
      <c r="D290" s="43">
        <v>219</v>
      </c>
      <c r="E290" s="132">
        <v>195</v>
      </c>
      <c r="F290" s="69">
        <f t="shared" si="49"/>
        <v>584</v>
      </c>
      <c r="G290" s="87">
        <f t="shared" si="50"/>
        <v>194.66666666666666</v>
      </c>
      <c r="H290" s="61" t="s">
        <v>461</v>
      </c>
      <c r="I290" s="70">
        <f>VLOOKUP(B290,'총에버 관리_2023'!$A$3:$AF$22,24,FALSE)</f>
        <v>626</v>
      </c>
      <c r="J290" s="70">
        <f>VLOOKUP(B290,'총에버 관리_2023'!$A$3:$AF$22,23,FALSE)</f>
        <v>590</v>
      </c>
      <c r="K290" s="83">
        <f>VLOOKUP(B290,'총에버 관리_2023'!$A$3:$AF$22,25,FALSE)</f>
        <v>530</v>
      </c>
      <c r="L290" s="84" t="e">
        <f>RANK(K290,'총에버 관리_2023'!$AF$3:$AF$22)</f>
        <v>#N/A</v>
      </c>
    </row>
    <row r="291" spans="1:12" ht="18.75">
      <c r="A291" s="77">
        <f t="shared" si="48"/>
        <v>8</v>
      </c>
      <c r="B291" s="61" t="s">
        <v>460</v>
      </c>
      <c r="C291" s="58">
        <v>198</v>
      </c>
      <c r="D291" s="58">
        <v>197</v>
      </c>
      <c r="E291" s="80">
        <v>169</v>
      </c>
      <c r="F291" s="63">
        <f t="shared" si="49"/>
        <v>564</v>
      </c>
      <c r="G291" s="87">
        <f t="shared" si="50"/>
        <v>188</v>
      </c>
      <c r="H291" s="61" t="s">
        <v>460</v>
      </c>
      <c r="I291" s="70">
        <f>VLOOKUP(B291,'총에버 관리_2023'!$A$3:$AF$22,24,FALSE)</f>
        <v>547</v>
      </c>
      <c r="J291" s="70">
        <f>VLOOKUP(B291,'총에버 관리_2023'!$A$3:$AF$22,23,FALSE)</f>
        <v>613</v>
      </c>
      <c r="K291" s="83">
        <f>VLOOKUP(B291,'총에버 관리_2023'!$A$3:$AF$22,25,FALSE)</f>
        <v>576</v>
      </c>
      <c r="L291" s="84" t="e">
        <f>RANK(K291,'총에버 관리_2023'!$AF$3:$AF$22)</f>
        <v>#N/A</v>
      </c>
    </row>
    <row r="292" spans="1:12" ht="18.75">
      <c r="A292" s="77">
        <f t="shared" si="48"/>
        <v>9</v>
      </c>
      <c r="B292" s="58" t="s">
        <v>458</v>
      </c>
      <c r="C292" s="43">
        <v>129</v>
      </c>
      <c r="D292" s="43">
        <v>179</v>
      </c>
      <c r="E292" s="43">
        <v>253</v>
      </c>
      <c r="F292" s="69">
        <f t="shared" si="49"/>
        <v>561</v>
      </c>
      <c r="G292" s="87">
        <f t="shared" si="50"/>
        <v>187</v>
      </c>
      <c r="H292" s="58" t="s">
        <v>458</v>
      </c>
      <c r="I292" s="70">
        <f>VLOOKUP(B292,'총에버 관리_2023'!$A$3:$AF$22,24,FALSE)</f>
        <v>741</v>
      </c>
      <c r="J292" s="70" t="str">
        <f>VLOOKUP(B292,'총에버 관리_2023'!$A$3:$AF$22,23,FALSE)</f>
        <v/>
      </c>
      <c r="K292" s="83">
        <f>VLOOKUP(B292,'총에버 관리_2023'!$A$3:$AF$22,25,FALSE)</f>
        <v>594</v>
      </c>
      <c r="L292" s="84" t="e">
        <f>RANK(K292,'총에버 관리_2023'!$AF$3:$AF$22)</f>
        <v>#N/A</v>
      </c>
    </row>
    <row r="293" spans="1:12" ht="18.75">
      <c r="A293" s="77">
        <f t="shared" si="48"/>
        <v>10</v>
      </c>
      <c r="B293" s="58" t="s">
        <v>468</v>
      </c>
      <c r="C293" s="43">
        <v>188</v>
      </c>
      <c r="D293" s="43">
        <v>202</v>
      </c>
      <c r="E293" s="43">
        <v>169</v>
      </c>
      <c r="F293" s="69">
        <f t="shared" si="49"/>
        <v>559</v>
      </c>
      <c r="G293" s="87">
        <f t="shared" si="50"/>
        <v>186.33333333333334</v>
      </c>
      <c r="H293" s="58" t="s">
        <v>468</v>
      </c>
      <c r="I293" s="70" t="str">
        <f>VLOOKUP(B293,'총에버 관리_2023'!$A$3:$AF$22,24,FALSE)</f>
        <v/>
      </c>
      <c r="J293" s="70" t="str">
        <f>VLOOKUP(B293,'총에버 관리_2023'!$A$3:$AF$22,23,FALSE)</f>
        <v/>
      </c>
      <c r="K293" s="83" t="str">
        <f>VLOOKUP(B293,'총에버 관리_2023'!$A$3:$AF$22,25,FALSE)</f>
        <v/>
      </c>
      <c r="L293" s="84" t="e">
        <f>RANK(K293,'총에버 관리_2023'!$AF$3:$AF$22)</f>
        <v>#VALUE!</v>
      </c>
    </row>
    <row r="294" spans="1:12" ht="18.75">
      <c r="A294" s="77">
        <f t="shared" si="48"/>
        <v>11</v>
      </c>
      <c r="B294" s="65" t="s">
        <v>463</v>
      </c>
      <c r="C294" s="71">
        <v>167</v>
      </c>
      <c r="D294" s="43">
        <v>203</v>
      </c>
      <c r="E294" s="43">
        <v>175</v>
      </c>
      <c r="F294" s="69">
        <f t="shared" si="49"/>
        <v>545</v>
      </c>
      <c r="G294" s="87">
        <f t="shared" si="50"/>
        <v>181.66666666666666</v>
      </c>
      <c r="H294" s="65" t="s">
        <v>463</v>
      </c>
      <c r="I294" s="70">
        <f>VLOOKUP(B294,'총에버 관리_2023'!$A$3:$AF$22,24,FALSE)</f>
        <v>522</v>
      </c>
      <c r="J294" s="70">
        <f>VLOOKUP(B294,'총에버 관리_2023'!$A$3:$AF$22,23,FALSE)</f>
        <v>600</v>
      </c>
      <c r="K294" s="83">
        <f>VLOOKUP(B294,'총에버 관리_2023'!$A$3:$AF$22,25,FALSE)</f>
        <v>525</v>
      </c>
      <c r="L294" s="84" t="e">
        <f>RANK(K294,'총에버 관리_2023'!$AF$3:$AF$22)</f>
        <v>#N/A</v>
      </c>
    </row>
    <row r="295" spans="1:12" ht="18.75">
      <c r="A295" s="77">
        <f t="shared" si="48"/>
        <v>12</v>
      </c>
      <c r="B295" s="72" t="s">
        <v>469</v>
      </c>
      <c r="C295" s="129">
        <v>174</v>
      </c>
      <c r="D295" s="63">
        <v>168</v>
      </c>
      <c r="E295" s="43">
        <v>181</v>
      </c>
      <c r="F295" s="69">
        <f t="shared" si="49"/>
        <v>523</v>
      </c>
      <c r="G295" s="87">
        <f t="shared" si="50"/>
        <v>174.33333333333334</v>
      </c>
      <c r="H295" s="72" t="s">
        <v>469</v>
      </c>
      <c r="I295" s="70">
        <f>VLOOKUP(B295,'총에버 관리_2023'!$A$3:$AF$22,24,FALSE)</f>
        <v>542</v>
      </c>
      <c r="J295" s="70">
        <f>VLOOKUP(B295,'총에버 관리_2023'!$A$3:$AF$22,23,FALSE)</f>
        <v>612</v>
      </c>
      <c r="K295" s="83">
        <f>VLOOKUP(B295,'총에버 관리_2023'!$A$3:$AF$22,25,FALSE)</f>
        <v>527</v>
      </c>
      <c r="L295" s="84" t="e">
        <f>RANK(K295,'총에버 관리_2023'!$AF$3:$AF$22)</f>
        <v>#N/A</v>
      </c>
    </row>
    <row r="296" spans="1:12" ht="18.75">
      <c r="A296" s="77">
        <f t="shared" si="48"/>
        <v>13</v>
      </c>
      <c r="B296" s="65" t="s">
        <v>473</v>
      </c>
      <c r="C296" s="70">
        <v>159</v>
      </c>
      <c r="D296" s="58">
        <v>182</v>
      </c>
      <c r="E296" s="43">
        <v>172</v>
      </c>
      <c r="F296" s="69">
        <f t="shared" si="49"/>
        <v>513</v>
      </c>
      <c r="G296" s="87">
        <f t="shared" si="50"/>
        <v>171</v>
      </c>
      <c r="H296" s="65" t="s">
        <v>465</v>
      </c>
      <c r="I296" s="70"/>
      <c r="J296" s="70"/>
      <c r="K296" s="83"/>
      <c r="L296" s="84"/>
    </row>
    <row r="297" spans="1:12" ht="18.75">
      <c r="A297" s="77">
        <f t="shared" si="48"/>
        <v>14</v>
      </c>
      <c r="B297" s="65" t="s">
        <v>462</v>
      </c>
      <c r="C297" s="71">
        <v>127</v>
      </c>
      <c r="D297" s="43">
        <v>190</v>
      </c>
      <c r="E297" s="43">
        <v>193</v>
      </c>
      <c r="F297" s="69">
        <f t="shared" si="49"/>
        <v>510</v>
      </c>
      <c r="G297" s="87">
        <f t="shared" si="50"/>
        <v>170</v>
      </c>
      <c r="H297" s="65" t="s">
        <v>462</v>
      </c>
      <c r="I297" s="70">
        <f>VLOOKUP(B297,'총에버 관리_2023'!$A$3:$AF$22,24,FALSE)</f>
        <v>473</v>
      </c>
      <c r="J297" s="70" t="str">
        <f>VLOOKUP(B297,'총에버 관리_2023'!$A$3:$AF$22,23,FALSE)</f>
        <v/>
      </c>
      <c r="K297" s="83" t="str">
        <f>VLOOKUP(B297,'총에버 관리_2023'!$A$3:$AF$22,25,FALSE)</f>
        <v/>
      </c>
      <c r="L297" s="84" t="e">
        <f>RANK(K297,'총에버 관리_2023'!$AF$3:$AF$22)</f>
        <v>#VALUE!</v>
      </c>
    </row>
    <row r="298" spans="1:12" ht="18.75">
      <c r="A298" s="77">
        <f t="shared" si="48"/>
        <v>15</v>
      </c>
      <c r="B298" s="72" t="s">
        <v>466</v>
      </c>
      <c r="C298" s="129">
        <v>115</v>
      </c>
      <c r="D298" s="63">
        <v>197</v>
      </c>
      <c r="E298" s="43">
        <v>178</v>
      </c>
      <c r="F298" s="69">
        <f t="shared" si="49"/>
        <v>490</v>
      </c>
      <c r="G298" s="87">
        <f t="shared" si="50"/>
        <v>163.33333333333334</v>
      </c>
      <c r="H298" s="72" t="s">
        <v>466</v>
      </c>
      <c r="I298" s="70" t="str">
        <f>VLOOKUP(B298,'총에버 관리_2023'!$A$3:$AF$22,24,FALSE)</f>
        <v/>
      </c>
      <c r="J298" s="70">
        <f>VLOOKUP(B298,'총에버 관리_2023'!$A$3:$AF$22,23,FALSE)</f>
        <v>585</v>
      </c>
      <c r="K298" s="83" t="str">
        <f>VLOOKUP(B298,'총에버 관리_2023'!$A$3:$AF$22,25,FALSE)</f>
        <v/>
      </c>
      <c r="L298" s="84" t="e">
        <f>RANK(K298,'총에버 관리_2023'!$AF$3:$AF$22)</f>
        <v>#VALUE!</v>
      </c>
    </row>
    <row r="299" spans="1:12" ht="18.75">
      <c r="A299" s="77">
        <f t="shared" si="48"/>
        <v>16</v>
      </c>
      <c r="B299" s="65" t="s">
        <v>470</v>
      </c>
      <c r="C299" s="70">
        <v>165</v>
      </c>
      <c r="D299" s="43">
        <v>131</v>
      </c>
      <c r="E299" s="43">
        <v>147</v>
      </c>
      <c r="F299" s="69">
        <f t="shared" si="49"/>
        <v>443</v>
      </c>
      <c r="G299" s="87">
        <f t="shared" si="50"/>
        <v>147.66666666666666</v>
      </c>
      <c r="H299" s="65" t="s">
        <v>470</v>
      </c>
      <c r="I299" s="70">
        <f>VLOOKUP(B299,'총에버 관리_2023'!$A$3:$AF$22,24,FALSE)</f>
        <v>484</v>
      </c>
      <c r="J299" s="70">
        <f>VLOOKUP(B299,'총에버 관리_2023'!$A$3:$AF$22,23,FALSE)</f>
        <v>496</v>
      </c>
      <c r="K299" s="83">
        <f>VLOOKUP(B299,'총에버 관리_2023'!$A$3:$AF$22,25,FALSE)</f>
        <v>499</v>
      </c>
      <c r="L299" s="84" t="e">
        <f>RANK(K299,'총에버 관리_2023'!$AF$3:$AF$22)</f>
        <v>#N/A</v>
      </c>
    </row>
    <row r="302" spans="1:12" ht="36" customHeight="1">
      <c r="A302" s="197" t="s">
        <v>475</v>
      </c>
      <c r="B302" s="197"/>
      <c r="C302" s="197"/>
      <c r="D302" s="197"/>
      <c r="E302" s="197"/>
      <c r="F302" s="197"/>
      <c r="G302" s="197"/>
      <c r="H302" s="197"/>
      <c r="I302" s="197"/>
      <c r="J302" s="197"/>
      <c r="K302" s="197"/>
      <c r="L302" s="197"/>
    </row>
    <row r="303" spans="1:12" ht="38.25" thickBot="1">
      <c r="A303" s="74" t="s">
        <v>40</v>
      </c>
      <c r="B303" s="57" t="s">
        <v>41</v>
      </c>
      <c r="C303" s="57" t="s">
        <v>42</v>
      </c>
      <c r="D303" s="57" t="s">
        <v>43</v>
      </c>
      <c r="E303" s="57" t="s">
        <v>44</v>
      </c>
      <c r="F303" s="38" t="s">
        <v>45</v>
      </c>
      <c r="G303" s="75" t="s">
        <v>46</v>
      </c>
      <c r="H303" s="38" t="s">
        <v>41</v>
      </c>
      <c r="I303" s="38" t="s">
        <v>47</v>
      </c>
      <c r="J303" s="38" t="s">
        <v>48</v>
      </c>
      <c r="K303" s="38" t="s">
        <v>49</v>
      </c>
      <c r="L303" s="76" t="s">
        <v>74</v>
      </c>
    </row>
    <row r="304" spans="1:12" ht="19.5" thickBot="1">
      <c r="A304" s="77">
        <f t="shared" ref="A304:A315" si="51">RANK(G304,$G$304:$G$315)</f>
        <v>1</v>
      </c>
      <c r="B304" s="58" t="s">
        <v>479</v>
      </c>
      <c r="C304" s="59">
        <v>205</v>
      </c>
      <c r="D304" s="61">
        <v>222</v>
      </c>
      <c r="E304" s="73">
        <v>269</v>
      </c>
      <c r="F304" s="80">
        <f t="shared" ref="F304:F315" si="52">SUM(C304:E304)</f>
        <v>696</v>
      </c>
      <c r="G304" s="87">
        <f t="shared" ref="G304:G315" si="53">F304/COUNTA(C304:E304)</f>
        <v>232</v>
      </c>
      <c r="H304" s="58" t="s">
        <v>479</v>
      </c>
      <c r="I304" s="70">
        <f>VLOOKUP(B304,'총에버 관리_2023'!$A$3:$AF$22,25,FALSE)</f>
        <v>577</v>
      </c>
      <c r="J304" s="70">
        <f>VLOOKUP(B304,'총에버 관리_2023'!$A$3:$AF$22,24,FALSE)</f>
        <v>657</v>
      </c>
      <c r="K304" s="83">
        <f>VLOOKUP(B304,'총에버 관리_2023'!$A$3:$AF$22,26,FALSE)</f>
        <v>668</v>
      </c>
      <c r="L304" s="84" t="e">
        <f>RANK(K304,'총에버 관리_2023'!$AF$3:$AF$22)</f>
        <v>#N/A</v>
      </c>
    </row>
    <row r="305" spans="1:12" ht="19.5" thickBot="1">
      <c r="A305" s="77">
        <f t="shared" si="51"/>
        <v>2</v>
      </c>
      <c r="B305" s="61" t="s">
        <v>483</v>
      </c>
      <c r="C305" s="134">
        <v>236</v>
      </c>
      <c r="D305" s="128">
        <v>217</v>
      </c>
      <c r="E305" s="70">
        <v>220</v>
      </c>
      <c r="F305" s="69">
        <f t="shared" si="52"/>
        <v>673</v>
      </c>
      <c r="G305" s="87">
        <f t="shared" si="53"/>
        <v>224.33333333333334</v>
      </c>
      <c r="H305" s="58" t="s">
        <v>483</v>
      </c>
      <c r="I305" s="70" t="str">
        <f>VLOOKUP(B305,'총에버 관리_2023'!$A$3:$AF$22,25,FALSE)</f>
        <v/>
      </c>
      <c r="J305" s="70">
        <f>VLOOKUP(B305,'총에버 관리_2023'!$A$3:$AF$22,24,FALSE)</f>
        <v>618</v>
      </c>
      <c r="K305" s="83" t="str">
        <f>VLOOKUP(B305,'총에버 관리_2023'!$A$3:$AF$22,26,FALSE)</f>
        <v/>
      </c>
      <c r="L305" s="84" t="e">
        <f>RANK(K305,'총에버 관리_2023'!$AF$3:$AF$22)</f>
        <v>#VALUE!</v>
      </c>
    </row>
    <row r="306" spans="1:12" ht="19.5" thickBot="1">
      <c r="A306" s="77">
        <f t="shared" si="51"/>
        <v>3</v>
      </c>
      <c r="B306" s="58" t="s">
        <v>478</v>
      </c>
      <c r="C306" s="111">
        <v>220</v>
      </c>
      <c r="D306" s="134">
        <v>225</v>
      </c>
      <c r="E306" s="69">
        <v>226</v>
      </c>
      <c r="F306" s="69">
        <f t="shared" si="52"/>
        <v>671</v>
      </c>
      <c r="G306" s="87">
        <f t="shared" si="53"/>
        <v>223.66666666666666</v>
      </c>
      <c r="H306" s="58" t="s">
        <v>478</v>
      </c>
      <c r="I306" s="70">
        <f>VLOOKUP(B306,'총에버 관리_2023'!$A$3:$AF$22,25,FALSE)</f>
        <v>653</v>
      </c>
      <c r="J306" s="70">
        <f>VLOOKUP(B306,'총에버 관리_2023'!$A$3:$AF$22,24,FALSE)</f>
        <v>562</v>
      </c>
      <c r="K306" s="83" t="str">
        <f>VLOOKUP(B306,'총에버 관리_2023'!$A$3:$AF$22,26,FALSE)</f>
        <v/>
      </c>
      <c r="L306" s="84" t="e">
        <f>RANK(K306,'총에버 관리_2023'!$AF$3:$AF$22)</f>
        <v>#VALUE!</v>
      </c>
    </row>
    <row r="307" spans="1:12" ht="18.75">
      <c r="A307" s="77">
        <f t="shared" si="51"/>
        <v>4</v>
      </c>
      <c r="B307" s="58" t="s">
        <v>482</v>
      </c>
      <c r="C307" s="43">
        <v>277</v>
      </c>
      <c r="D307" s="70">
        <v>182</v>
      </c>
      <c r="E307" s="43">
        <v>188</v>
      </c>
      <c r="F307" s="69">
        <f t="shared" si="52"/>
        <v>647</v>
      </c>
      <c r="G307" s="87">
        <f t="shared" si="53"/>
        <v>215.66666666666666</v>
      </c>
      <c r="H307" s="58" t="s">
        <v>482</v>
      </c>
      <c r="I307" s="70">
        <f>VLOOKUP(B307,'총에버 관리_2023'!$A$3:$AF$22,25,FALSE)</f>
        <v>575</v>
      </c>
      <c r="J307" s="70">
        <f>VLOOKUP(B307,'총에버 관리_2023'!$A$3:$AF$22,24,FALSE)</f>
        <v>576</v>
      </c>
      <c r="K307" s="83">
        <f>VLOOKUP(B307,'총에버 관리_2023'!$A$3:$AF$22,26,FALSE)</f>
        <v>640</v>
      </c>
      <c r="L307" s="84" t="e">
        <f>RANK(K307,'총에버 관리_2023'!$AF$3:$AF$22)</f>
        <v>#N/A</v>
      </c>
    </row>
    <row r="308" spans="1:12" ht="18.75">
      <c r="A308" s="77">
        <f t="shared" si="51"/>
        <v>5</v>
      </c>
      <c r="B308" s="65" t="s">
        <v>487</v>
      </c>
      <c r="C308" s="43">
        <v>227</v>
      </c>
      <c r="D308" s="43">
        <v>205</v>
      </c>
      <c r="E308" s="43">
        <v>206</v>
      </c>
      <c r="F308" s="69">
        <f t="shared" si="52"/>
        <v>638</v>
      </c>
      <c r="G308" s="87">
        <f t="shared" si="53"/>
        <v>212.66666666666666</v>
      </c>
      <c r="H308" s="65" t="s">
        <v>487</v>
      </c>
      <c r="I308" s="70">
        <f>VLOOKUP(B308,'총에버 관리_2023'!$A$3:$AF$22,25,FALSE)</f>
        <v>768</v>
      </c>
      <c r="J308" s="70">
        <f>VLOOKUP(B308,'총에버 관리_2023'!$A$3:$AF$22,24,FALSE)</f>
        <v>653</v>
      </c>
      <c r="K308" s="83">
        <f>VLOOKUP(B308,'총에버 관리_2023'!$A$3:$AF$22,26,FALSE)</f>
        <v>615</v>
      </c>
      <c r="L308" s="84" t="e">
        <f>RANK(K308,'총에버 관리_2023'!$AF$3:$AF$22)</f>
        <v>#N/A</v>
      </c>
    </row>
    <row r="309" spans="1:12" ht="18.75">
      <c r="A309" s="77">
        <f t="shared" si="51"/>
        <v>6</v>
      </c>
      <c r="B309" s="58" t="s">
        <v>481</v>
      </c>
      <c r="C309" s="58">
        <v>202</v>
      </c>
      <c r="D309" s="58">
        <v>198</v>
      </c>
      <c r="E309" s="58">
        <v>213</v>
      </c>
      <c r="F309" s="63">
        <f t="shared" si="52"/>
        <v>613</v>
      </c>
      <c r="G309" s="87">
        <f t="shared" si="53"/>
        <v>204.33333333333334</v>
      </c>
      <c r="H309" s="58" t="s">
        <v>481</v>
      </c>
      <c r="I309" s="70">
        <f>VLOOKUP(B309,'총에버 관리_2023'!$A$3:$AF$22,25,FALSE)</f>
        <v>576</v>
      </c>
      <c r="J309" s="70">
        <f>VLOOKUP(B309,'총에버 관리_2023'!$A$3:$AF$22,24,FALSE)</f>
        <v>547</v>
      </c>
      <c r="K309" s="83">
        <f>VLOOKUP(B309,'총에버 관리_2023'!$A$3:$AF$22,26,FALSE)</f>
        <v>445</v>
      </c>
      <c r="L309" s="84" t="e">
        <f>RANK(K309,'총에버 관리_2023'!$AF$3:$AF$22)</f>
        <v>#N/A</v>
      </c>
    </row>
    <row r="310" spans="1:12" ht="18.75">
      <c r="A310" s="77">
        <f t="shared" si="51"/>
        <v>7</v>
      </c>
      <c r="B310" s="58" t="s">
        <v>486</v>
      </c>
      <c r="C310" s="43">
        <v>212</v>
      </c>
      <c r="D310" s="43">
        <v>206</v>
      </c>
      <c r="E310" s="43">
        <v>194</v>
      </c>
      <c r="F310" s="69">
        <f t="shared" si="52"/>
        <v>612</v>
      </c>
      <c r="G310" s="87">
        <f t="shared" si="53"/>
        <v>204</v>
      </c>
      <c r="H310" s="58" t="s">
        <v>486</v>
      </c>
      <c r="I310" s="70">
        <f>VLOOKUP(B310,'총에버 관리_2023'!$A$3:$AF$22,25,FALSE)</f>
        <v>527</v>
      </c>
      <c r="J310" s="70">
        <f>VLOOKUP(B310,'총에버 관리_2023'!$A$3:$AF$22,24,FALSE)</f>
        <v>542</v>
      </c>
      <c r="K310" s="83">
        <f>VLOOKUP(B310,'총에버 관리_2023'!$A$3:$AF$22,26,FALSE)</f>
        <v>592</v>
      </c>
      <c r="L310" s="84" t="e">
        <f>RANK(K310,'총에버 관리_2023'!$AF$3:$AF$22)</f>
        <v>#N/A</v>
      </c>
    </row>
    <row r="311" spans="1:12" ht="18.75">
      <c r="A311" s="77">
        <f t="shared" si="51"/>
        <v>8</v>
      </c>
      <c r="B311" s="65" t="s">
        <v>477</v>
      </c>
      <c r="C311" s="43">
        <v>198</v>
      </c>
      <c r="D311" s="43">
        <v>219</v>
      </c>
      <c r="E311" s="43">
        <v>183</v>
      </c>
      <c r="F311" s="69">
        <f t="shared" si="52"/>
        <v>600</v>
      </c>
      <c r="G311" s="87">
        <f t="shared" si="53"/>
        <v>200</v>
      </c>
      <c r="H311" s="65" t="s">
        <v>477</v>
      </c>
      <c r="I311" s="70">
        <f>VLOOKUP(B311,'총에버 관리_2023'!$A$3:$AF$22,25,FALSE)</f>
        <v>525</v>
      </c>
      <c r="J311" s="70">
        <f>VLOOKUP(B311,'총에버 관리_2023'!$A$3:$AF$22,24,FALSE)</f>
        <v>522</v>
      </c>
      <c r="K311" s="83">
        <f>VLOOKUP(B311,'총에버 관리_2023'!$A$3:$AF$22,26,FALSE)</f>
        <v>531</v>
      </c>
      <c r="L311" s="84" t="e">
        <f>RANK(K311,'총에버 관리_2023'!$AF$3:$AF$22)</f>
        <v>#N/A</v>
      </c>
    </row>
    <row r="312" spans="1:12" ht="18.75">
      <c r="A312" s="77">
        <f t="shared" si="51"/>
        <v>9</v>
      </c>
      <c r="B312" s="58" t="s">
        <v>485</v>
      </c>
      <c r="C312" s="43">
        <v>205</v>
      </c>
      <c r="D312" s="43">
        <v>210</v>
      </c>
      <c r="E312" s="43">
        <v>175</v>
      </c>
      <c r="F312" s="69">
        <f t="shared" si="52"/>
        <v>590</v>
      </c>
      <c r="G312" s="87">
        <f t="shared" si="53"/>
        <v>196.66666666666666</v>
      </c>
      <c r="H312" s="58" t="s">
        <v>485</v>
      </c>
      <c r="I312" s="70">
        <f>VLOOKUP(B312,'총에버 관리_2023'!$A$3:$AF$22,25,FALSE)</f>
        <v>530</v>
      </c>
      <c r="J312" s="70">
        <f>VLOOKUP(B312,'총에버 관리_2023'!$A$3:$AF$22,24,FALSE)</f>
        <v>626</v>
      </c>
      <c r="K312" s="83">
        <f>VLOOKUP(B312,'총에버 관리_2023'!$A$3:$AF$22,26,FALSE)</f>
        <v>590</v>
      </c>
      <c r="L312" s="84" t="e">
        <f>RANK(K312,'총에버 관리_2023'!$AF$3:$AF$22)</f>
        <v>#N/A</v>
      </c>
    </row>
    <row r="313" spans="1:12" ht="18.75">
      <c r="A313" s="77">
        <f t="shared" si="51"/>
        <v>10</v>
      </c>
      <c r="B313" s="65" t="s">
        <v>488</v>
      </c>
      <c r="C313" s="43">
        <v>176</v>
      </c>
      <c r="D313" s="58">
        <v>224</v>
      </c>
      <c r="E313" s="43">
        <v>185</v>
      </c>
      <c r="F313" s="69">
        <f t="shared" si="52"/>
        <v>585</v>
      </c>
      <c r="G313" s="87">
        <f t="shared" si="53"/>
        <v>195</v>
      </c>
      <c r="H313" s="65" t="s">
        <v>488</v>
      </c>
      <c r="I313" s="70" t="str">
        <f>VLOOKUP(B313,'총에버 관리_2023'!$A$3:$AF$22,25,FALSE)</f>
        <v/>
      </c>
      <c r="J313" s="70" t="str">
        <f>VLOOKUP(B313,'총에버 관리_2023'!$A$3:$AF$22,24,FALSE)</f>
        <v/>
      </c>
      <c r="K313" s="83">
        <f>VLOOKUP(B313,'총에버 관리_2023'!$A$3:$AF$22,26,FALSE)</f>
        <v>482</v>
      </c>
      <c r="L313" s="84" t="e">
        <f>RANK(K313,'총에버 관리_2023'!$AF$3:$AF$22)</f>
        <v>#N/A</v>
      </c>
    </row>
    <row r="314" spans="1:12" ht="18.75">
      <c r="A314" s="77">
        <f t="shared" si="51"/>
        <v>11</v>
      </c>
      <c r="B314" s="58" t="s">
        <v>484</v>
      </c>
      <c r="C314" s="58">
        <v>171</v>
      </c>
      <c r="D314" s="58">
        <v>212</v>
      </c>
      <c r="E314" s="58">
        <v>166</v>
      </c>
      <c r="F314" s="63">
        <f t="shared" si="52"/>
        <v>549</v>
      </c>
      <c r="G314" s="87">
        <f t="shared" si="53"/>
        <v>183</v>
      </c>
      <c r="H314" s="58" t="s">
        <v>484</v>
      </c>
      <c r="I314" s="70">
        <f>VLOOKUP(B314,'총에버 관리_2023'!$A$3:$AF$22,25,FALSE)</f>
        <v>531</v>
      </c>
      <c r="J314" s="70">
        <f>VLOOKUP(B314,'총에버 관리_2023'!$A$3:$AF$22,24,FALSE)</f>
        <v>562</v>
      </c>
      <c r="K314" s="83" t="str">
        <f>VLOOKUP(B314,'총에버 관리_2023'!$A$3:$AF$22,26,FALSE)</f>
        <v/>
      </c>
      <c r="L314" s="84" t="e">
        <f>RANK(K314,'총에버 관리_2023'!$AF$3:$AF$22)</f>
        <v>#VALUE!</v>
      </c>
    </row>
    <row r="315" spans="1:12" ht="18.75">
      <c r="A315" s="77">
        <f t="shared" si="51"/>
        <v>12</v>
      </c>
      <c r="B315" s="65" t="s">
        <v>480</v>
      </c>
      <c r="C315" s="43">
        <v>193</v>
      </c>
      <c r="D315" s="58">
        <v>158</v>
      </c>
      <c r="E315" s="43">
        <v>145</v>
      </c>
      <c r="F315" s="69">
        <f t="shared" si="52"/>
        <v>496</v>
      </c>
      <c r="G315" s="87">
        <f t="shared" si="53"/>
        <v>165.33333333333334</v>
      </c>
      <c r="H315" s="65" t="s">
        <v>480</v>
      </c>
      <c r="I315" s="70">
        <f>VLOOKUP(B315,'총에버 관리_2023'!$A$3:$AF$22,25,FALSE)</f>
        <v>499</v>
      </c>
      <c r="J315" s="70">
        <f>VLOOKUP(B315,'총에버 관리_2023'!$A$3:$AF$22,24,FALSE)</f>
        <v>484</v>
      </c>
      <c r="K315" s="83">
        <f>VLOOKUP(B315,'총에버 관리_2023'!$A$3:$AF$22,26,FALSE)</f>
        <v>496</v>
      </c>
      <c r="L315" s="84" t="e">
        <f>RANK(K315,'총에버 관리_2023'!$AF$3:$AF$22)</f>
        <v>#N/A</v>
      </c>
    </row>
    <row r="318" spans="1:12" ht="33.75" customHeight="1">
      <c r="A318" s="197" t="s">
        <v>489</v>
      </c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</row>
    <row r="319" spans="1:12" ht="37.5">
      <c r="A319" s="74" t="s">
        <v>40</v>
      </c>
      <c r="B319" s="57" t="s">
        <v>41</v>
      </c>
      <c r="C319" s="57" t="s">
        <v>42</v>
      </c>
      <c r="D319" s="57" t="s">
        <v>43</v>
      </c>
      <c r="E319" s="57" t="s">
        <v>44</v>
      </c>
      <c r="F319" s="38" t="s">
        <v>45</v>
      </c>
      <c r="G319" s="75" t="s">
        <v>46</v>
      </c>
      <c r="H319" s="38" t="s">
        <v>41</v>
      </c>
      <c r="I319" s="38" t="s">
        <v>47</v>
      </c>
      <c r="J319" s="38" t="s">
        <v>48</v>
      </c>
      <c r="K319" s="38" t="s">
        <v>49</v>
      </c>
      <c r="L319" s="76" t="s">
        <v>74</v>
      </c>
    </row>
    <row r="320" spans="1:12" ht="18.75">
      <c r="A320" s="77">
        <f t="shared" ref="A320:A333" si="54">RANK(G320,$G$320:$G$333)</f>
        <v>1</v>
      </c>
      <c r="B320" s="58" t="s">
        <v>490</v>
      </c>
      <c r="C320" s="59">
        <v>226</v>
      </c>
      <c r="D320" s="61">
        <v>257</v>
      </c>
      <c r="E320" s="43">
        <v>258</v>
      </c>
      <c r="F320" s="80">
        <f t="shared" ref="F320:F333" si="55">SUM(C320:E320)</f>
        <v>741</v>
      </c>
      <c r="G320" s="87">
        <f t="shared" ref="G320:G333" si="56">F320/COUNTA(C320:E320)</f>
        <v>247</v>
      </c>
      <c r="H320" s="58" t="s">
        <v>490</v>
      </c>
      <c r="I320" s="70">
        <f>VLOOKUP(B320,'총에버 관리_2023'!$A$3:$AF$22,31,FALSE)</f>
        <v>39</v>
      </c>
      <c r="J320" s="70">
        <f>VLOOKUP(B320,'총에버 관리_2023'!$A$3:$AF$22,30,FALSE)</f>
        <v>7163</v>
      </c>
      <c r="K320" s="83">
        <f>VLOOKUP(B320,'총에버 관리_2023'!$A$3:$AF$22,32,FALSE)</f>
        <v>183.66666666666666</v>
      </c>
      <c r="L320" s="84">
        <f>RANK(K320,'총에버 관리_2023'!$AF$3:$AF$22)</f>
        <v>9</v>
      </c>
    </row>
    <row r="321" spans="1:12" ht="18.75">
      <c r="A321" s="77">
        <f t="shared" si="54"/>
        <v>2</v>
      </c>
      <c r="B321" s="72" t="s">
        <v>503</v>
      </c>
      <c r="C321" s="43">
        <v>233</v>
      </c>
      <c r="D321" s="127">
        <v>232</v>
      </c>
      <c r="E321" s="64">
        <v>192</v>
      </c>
      <c r="F321" s="69">
        <f t="shared" si="55"/>
        <v>657</v>
      </c>
      <c r="G321" s="87">
        <f t="shared" si="56"/>
        <v>219</v>
      </c>
      <c r="H321" s="72" t="s">
        <v>503</v>
      </c>
      <c r="I321" s="70">
        <f>VLOOKUP(B321,'총에버 관리_2023'!$A$3:$AF$22,31,FALSE)</f>
        <v>57</v>
      </c>
      <c r="J321" s="70">
        <f>VLOOKUP(B321,'총에버 관리_2023'!$A$3:$AF$22,30,FALSE)</f>
        <v>11761</v>
      </c>
      <c r="K321" s="83">
        <f>VLOOKUP(B321,'총에버 관리_2023'!$A$3:$AF$22,32,FALSE)</f>
        <v>206.33333333333334</v>
      </c>
      <c r="L321" s="84">
        <f>RANK(K321,'총에버 관리_2023'!$AF$3:$AF$22)</f>
        <v>2</v>
      </c>
    </row>
    <row r="322" spans="1:12" ht="18.75">
      <c r="A322" s="77">
        <f t="shared" si="54"/>
        <v>3</v>
      </c>
      <c r="B322" s="58" t="s">
        <v>492</v>
      </c>
      <c r="C322" s="111">
        <v>205</v>
      </c>
      <c r="D322" s="43">
        <v>239</v>
      </c>
      <c r="E322" s="69">
        <v>209</v>
      </c>
      <c r="F322" s="69">
        <f t="shared" si="55"/>
        <v>653</v>
      </c>
      <c r="G322" s="87">
        <f t="shared" si="56"/>
        <v>217.66666666666666</v>
      </c>
      <c r="H322" s="58" t="s">
        <v>492</v>
      </c>
      <c r="I322" s="70">
        <f>VLOOKUP(B322,'총에버 관리_2023'!$A$3:$AF$22,31,FALSE)</f>
        <v>60</v>
      </c>
      <c r="J322" s="70">
        <f>VLOOKUP(B322,'총에버 관리_2023'!$A$3:$AF$22,30,FALSE)</f>
        <v>12447</v>
      </c>
      <c r="K322" s="83">
        <f>VLOOKUP(B322,'총에버 관리_2023'!$A$3:$AF$22,32,FALSE)</f>
        <v>207.45</v>
      </c>
      <c r="L322" s="84">
        <f>RANK(K322,'총에버 관리_2023'!$AF$3:$AF$22)</f>
        <v>1</v>
      </c>
    </row>
    <row r="323" spans="1:12" ht="19.5" thickBot="1">
      <c r="A323" s="77">
        <f t="shared" si="54"/>
        <v>4</v>
      </c>
      <c r="B323" s="58" t="s">
        <v>498</v>
      </c>
      <c r="C323" s="43">
        <v>205</v>
      </c>
      <c r="D323" s="70">
        <v>227</v>
      </c>
      <c r="E323" s="71">
        <v>194</v>
      </c>
      <c r="F323" s="69">
        <f t="shared" si="55"/>
        <v>626</v>
      </c>
      <c r="G323" s="87">
        <f t="shared" si="56"/>
        <v>208.66666666666666</v>
      </c>
      <c r="H323" s="58" t="s">
        <v>498</v>
      </c>
      <c r="I323" s="70">
        <f>VLOOKUP(B323,'총에버 관리_2023'!$A$3:$AF$22,31,FALSE)</f>
        <v>60</v>
      </c>
      <c r="J323" s="70">
        <f>VLOOKUP(B323,'총에버 관리_2023'!$A$3:$AF$22,30,FALSE)</f>
        <v>11021</v>
      </c>
      <c r="K323" s="83">
        <f>VLOOKUP(B323,'총에버 관리_2023'!$A$3:$AF$22,32,FALSE)</f>
        <v>183.68333333333334</v>
      </c>
      <c r="L323" s="84">
        <f>RANK(K323,'총에버 관리_2023'!$AF$3:$AF$22)</f>
        <v>8</v>
      </c>
    </row>
    <row r="324" spans="1:12" ht="19.5" thickBot="1">
      <c r="A324" s="77">
        <f t="shared" si="54"/>
        <v>5</v>
      </c>
      <c r="B324" s="58" t="s">
        <v>496</v>
      </c>
      <c r="C324" s="43">
        <v>195</v>
      </c>
      <c r="D324" s="67">
        <v>192</v>
      </c>
      <c r="E324" s="73">
        <v>236</v>
      </c>
      <c r="F324" s="69">
        <f t="shared" si="55"/>
        <v>623</v>
      </c>
      <c r="G324" s="87">
        <f t="shared" si="56"/>
        <v>207.66666666666666</v>
      </c>
      <c r="H324" s="58" t="s">
        <v>496</v>
      </c>
      <c r="I324" s="70">
        <f>VLOOKUP(B324,'총에버 관리_2023'!$A$3:$AF$22,31,FALSE)</f>
        <v>18</v>
      </c>
      <c r="J324" s="70">
        <f>VLOOKUP(B324,'총에버 관리_2023'!$A$3:$AF$22,30,FALSE)</f>
        <v>3543</v>
      </c>
      <c r="K324" s="83">
        <f>VLOOKUP(B324,'총에버 관리_2023'!$A$3:$AF$22,32,FALSE)</f>
        <v>196.83333333333334</v>
      </c>
      <c r="L324" s="84">
        <f>RANK(K324,'총에버 관리_2023'!$AF$3:$AF$22)</f>
        <v>5</v>
      </c>
    </row>
    <row r="325" spans="1:12" ht="19.5" thickBot="1">
      <c r="A325" s="77">
        <f t="shared" si="54"/>
        <v>6</v>
      </c>
      <c r="B325" s="65" t="s">
        <v>497</v>
      </c>
      <c r="C325" s="43">
        <v>221</v>
      </c>
      <c r="D325" s="43">
        <v>191</v>
      </c>
      <c r="E325" s="85">
        <v>206</v>
      </c>
      <c r="F325" s="69">
        <f t="shared" si="55"/>
        <v>618</v>
      </c>
      <c r="G325" s="87">
        <f t="shared" si="56"/>
        <v>206</v>
      </c>
      <c r="H325" s="65" t="s">
        <v>497</v>
      </c>
      <c r="I325" s="70">
        <f>VLOOKUP(B325,'총에버 관리_2023'!$A$3:$AF$22,31,FALSE)</f>
        <v>45</v>
      </c>
      <c r="J325" s="70">
        <f>VLOOKUP(B325,'총에버 관리_2023'!$A$3:$AF$22,30,FALSE)</f>
        <v>9102</v>
      </c>
      <c r="K325" s="83">
        <f>VLOOKUP(B325,'총에버 관리_2023'!$A$3:$AF$22,32,FALSE)</f>
        <v>202.26666666666668</v>
      </c>
      <c r="L325" s="84">
        <f>RANK(K325,'총에버 관리_2023'!$AF$3:$AF$22)</f>
        <v>3</v>
      </c>
    </row>
    <row r="326" spans="1:12" ht="19.5" thickBot="1">
      <c r="A326" s="77">
        <f t="shared" si="54"/>
        <v>7</v>
      </c>
      <c r="B326" s="65" t="s">
        <v>494</v>
      </c>
      <c r="C326" s="43">
        <v>169</v>
      </c>
      <c r="D326" s="67">
        <v>160</v>
      </c>
      <c r="E326" s="134">
        <v>247</v>
      </c>
      <c r="F326" s="69">
        <f t="shared" si="55"/>
        <v>576</v>
      </c>
      <c r="G326" s="87">
        <f t="shared" si="56"/>
        <v>192</v>
      </c>
      <c r="H326" s="65" t="s">
        <v>494</v>
      </c>
      <c r="I326" s="70">
        <f>VLOOKUP(B326,'총에버 관리_2023'!$A$3:$AF$22,31,FALSE)</f>
        <v>30</v>
      </c>
      <c r="J326" s="70">
        <f>VLOOKUP(B326,'총에버 관리_2023'!$A$3:$AF$22,30,FALSE)</f>
        <v>5969</v>
      </c>
      <c r="K326" s="83">
        <f>VLOOKUP(B326,'총에버 관리_2023'!$A$3:$AF$22,32,FALSE)</f>
        <v>198.96666666666667</v>
      </c>
      <c r="L326" s="84">
        <f>RANK(K326,'총에버 관리_2023'!$AF$3:$AF$22)</f>
        <v>4</v>
      </c>
    </row>
    <row r="327" spans="1:12" ht="18.75">
      <c r="A327" s="77">
        <f t="shared" si="54"/>
        <v>8</v>
      </c>
      <c r="B327" s="58" t="s">
        <v>495</v>
      </c>
      <c r="C327" s="58">
        <v>160</v>
      </c>
      <c r="D327" s="58">
        <v>215</v>
      </c>
      <c r="E327" s="70">
        <v>187</v>
      </c>
      <c r="F327" s="63">
        <f t="shared" si="55"/>
        <v>562</v>
      </c>
      <c r="G327" s="87">
        <f t="shared" si="56"/>
        <v>187.33333333333334</v>
      </c>
      <c r="H327" s="58" t="s">
        <v>495</v>
      </c>
      <c r="I327" s="70">
        <f>VLOOKUP(B327,'총에버 관리_2023'!$A$3:$AF$22,31,FALSE)</f>
        <v>39</v>
      </c>
      <c r="J327" s="70">
        <f>VLOOKUP(B327,'총에버 관리_2023'!$A$3:$AF$22,30,FALSE)</f>
        <v>7614</v>
      </c>
      <c r="K327" s="83">
        <f>VLOOKUP(B327,'총에버 관리_2023'!$A$3:$AF$22,32,FALSE)</f>
        <v>195.23076923076923</v>
      </c>
      <c r="L327" s="84">
        <f>RANK(K327,'총에버 관리_2023'!$AF$3:$AF$22)</f>
        <v>6</v>
      </c>
    </row>
    <row r="328" spans="1:12" ht="18.75">
      <c r="A328" s="77">
        <f t="shared" si="54"/>
        <v>8</v>
      </c>
      <c r="B328" s="65" t="s">
        <v>501</v>
      </c>
      <c r="C328" s="43">
        <v>193</v>
      </c>
      <c r="D328" s="58">
        <v>202</v>
      </c>
      <c r="E328" s="58">
        <v>167</v>
      </c>
      <c r="F328" s="69">
        <f t="shared" si="55"/>
        <v>562</v>
      </c>
      <c r="G328" s="87">
        <f t="shared" si="56"/>
        <v>187.33333333333334</v>
      </c>
      <c r="H328" s="65" t="s">
        <v>501</v>
      </c>
      <c r="I328" s="70">
        <f>VLOOKUP(B328,'총에버 관리_2023'!$A$3:$AF$22,31,FALSE)</f>
        <v>18</v>
      </c>
      <c r="J328" s="70">
        <f>VLOOKUP(B328,'총에버 관리_2023'!$A$3:$AF$22,30,FALSE)</f>
        <v>3245</v>
      </c>
      <c r="K328" s="83">
        <f>VLOOKUP(B328,'총에버 관리_2023'!$A$3:$AF$22,32,FALSE)</f>
        <v>180.27777777777777</v>
      </c>
      <c r="L328" s="84">
        <f>RANK(K328,'총에버 관리_2023'!$AF$3:$AF$22)</f>
        <v>13</v>
      </c>
    </row>
    <row r="329" spans="1:12" ht="18.75">
      <c r="A329" s="77">
        <f t="shared" si="54"/>
        <v>10</v>
      </c>
      <c r="B329" s="58" t="s">
        <v>500</v>
      </c>
      <c r="C329" s="58">
        <v>169</v>
      </c>
      <c r="D329" s="58">
        <v>175</v>
      </c>
      <c r="E329" s="43">
        <v>203</v>
      </c>
      <c r="F329" s="63">
        <f t="shared" si="55"/>
        <v>547</v>
      </c>
      <c r="G329" s="87">
        <f t="shared" si="56"/>
        <v>182.33333333333334</v>
      </c>
      <c r="H329" s="58" t="s">
        <v>500</v>
      </c>
      <c r="I329" s="70">
        <f>VLOOKUP(B329,'총에버 관리_2023'!$A$3:$AF$22,31,FALSE)</f>
        <v>57</v>
      </c>
      <c r="J329" s="70">
        <f>VLOOKUP(B329,'총에버 관리_2023'!$A$3:$AF$22,30,FALSE)</f>
        <v>10444</v>
      </c>
      <c r="K329" s="83">
        <f>VLOOKUP(B329,'총에버 관리_2023'!$A$3:$AF$22,32,FALSE)</f>
        <v>183.2280701754386</v>
      </c>
      <c r="L329" s="84">
        <f>RANK(K329,'총에버 관리_2023'!$AF$3:$AF$22)</f>
        <v>11</v>
      </c>
    </row>
    <row r="330" spans="1:12" ht="18.75">
      <c r="A330" s="77">
        <f t="shared" si="54"/>
        <v>11</v>
      </c>
      <c r="B330" s="58" t="s">
        <v>491</v>
      </c>
      <c r="C330" s="43">
        <v>215</v>
      </c>
      <c r="D330" s="43">
        <v>147</v>
      </c>
      <c r="E330" s="43">
        <v>180</v>
      </c>
      <c r="F330" s="69">
        <f t="shared" si="55"/>
        <v>542</v>
      </c>
      <c r="G330" s="87">
        <f t="shared" si="56"/>
        <v>180.66666666666666</v>
      </c>
      <c r="H330" s="58" t="s">
        <v>491</v>
      </c>
      <c r="I330" s="70">
        <f>VLOOKUP(B330,'총에버 관리_2023'!$A$3:$AF$22,31,FALSE)</f>
        <v>51</v>
      </c>
      <c r="J330" s="70">
        <f>VLOOKUP(B330,'총에버 관리_2023'!$A$3:$AF$22,30,FALSE)</f>
        <v>9778</v>
      </c>
      <c r="K330" s="83">
        <f>VLOOKUP(B330,'총에버 관리_2023'!$A$3:$AF$22,32,FALSE)</f>
        <v>191.72549019607843</v>
      </c>
      <c r="L330" s="84">
        <f>RANK(K330,'총에버 관리_2023'!$AF$3:$AF$22)</f>
        <v>7</v>
      </c>
    </row>
    <row r="331" spans="1:12" ht="18.75">
      <c r="A331" s="77">
        <f t="shared" si="54"/>
        <v>12</v>
      </c>
      <c r="B331" s="58" t="s">
        <v>502</v>
      </c>
      <c r="C331" s="58">
        <v>143</v>
      </c>
      <c r="D331" s="58">
        <v>171</v>
      </c>
      <c r="E331" s="43">
        <v>208</v>
      </c>
      <c r="F331" s="63">
        <f t="shared" si="55"/>
        <v>522</v>
      </c>
      <c r="G331" s="87">
        <f t="shared" si="56"/>
        <v>174</v>
      </c>
      <c r="H331" s="58" t="s">
        <v>502</v>
      </c>
      <c r="I331" s="70">
        <f>VLOOKUP(B331,'총에버 관리_2023'!$A$3:$AF$22,31,FALSE)</f>
        <v>57</v>
      </c>
      <c r="J331" s="70">
        <f>VLOOKUP(B331,'총에버 관리_2023'!$A$3:$AF$22,30,FALSE)</f>
        <v>10344</v>
      </c>
      <c r="K331" s="83">
        <f>VLOOKUP(B331,'총에버 관리_2023'!$A$3:$AF$22,32,FALSE)</f>
        <v>181.47368421052633</v>
      </c>
      <c r="L331" s="84">
        <f>RANK(K331,'총에버 관리_2023'!$AF$3:$AF$22)</f>
        <v>12</v>
      </c>
    </row>
    <row r="332" spans="1:12" ht="18.75">
      <c r="A332" s="77">
        <f t="shared" si="54"/>
        <v>13</v>
      </c>
      <c r="B332" s="58" t="s">
        <v>493</v>
      </c>
      <c r="C332" s="43">
        <v>179</v>
      </c>
      <c r="D332" s="43">
        <v>139</v>
      </c>
      <c r="E332" s="43">
        <v>166</v>
      </c>
      <c r="F332" s="69">
        <f t="shared" si="55"/>
        <v>484</v>
      </c>
      <c r="G332" s="87">
        <f t="shared" si="56"/>
        <v>161.33333333333334</v>
      </c>
      <c r="H332" s="58" t="s">
        <v>493</v>
      </c>
      <c r="I332" s="70">
        <f>VLOOKUP(B332,'총에버 관리_2023'!$A$3:$AF$22,31,FALSE)</f>
        <v>51</v>
      </c>
      <c r="J332" s="70">
        <f>VLOOKUP(B332,'총에버 관리_2023'!$A$3:$AF$22,30,FALSE)</f>
        <v>7479</v>
      </c>
      <c r="K332" s="83">
        <f>VLOOKUP(B332,'총에버 관리_2023'!$A$3:$AF$22,32,FALSE)</f>
        <v>146.64705882352942</v>
      </c>
      <c r="L332" s="84">
        <f>RANK(K332,'총에버 관리_2023'!$AF$3:$AF$22)</f>
        <v>20</v>
      </c>
    </row>
    <row r="333" spans="1:12" ht="18.75">
      <c r="A333" s="77">
        <f t="shared" si="54"/>
        <v>14</v>
      </c>
      <c r="B333" s="65" t="s">
        <v>499</v>
      </c>
      <c r="C333" s="43">
        <v>155</v>
      </c>
      <c r="D333" s="58">
        <v>144</v>
      </c>
      <c r="E333" s="43">
        <v>174</v>
      </c>
      <c r="F333" s="69">
        <f t="shared" si="55"/>
        <v>473</v>
      </c>
      <c r="G333" s="87">
        <f t="shared" si="56"/>
        <v>157.66666666666666</v>
      </c>
      <c r="H333" s="65" t="s">
        <v>499</v>
      </c>
      <c r="I333" s="70">
        <f>VLOOKUP(B333,'총에버 관리_2023'!$A$3:$AF$22,31,FALSE)</f>
        <v>24</v>
      </c>
      <c r="J333" s="70">
        <f>VLOOKUP(B333,'총에버 관리_2023'!$A$3:$AF$22,30,FALSE)</f>
        <v>3594</v>
      </c>
      <c r="K333" s="83">
        <f>VLOOKUP(B333,'총에버 관리_2023'!$A$3:$AF$22,32,FALSE)</f>
        <v>149.75</v>
      </c>
      <c r="L333" s="84">
        <f>RANK(K333,'총에버 관리_2023'!$AF$3:$AF$22)</f>
        <v>19</v>
      </c>
    </row>
    <row r="336" spans="1:12" ht="31.5" customHeight="1">
      <c r="A336" s="197" t="s">
        <v>510</v>
      </c>
      <c r="B336" s="197"/>
      <c r="C336" s="197"/>
      <c r="D336" s="197"/>
      <c r="E336" s="197"/>
      <c r="F336" s="197"/>
      <c r="G336" s="197"/>
      <c r="H336" s="197"/>
      <c r="I336" s="197"/>
      <c r="J336" s="197"/>
      <c r="K336" s="197"/>
      <c r="L336" s="197"/>
    </row>
    <row r="337" spans="1:12" ht="38.25" thickBot="1">
      <c r="A337" s="74" t="s">
        <v>40</v>
      </c>
      <c r="B337" s="57" t="s">
        <v>41</v>
      </c>
      <c r="C337" s="57" t="s">
        <v>42</v>
      </c>
      <c r="D337" s="57" t="s">
        <v>43</v>
      </c>
      <c r="E337" s="57" t="s">
        <v>44</v>
      </c>
      <c r="F337" s="38" t="s">
        <v>45</v>
      </c>
      <c r="G337" s="75" t="s">
        <v>46</v>
      </c>
      <c r="H337" s="38" t="s">
        <v>41</v>
      </c>
      <c r="I337" s="38" t="s">
        <v>47</v>
      </c>
      <c r="J337" s="38" t="s">
        <v>48</v>
      </c>
      <c r="K337" s="38" t="s">
        <v>49</v>
      </c>
      <c r="L337" s="76" t="s">
        <v>74</v>
      </c>
    </row>
    <row r="338" spans="1:12" ht="20.25" thickTop="1" thickBot="1">
      <c r="A338" s="77">
        <f t="shared" ref="A338:A351" si="57">RANK(G338,$G$338:$G$351)</f>
        <v>1</v>
      </c>
      <c r="B338" s="58" t="s">
        <v>520</v>
      </c>
      <c r="C338" s="95">
        <v>254</v>
      </c>
      <c r="D338" s="62">
        <v>252</v>
      </c>
      <c r="E338" s="69">
        <v>262</v>
      </c>
      <c r="F338" s="80">
        <f t="shared" ref="F338:F351" si="58">SUM(C338:E338)</f>
        <v>768</v>
      </c>
      <c r="G338" s="87">
        <f t="shared" ref="G338:G351" si="59">F338/COUNTA(C338:E338)</f>
        <v>256</v>
      </c>
      <c r="H338" s="58" t="s">
        <v>520</v>
      </c>
      <c r="I338" s="70">
        <f>VLOOKUP(B338,'총에버 관리_2023'!$A$3:$AF$22,31,FALSE)</f>
        <v>60</v>
      </c>
      <c r="J338" s="70">
        <f>VLOOKUP(B338,'총에버 관리_2023'!$A$3:$AF$22,30,FALSE)</f>
        <v>12447</v>
      </c>
      <c r="K338" s="83">
        <f>VLOOKUP(B338,'총에버 관리_2023'!$A$3:$AF$22,32,FALSE)</f>
        <v>207.45</v>
      </c>
      <c r="L338" s="84">
        <f>RANK(K338,'총에버 관리_2023'!$AF$3:$AF$22)</f>
        <v>1</v>
      </c>
    </row>
    <row r="339" spans="1:12" ht="19.5" thickTop="1">
      <c r="A339" s="77">
        <f t="shared" si="57"/>
        <v>2</v>
      </c>
      <c r="B339" s="61" t="s">
        <v>521</v>
      </c>
      <c r="C339" s="43">
        <v>223</v>
      </c>
      <c r="D339" s="135">
        <v>253</v>
      </c>
      <c r="E339" s="70">
        <v>177</v>
      </c>
      <c r="F339" s="69">
        <f t="shared" si="58"/>
        <v>653</v>
      </c>
      <c r="G339" s="87">
        <f t="shared" si="59"/>
        <v>217.66666666666666</v>
      </c>
      <c r="H339" s="61" t="s">
        <v>521</v>
      </c>
      <c r="I339" s="70">
        <f>VLOOKUP(B339,'총에버 관리_2023'!$A$3:$AF$22,31,FALSE)</f>
        <v>39</v>
      </c>
      <c r="J339" s="70">
        <f>VLOOKUP(B339,'총에버 관리_2023'!$A$3:$AF$22,30,FALSE)</f>
        <v>7614</v>
      </c>
      <c r="K339" s="83">
        <f>VLOOKUP(B339,'총에버 관리_2023'!$A$3:$AF$22,32,FALSE)</f>
        <v>195.23076923076923</v>
      </c>
      <c r="L339" s="84">
        <f>RANK(K339,'총에버 관리_2023'!$AF$3:$AF$22)</f>
        <v>6</v>
      </c>
    </row>
    <row r="340" spans="1:12" ht="19.5" thickBot="1">
      <c r="A340" s="77">
        <f t="shared" si="57"/>
        <v>3</v>
      </c>
      <c r="B340" s="58" t="s">
        <v>513</v>
      </c>
      <c r="C340" s="111">
        <v>203</v>
      </c>
      <c r="D340" s="71">
        <v>205</v>
      </c>
      <c r="E340" s="69">
        <v>202</v>
      </c>
      <c r="F340" s="69">
        <f t="shared" si="58"/>
        <v>610</v>
      </c>
      <c r="G340" s="87">
        <f t="shared" si="59"/>
        <v>203.33333333333334</v>
      </c>
      <c r="H340" s="58" t="s">
        <v>513</v>
      </c>
      <c r="I340" s="70">
        <f>VLOOKUP(B340,'총에버 관리_2023'!$A$3:$AF$22,31,FALSE)</f>
        <v>18</v>
      </c>
      <c r="J340" s="70">
        <f>VLOOKUP(B340,'총에버 관리_2023'!$A$3:$AF$22,30,FALSE)</f>
        <v>3543</v>
      </c>
      <c r="K340" s="83">
        <f>VLOOKUP(B340,'총에버 관리_2023'!$A$3:$AF$22,32,FALSE)</f>
        <v>196.83333333333334</v>
      </c>
      <c r="L340" s="84">
        <f>RANK(K340,'총에버 관리_2023'!$AF$3:$AF$22)</f>
        <v>5</v>
      </c>
    </row>
    <row r="341" spans="1:12" ht="20.25" thickTop="1" thickBot="1">
      <c r="A341" s="77">
        <f t="shared" si="57"/>
        <v>4</v>
      </c>
      <c r="B341" s="58" t="s">
        <v>514</v>
      </c>
      <c r="C341" s="67">
        <v>203</v>
      </c>
      <c r="D341" s="68">
        <v>207</v>
      </c>
      <c r="E341" s="69">
        <v>184</v>
      </c>
      <c r="F341" s="69">
        <f t="shared" si="58"/>
        <v>594</v>
      </c>
      <c r="G341" s="87">
        <f t="shared" si="59"/>
        <v>198</v>
      </c>
      <c r="H341" s="58" t="s">
        <v>514</v>
      </c>
      <c r="I341" s="70">
        <f>VLOOKUP(B341,'총에버 관리_2023'!$A$3:$AF$22,31,FALSE)</f>
        <v>39</v>
      </c>
      <c r="J341" s="70">
        <f>VLOOKUP(B341,'총에버 관리_2023'!$A$3:$AF$22,30,FALSE)</f>
        <v>7163</v>
      </c>
      <c r="K341" s="83">
        <f>VLOOKUP(B341,'총에버 관리_2023'!$A$3:$AF$22,32,FALSE)</f>
        <v>183.66666666666666</v>
      </c>
      <c r="L341" s="84">
        <f>RANK(K341,'총에버 관리_2023'!$AF$3:$AF$22)</f>
        <v>9</v>
      </c>
    </row>
    <row r="342" spans="1:12" ht="19.5" thickTop="1">
      <c r="A342" s="77">
        <f t="shared" si="57"/>
        <v>5</v>
      </c>
      <c r="B342" s="58" t="s">
        <v>511</v>
      </c>
      <c r="C342" s="58">
        <v>189</v>
      </c>
      <c r="D342" s="64">
        <v>218</v>
      </c>
      <c r="E342" s="43">
        <v>170</v>
      </c>
      <c r="F342" s="63">
        <f t="shared" si="58"/>
        <v>577</v>
      </c>
      <c r="G342" s="87">
        <f t="shared" si="59"/>
        <v>192.33333333333334</v>
      </c>
      <c r="H342" s="58" t="s">
        <v>511</v>
      </c>
      <c r="I342" s="70">
        <f>VLOOKUP(B342,'총에버 관리_2023'!$A$3:$AF$22,31,FALSE)</f>
        <v>57</v>
      </c>
      <c r="J342" s="70">
        <f>VLOOKUP(B342,'총에버 관리_2023'!$A$3:$AF$22,30,FALSE)</f>
        <v>11761</v>
      </c>
      <c r="K342" s="83">
        <f>VLOOKUP(B342,'총에버 관리_2023'!$A$3:$AF$22,32,FALSE)</f>
        <v>206.33333333333334</v>
      </c>
      <c r="L342" s="84">
        <f>RANK(K342,'총에버 관리_2023'!$AF$3:$AF$22)</f>
        <v>2</v>
      </c>
    </row>
    <row r="343" spans="1:12" ht="18.75">
      <c r="A343" s="77">
        <f t="shared" si="57"/>
        <v>6</v>
      </c>
      <c r="B343" s="58" t="s">
        <v>522</v>
      </c>
      <c r="C343" s="58">
        <v>160</v>
      </c>
      <c r="D343" s="58">
        <v>206</v>
      </c>
      <c r="E343" s="43">
        <v>210</v>
      </c>
      <c r="F343" s="63">
        <f t="shared" si="58"/>
        <v>576</v>
      </c>
      <c r="G343" s="87">
        <f t="shared" si="59"/>
        <v>192</v>
      </c>
      <c r="H343" s="58" t="s">
        <v>522</v>
      </c>
      <c r="I343" s="70">
        <f>VLOOKUP(B343,'총에버 관리_2023'!$A$3:$AF$22,31,FALSE)</f>
        <v>57</v>
      </c>
      <c r="J343" s="70">
        <f>VLOOKUP(B343,'총에버 관리_2023'!$A$3:$AF$22,30,FALSE)</f>
        <v>10444</v>
      </c>
      <c r="K343" s="83">
        <f>VLOOKUP(B343,'총에버 관리_2023'!$A$3:$AF$22,32,FALSE)</f>
        <v>183.2280701754386</v>
      </c>
      <c r="L343" s="84">
        <f>RANK(K343,'총에버 관리_2023'!$AF$3:$AF$22)</f>
        <v>11</v>
      </c>
    </row>
    <row r="344" spans="1:12" ht="18.75">
      <c r="A344" s="77">
        <f t="shared" si="57"/>
        <v>7</v>
      </c>
      <c r="B344" s="65" t="s">
        <v>524</v>
      </c>
      <c r="C344" s="43">
        <v>158</v>
      </c>
      <c r="D344" s="58">
        <v>212</v>
      </c>
      <c r="E344" s="43">
        <v>205</v>
      </c>
      <c r="F344" s="69">
        <f t="shared" si="58"/>
        <v>575</v>
      </c>
      <c r="G344" s="87">
        <f t="shared" si="59"/>
        <v>191.66666666666666</v>
      </c>
      <c r="H344" s="65" t="s">
        <v>524</v>
      </c>
      <c r="I344" s="70">
        <f>VLOOKUP(B344,'총에버 관리_2023'!$A$3:$AF$22,31,FALSE)</f>
        <v>30</v>
      </c>
      <c r="J344" s="70">
        <f>VLOOKUP(B344,'총에버 관리_2023'!$A$3:$AF$22,30,FALSE)</f>
        <v>5969</v>
      </c>
      <c r="K344" s="83">
        <f>VLOOKUP(B344,'총에버 관리_2023'!$A$3:$AF$22,32,FALSE)</f>
        <v>198.96666666666667</v>
      </c>
      <c r="L344" s="84">
        <f>RANK(K344,'총에버 관리_2023'!$AF$3:$AF$22)</f>
        <v>4</v>
      </c>
    </row>
    <row r="345" spans="1:12" ht="19.5" thickBot="1">
      <c r="A345" s="77">
        <f t="shared" si="57"/>
        <v>8</v>
      </c>
      <c r="B345" s="65" t="s">
        <v>512</v>
      </c>
      <c r="C345" s="43">
        <v>216</v>
      </c>
      <c r="D345" s="59">
        <v>179</v>
      </c>
      <c r="E345" s="58">
        <v>179</v>
      </c>
      <c r="F345" s="69">
        <f t="shared" si="58"/>
        <v>574</v>
      </c>
      <c r="G345" s="87">
        <f t="shared" si="59"/>
        <v>191.33333333333334</v>
      </c>
      <c r="H345" s="65" t="s">
        <v>512</v>
      </c>
      <c r="I345" s="70">
        <f>VLOOKUP(B345,'총에버 관리_2023'!$A$3:$AF$22,31,FALSE)</f>
        <v>51</v>
      </c>
      <c r="J345" s="70">
        <f>VLOOKUP(B345,'총에버 관리_2023'!$A$3:$AF$22,30,FALSE)</f>
        <v>8433</v>
      </c>
      <c r="K345" s="83">
        <f>VLOOKUP(B345,'총에버 관리_2023'!$A$3:$AF$22,32,FALSE)</f>
        <v>165.35294117647058</v>
      </c>
      <c r="L345" s="84">
        <f>RANK(K345,'총에버 관리_2023'!$AF$3:$AF$22)</f>
        <v>17</v>
      </c>
    </row>
    <row r="346" spans="1:12" ht="20.25" thickTop="1" thickBot="1">
      <c r="A346" s="77">
        <f t="shared" si="57"/>
        <v>9</v>
      </c>
      <c r="B346" s="58" t="s">
        <v>515</v>
      </c>
      <c r="C346" s="67">
        <v>168</v>
      </c>
      <c r="D346" s="68">
        <v>236</v>
      </c>
      <c r="E346" s="63">
        <v>146</v>
      </c>
      <c r="F346" s="69">
        <f t="shared" si="58"/>
        <v>550</v>
      </c>
      <c r="G346" s="87">
        <f t="shared" si="59"/>
        <v>183.33333333333334</v>
      </c>
      <c r="H346" s="58" t="s">
        <v>515</v>
      </c>
      <c r="I346" s="70">
        <f>VLOOKUP(B346,'총에버 관리_2023'!$A$3:$AF$22,31,FALSE)</f>
        <v>9</v>
      </c>
      <c r="J346" s="70">
        <f>VLOOKUP(B346,'총에버 관리_2023'!$A$3:$AF$22,30,FALSE)</f>
        <v>1620</v>
      </c>
      <c r="K346" s="83">
        <f>VLOOKUP(B346,'총에버 관리_2023'!$A$3:$AF$22,32,FALSE)</f>
        <v>180</v>
      </c>
      <c r="L346" s="84">
        <f>RANK(K346,'총에버 관리_2023'!$AF$3:$AF$22)</f>
        <v>14</v>
      </c>
    </row>
    <row r="347" spans="1:12" ht="19.5" thickTop="1">
      <c r="A347" s="77">
        <f t="shared" si="57"/>
        <v>10</v>
      </c>
      <c r="B347" s="58" t="s">
        <v>523</v>
      </c>
      <c r="C347" s="43">
        <v>155</v>
      </c>
      <c r="D347" s="70">
        <v>191</v>
      </c>
      <c r="E347" s="43">
        <v>185</v>
      </c>
      <c r="F347" s="69">
        <f t="shared" si="58"/>
        <v>531</v>
      </c>
      <c r="G347" s="87">
        <f t="shared" si="59"/>
        <v>177</v>
      </c>
      <c r="H347" s="58" t="s">
        <v>523</v>
      </c>
      <c r="I347" s="70">
        <f>VLOOKUP(B347,'총에버 관리_2023'!$A$3:$AF$22,31,FALSE)</f>
        <v>18</v>
      </c>
      <c r="J347" s="70">
        <f>VLOOKUP(B347,'총에버 관리_2023'!$A$3:$AF$22,30,FALSE)</f>
        <v>3245</v>
      </c>
      <c r="K347" s="83">
        <f>VLOOKUP(B347,'총에버 관리_2023'!$A$3:$AF$22,32,FALSE)</f>
        <v>180.27777777777777</v>
      </c>
      <c r="L347" s="84">
        <f>RANK(K347,'총에버 관리_2023'!$AF$3:$AF$22)</f>
        <v>13</v>
      </c>
    </row>
    <row r="348" spans="1:12" ht="18.75">
      <c r="A348" s="77">
        <f t="shared" si="57"/>
        <v>11</v>
      </c>
      <c r="B348" s="58" t="s">
        <v>518</v>
      </c>
      <c r="C348" s="58">
        <v>182</v>
      </c>
      <c r="D348" s="58">
        <v>153</v>
      </c>
      <c r="E348" s="43">
        <v>195</v>
      </c>
      <c r="F348" s="63">
        <f t="shared" si="58"/>
        <v>530</v>
      </c>
      <c r="G348" s="87">
        <f t="shared" si="59"/>
        <v>176.66666666666666</v>
      </c>
      <c r="H348" s="58" t="s">
        <v>518</v>
      </c>
      <c r="I348" s="70">
        <f>VLOOKUP(B348,'총에버 관리_2023'!$A$3:$AF$22,31,FALSE)</f>
        <v>60</v>
      </c>
      <c r="J348" s="70">
        <f>VLOOKUP(B348,'총에버 관리_2023'!$A$3:$AF$22,30,FALSE)</f>
        <v>11021</v>
      </c>
      <c r="K348" s="83">
        <f>VLOOKUP(B348,'총에버 관리_2023'!$A$3:$AF$22,32,FALSE)</f>
        <v>183.68333333333334</v>
      </c>
      <c r="L348" s="84">
        <f>RANK(K348,'총에버 관리_2023'!$AF$3:$AF$22)</f>
        <v>8</v>
      </c>
    </row>
    <row r="349" spans="1:12" ht="18.75">
      <c r="A349" s="77">
        <f t="shared" si="57"/>
        <v>12</v>
      </c>
      <c r="B349" s="65" t="s">
        <v>519</v>
      </c>
      <c r="C349" s="43">
        <v>149</v>
      </c>
      <c r="D349" s="58">
        <v>154</v>
      </c>
      <c r="E349" s="58">
        <v>224</v>
      </c>
      <c r="F349" s="69">
        <f t="shared" si="58"/>
        <v>527</v>
      </c>
      <c r="G349" s="87">
        <f t="shared" si="59"/>
        <v>175.66666666666666</v>
      </c>
      <c r="H349" s="65" t="s">
        <v>519</v>
      </c>
      <c r="I349" s="70">
        <f>VLOOKUP(B349,'총에버 관리_2023'!$A$3:$AF$22,31,FALSE)</f>
        <v>51</v>
      </c>
      <c r="J349" s="70">
        <f>VLOOKUP(B349,'총에버 관리_2023'!$A$3:$AF$22,30,FALSE)</f>
        <v>9778</v>
      </c>
      <c r="K349" s="83">
        <f>VLOOKUP(B349,'총에버 관리_2023'!$A$3:$AF$22,32,FALSE)</f>
        <v>191.72549019607843</v>
      </c>
      <c r="L349" s="84">
        <f>RANK(K349,'총에버 관리_2023'!$AF$3:$AF$22)</f>
        <v>7</v>
      </c>
    </row>
    <row r="350" spans="1:12" ht="18.75">
      <c r="A350" s="77">
        <f t="shared" si="57"/>
        <v>13</v>
      </c>
      <c r="B350" s="65" t="s">
        <v>516</v>
      </c>
      <c r="C350" s="43">
        <v>151</v>
      </c>
      <c r="D350" s="43">
        <v>212</v>
      </c>
      <c r="E350" s="43">
        <v>162</v>
      </c>
      <c r="F350" s="69">
        <f t="shared" si="58"/>
        <v>525</v>
      </c>
      <c r="G350" s="87">
        <f t="shared" si="59"/>
        <v>175</v>
      </c>
      <c r="H350" s="65" t="s">
        <v>516</v>
      </c>
      <c r="I350" s="70">
        <f>VLOOKUP(B350,'총에버 관리_2023'!$A$3:$AF$22,31,FALSE)</f>
        <v>57</v>
      </c>
      <c r="J350" s="70">
        <f>VLOOKUP(B350,'총에버 관리_2023'!$A$3:$AF$22,30,FALSE)</f>
        <v>10344</v>
      </c>
      <c r="K350" s="83">
        <f>VLOOKUP(B350,'총에버 관리_2023'!$A$3:$AF$22,32,FALSE)</f>
        <v>181.47368421052633</v>
      </c>
      <c r="L350" s="84">
        <f>RANK(K350,'총에버 관리_2023'!$AF$3:$AF$22)</f>
        <v>12</v>
      </c>
    </row>
    <row r="351" spans="1:12" ht="18.75">
      <c r="A351" s="77">
        <f t="shared" si="57"/>
        <v>14</v>
      </c>
      <c r="B351" s="65" t="s">
        <v>517</v>
      </c>
      <c r="C351" s="43">
        <v>159</v>
      </c>
      <c r="D351" s="43">
        <v>165</v>
      </c>
      <c r="E351" s="43">
        <v>175</v>
      </c>
      <c r="F351" s="69">
        <f t="shared" si="58"/>
        <v>499</v>
      </c>
      <c r="G351" s="87">
        <f t="shared" si="59"/>
        <v>166.33333333333334</v>
      </c>
      <c r="H351" s="65" t="s">
        <v>517</v>
      </c>
      <c r="I351" s="70">
        <f>VLOOKUP(B351,'총에버 관리_2023'!$A$3:$AF$22,31,FALSE)</f>
        <v>51</v>
      </c>
      <c r="J351" s="70">
        <f>VLOOKUP(B351,'총에버 관리_2023'!$A$3:$AF$22,30,FALSE)</f>
        <v>7479</v>
      </c>
      <c r="K351" s="83">
        <f>VLOOKUP(B351,'총에버 관리_2023'!$A$3:$AF$22,32,FALSE)</f>
        <v>146.64705882352942</v>
      </c>
      <c r="L351" s="84">
        <f>RANK(K351,'총에버 관리_2023'!$AF$3:$AF$22)</f>
        <v>20</v>
      </c>
    </row>
    <row r="354" spans="1:12" ht="34.5" customHeight="1">
      <c r="A354" s="197" t="s">
        <v>525</v>
      </c>
      <c r="B354" s="197"/>
      <c r="C354" s="197"/>
      <c r="D354" s="197"/>
      <c r="E354" s="197"/>
      <c r="F354" s="197"/>
      <c r="G354" s="197"/>
      <c r="H354" s="197"/>
      <c r="I354" s="197"/>
      <c r="J354" s="197"/>
      <c r="K354" s="197"/>
      <c r="L354" s="197"/>
    </row>
    <row r="355" spans="1:12" ht="37.5">
      <c r="A355" s="74" t="s">
        <v>40</v>
      </c>
      <c r="B355" s="57" t="s">
        <v>41</v>
      </c>
      <c r="C355" s="57" t="s">
        <v>42</v>
      </c>
      <c r="D355" s="57" t="s">
        <v>43</v>
      </c>
      <c r="E355" s="57" t="s">
        <v>44</v>
      </c>
      <c r="F355" s="38" t="s">
        <v>45</v>
      </c>
      <c r="G355" s="75" t="s">
        <v>46</v>
      </c>
      <c r="H355" s="38" t="s">
        <v>41</v>
      </c>
      <c r="I355" s="38" t="s">
        <v>47</v>
      </c>
      <c r="J355" s="38" t="s">
        <v>48</v>
      </c>
      <c r="K355" s="38" t="s">
        <v>49</v>
      </c>
      <c r="L355" s="76" t="s">
        <v>74</v>
      </c>
    </row>
    <row r="356" spans="1:12" ht="18.75">
      <c r="A356" s="77">
        <f t="shared" ref="A356:A368" si="60">RANK(G356,$G$356:$G$368)</f>
        <v>1</v>
      </c>
      <c r="B356" s="58" t="s">
        <v>528</v>
      </c>
      <c r="C356" s="124">
        <v>216</v>
      </c>
      <c r="D356" s="43">
        <v>226</v>
      </c>
      <c r="E356" s="69">
        <v>226</v>
      </c>
      <c r="F356" s="86">
        <f t="shared" ref="F356:F368" si="61">SUM(C356:E356)</f>
        <v>668</v>
      </c>
      <c r="G356" s="87">
        <f t="shared" ref="G356:G368" si="62">F356/COUNTA(C356:E356)</f>
        <v>222.66666666666666</v>
      </c>
      <c r="H356" s="58" t="s">
        <v>528</v>
      </c>
      <c r="I356" s="70">
        <f>VLOOKUP(B356,'총에버 관리_2023'!$A$3:$AF$22,31,FALSE)</f>
        <v>57</v>
      </c>
      <c r="J356" s="70">
        <f>VLOOKUP(B356,'총에버 관리_2023'!$A$3:$AF$22,30,FALSE)</f>
        <v>11761</v>
      </c>
      <c r="K356" s="83">
        <f>VLOOKUP(B356,'총에버 관리_2023'!$A$3:$AF$22,32,FALSE)</f>
        <v>206.33333333333334</v>
      </c>
      <c r="L356" s="84">
        <f>RANK(K356,'총에버 관리_2023'!$AF$3:$AF$22)</f>
        <v>2</v>
      </c>
    </row>
    <row r="357" spans="1:12" ht="18.75">
      <c r="A357" s="77">
        <f t="shared" si="60"/>
        <v>2</v>
      </c>
      <c r="B357" s="61" t="s">
        <v>531</v>
      </c>
      <c r="C357" s="61">
        <v>173</v>
      </c>
      <c r="D357" s="58">
        <v>235</v>
      </c>
      <c r="E357" s="86">
        <v>232</v>
      </c>
      <c r="F357" s="63">
        <f t="shared" si="61"/>
        <v>640</v>
      </c>
      <c r="G357" s="87">
        <f t="shared" si="62"/>
        <v>213.33333333333334</v>
      </c>
      <c r="H357" s="61" t="s">
        <v>531</v>
      </c>
      <c r="I357" s="70">
        <f>VLOOKUP(B357,'총에버 관리_2023'!$A$3:$AF$22,31,FALSE)</f>
        <v>30</v>
      </c>
      <c r="J357" s="70">
        <f>VLOOKUP(B357,'총에버 관리_2023'!$A$3:$AF$22,30,FALSE)</f>
        <v>5969</v>
      </c>
      <c r="K357" s="83">
        <f>VLOOKUP(B357,'총에버 관리_2023'!$A$3:$AF$22,32,FALSE)</f>
        <v>198.96666666666667</v>
      </c>
      <c r="L357" s="84">
        <f>RANK(K357,'총에버 관리_2023'!$AF$3:$AF$22)</f>
        <v>4</v>
      </c>
    </row>
    <row r="358" spans="1:12" ht="18.75">
      <c r="A358" s="77">
        <f t="shared" si="60"/>
        <v>3</v>
      </c>
      <c r="B358" s="65" t="s">
        <v>533</v>
      </c>
      <c r="C358" s="111">
        <v>204</v>
      </c>
      <c r="D358" s="58">
        <v>205</v>
      </c>
      <c r="E358" s="63">
        <v>206</v>
      </c>
      <c r="F358" s="69">
        <f t="shared" si="61"/>
        <v>615</v>
      </c>
      <c r="G358" s="87">
        <f t="shared" si="62"/>
        <v>205</v>
      </c>
      <c r="H358" s="65" t="s">
        <v>533</v>
      </c>
      <c r="I358" s="70">
        <f>VLOOKUP(B358,'총에버 관리_2023'!$A$3:$AF$22,31,FALSE)</f>
        <v>60</v>
      </c>
      <c r="J358" s="70">
        <f>VLOOKUP(B358,'총에버 관리_2023'!$A$3:$AF$22,30,FALSE)</f>
        <v>12447</v>
      </c>
      <c r="K358" s="83">
        <f>VLOOKUP(B358,'총에버 관리_2023'!$A$3:$AF$22,32,FALSE)</f>
        <v>207.45</v>
      </c>
      <c r="L358" s="84">
        <f>RANK(K358,'총에버 관리_2023'!$AF$3:$AF$22)</f>
        <v>1</v>
      </c>
    </row>
    <row r="359" spans="1:12" ht="18.75">
      <c r="A359" s="77">
        <f t="shared" si="60"/>
        <v>4</v>
      </c>
      <c r="B359" s="58" t="s">
        <v>535</v>
      </c>
      <c r="C359" s="67">
        <v>209</v>
      </c>
      <c r="D359" s="43">
        <v>212</v>
      </c>
      <c r="E359" s="69">
        <v>175</v>
      </c>
      <c r="F359" s="69">
        <f t="shared" si="61"/>
        <v>596</v>
      </c>
      <c r="G359" s="87">
        <f t="shared" si="62"/>
        <v>198.66666666666666</v>
      </c>
      <c r="H359" s="58" t="s">
        <v>535</v>
      </c>
      <c r="I359" s="70">
        <f>VLOOKUP(B359,'총에버 관리_2023'!$A$3:$AF$22,31,FALSE)</f>
        <v>18</v>
      </c>
      <c r="J359" s="70">
        <f>VLOOKUP(B359,'총에버 관리_2023'!$A$3:$AF$22,30,FALSE)</f>
        <v>3543</v>
      </c>
      <c r="K359" s="83">
        <f>VLOOKUP(B359,'총에버 관리_2023'!$A$3:$AF$22,32,FALSE)</f>
        <v>196.83333333333334</v>
      </c>
      <c r="L359" s="84">
        <f>RANK(K359,'총에버 관리_2023'!$AF$3:$AF$22)</f>
        <v>5</v>
      </c>
    </row>
    <row r="360" spans="1:12" ht="18.75">
      <c r="A360" s="77">
        <f t="shared" si="60"/>
        <v>5</v>
      </c>
      <c r="B360" s="58" t="s">
        <v>527</v>
      </c>
      <c r="C360" s="67">
        <v>193</v>
      </c>
      <c r="D360" s="43">
        <v>200</v>
      </c>
      <c r="E360" s="69">
        <v>199</v>
      </c>
      <c r="F360" s="69">
        <f t="shared" si="61"/>
        <v>592</v>
      </c>
      <c r="G360" s="87">
        <f t="shared" si="62"/>
        <v>197.33333333333334</v>
      </c>
      <c r="H360" s="58" t="s">
        <v>527</v>
      </c>
      <c r="I360" s="70">
        <f>VLOOKUP(B360,'총에버 관리_2023'!$A$3:$AF$22,31,FALSE)</f>
        <v>51</v>
      </c>
      <c r="J360" s="70">
        <f>VLOOKUP(B360,'총에버 관리_2023'!$A$3:$AF$22,30,FALSE)</f>
        <v>9778</v>
      </c>
      <c r="K360" s="83">
        <f>VLOOKUP(B360,'총에버 관리_2023'!$A$3:$AF$22,32,FALSE)</f>
        <v>191.72549019607843</v>
      </c>
      <c r="L360" s="84">
        <f>RANK(K360,'총에버 관리_2023'!$AF$3:$AF$22)</f>
        <v>7</v>
      </c>
    </row>
    <row r="361" spans="1:12" ht="18.75">
      <c r="A361" s="77">
        <f t="shared" si="60"/>
        <v>6</v>
      </c>
      <c r="B361" s="65" t="s">
        <v>532</v>
      </c>
      <c r="C361" s="67">
        <v>170</v>
      </c>
      <c r="D361" s="58">
        <v>203</v>
      </c>
      <c r="E361" s="69">
        <v>217</v>
      </c>
      <c r="F361" s="69">
        <f t="shared" si="61"/>
        <v>590</v>
      </c>
      <c r="G361" s="87">
        <f t="shared" si="62"/>
        <v>196.66666666666666</v>
      </c>
      <c r="H361" s="65" t="s">
        <v>532</v>
      </c>
      <c r="I361" s="70">
        <f>VLOOKUP(B361,'총에버 관리_2023'!$A$3:$AF$22,31,FALSE)</f>
        <v>60</v>
      </c>
      <c r="J361" s="70">
        <f>VLOOKUP(B361,'총에버 관리_2023'!$A$3:$AF$22,30,FALSE)</f>
        <v>11021</v>
      </c>
      <c r="K361" s="83">
        <f>VLOOKUP(B361,'총에버 관리_2023'!$A$3:$AF$22,32,FALSE)</f>
        <v>183.68333333333334</v>
      </c>
      <c r="L361" s="84">
        <f>RANK(K361,'총에버 관리_2023'!$AF$3:$AF$22)</f>
        <v>8</v>
      </c>
    </row>
    <row r="362" spans="1:12" ht="18.75">
      <c r="A362" s="77">
        <f t="shared" si="60"/>
        <v>7</v>
      </c>
      <c r="B362" s="65" t="s">
        <v>538</v>
      </c>
      <c r="C362" s="67">
        <v>159</v>
      </c>
      <c r="D362" s="43">
        <v>175</v>
      </c>
      <c r="E362" s="69">
        <v>211</v>
      </c>
      <c r="F362" s="69">
        <f t="shared" si="61"/>
        <v>545</v>
      </c>
      <c r="G362" s="87">
        <f t="shared" si="62"/>
        <v>181.66666666666666</v>
      </c>
      <c r="H362" s="65" t="s">
        <v>538</v>
      </c>
      <c r="I362" s="70">
        <f>VLOOKUP(B362,'총에버 관리_2023'!$A$3:$AF$22,31,FALSE)</f>
        <v>39</v>
      </c>
      <c r="J362" s="70">
        <f>VLOOKUP(B362,'총에버 관리_2023'!$A$3:$AF$22,30,FALSE)</f>
        <v>7163</v>
      </c>
      <c r="K362" s="83">
        <f>VLOOKUP(B362,'총에버 관리_2023'!$A$3:$AF$22,32,FALSE)</f>
        <v>183.66666666666666</v>
      </c>
      <c r="L362" s="84">
        <f>RANK(K362,'총에버 관리_2023'!$AF$3:$AF$22)</f>
        <v>9</v>
      </c>
    </row>
    <row r="363" spans="1:12" ht="18.75">
      <c r="A363" s="77">
        <f t="shared" si="60"/>
        <v>8</v>
      </c>
      <c r="B363" s="65" t="s">
        <v>537</v>
      </c>
      <c r="C363" s="67">
        <v>159</v>
      </c>
      <c r="D363" s="58">
        <v>179</v>
      </c>
      <c r="E363" s="63">
        <v>193</v>
      </c>
      <c r="F363" s="69">
        <f t="shared" si="61"/>
        <v>531</v>
      </c>
      <c r="G363" s="87">
        <f t="shared" si="62"/>
        <v>177</v>
      </c>
      <c r="H363" s="65" t="s">
        <v>537</v>
      </c>
      <c r="I363" s="70">
        <f>VLOOKUP(B363,'총에버 관리_2023'!$A$3:$AF$22,31,FALSE)</f>
        <v>57</v>
      </c>
      <c r="J363" s="70">
        <f>VLOOKUP(B363,'총에버 관리_2023'!$A$3:$AF$22,30,FALSE)</f>
        <v>10344</v>
      </c>
      <c r="K363" s="83">
        <f>VLOOKUP(B363,'총에버 관리_2023'!$A$3:$AF$22,32,FALSE)</f>
        <v>181.47368421052633</v>
      </c>
      <c r="L363" s="84">
        <f>RANK(K363,'총에버 관리_2023'!$AF$3:$AF$22)</f>
        <v>12</v>
      </c>
    </row>
    <row r="364" spans="1:12" ht="18.75">
      <c r="A364" s="77">
        <f t="shared" si="60"/>
        <v>9</v>
      </c>
      <c r="B364" s="58" t="s">
        <v>534</v>
      </c>
      <c r="C364" s="67">
        <v>131</v>
      </c>
      <c r="D364" s="43">
        <v>207</v>
      </c>
      <c r="E364" s="63">
        <v>179</v>
      </c>
      <c r="F364" s="69">
        <f t="shared" si="61"/>
        <v>517</v>
      </c>
      <c r="G364" s="87">
        <f t="shared" si="62"/>
        <v>172.33333333333334</v>
      </c>
      <c r="H364" s="58" t="s">
        <v>534</v>
      </c>
      <c r="I364" s="70">
        <f>VLOOKUP(B364,'총에버 관리_2023'!$A$3:$AF$22,31,FALSE)</f>
        <v>51</v>
      </c>
      <c r="J364" s="70">
        <f>VLOOKUP(B364,'총에버 관리_2023'!$A$3:$AF$22,30,FALSE)</f>
        <v>8433</v>
      </c>
      <c r="K364" s="83">
        <f>VLOOKUP(B364,'총에버 관리_2023'!$A$3:$AF$22,32,FALSE)</f>
        <v>165.35294117647058</v>
      </c>
      <c r="L364" s="84">
        <f>RANK(K364,'총에버 관리_2023'!$AF$3:$AF$22)</f>
        <v>17</v>
      </c>
    </row>
    <row r="365" spans="1:12" ht="18.75">
      <c r="A365" s="77">
        <f t="shared" si="60"/>
        <v>10</v>
      </c>
      <c r="B365" s="58" t="s">
        <v>536</v>
      </c>
      <c r="C365" s="61">
        <v>148</v>
      </c>
      <c r="D365" s="58">
        <v>185</v>
      </c>
      <c r="E365" s="69">
        <v>166</v>
      </c>
      <c r="F365" s="63">
        <f t="shared" si="61"/>
        <v>499</v>
      </c>
      <c r="G365" s="87">
        <f t="shared" si="62"/>
        <v>166.33333333333334</v>
      </c>
      <c r="H365" s="58" t="s">
        <v>536</v>
      </c>
      <c r="I365" s="70">
        <f>VLOOKUP(B365,'총에버 관리_2023'!$A$3:$AF$22,31,FALSE)</f>
        <v>18</v>
      </c>
      <c r="J365" s="70">
        <f>VLOOKUP(B365,'총에버 관리_2023'!$A$3:$AF$22,30,FALSE)</f>
        <v>2883</v>
      </c>
      <c r="K365" s="83">
        <f>VLOOKUP(B365,'총에버 관리_2023'!$A$3:$AF$22,32,FALSE)</f>
        <v>160.16666666666666</v>
      </c>
      <c r="L365" s="84">
        <f>RANK(K365,'총에버 관리_2023'!$AF$3:$AF$22)</f>
        <v>18</v>
      </c>
    </row>
    <row r="366" spans="1:12" ht="18.75">
      <c r="A366" s="77">
        <f t="shared" si="60"/>
        <v>11</v>
      </c>
      <c r="B366" s="58" t="s">
        <v>526</v>
      </c>
      <c r="C366" s="58">
        <v>178</v>
      </c>
      <c r="D366" s="58">
        <v>159</v>
      </c>
      <c r="E366" s="43">
        <v>159</v>
      </c>
      <c r="F366" s="63">
        <f t="shared" si="61"/>
        <v>496</v>
      </c>
      <c r="G366" s="87">
        <f t="shared" si="62"/>
        <v>165.33333333333334</v>
      </c>
      <c r="H366" s="58" t="s">
        <v>526</v>
      </c>
      <c r="I366" s="70">
        <f>VLOOKUP(B366,'총에버 관리_2023'!$A$3:$AF$22,31,FALSE)</f>
        <v>51</v>
      </c>
      <c r="J366" s="70">
        <f>VLOOKUP(B366,'총에버 관리_2023'!$A$3:$AF$22,30,FALSE)</f>
        <v>7479</v>
      </c>
      <c r="K366" s="83">
        <f>VLOOKUP(B366,'총에버 관리_2023'!$A$3:$AF$22,32,FALSE)</f>
        <v>146.64705882352942</v>
      </c>
      <c r="L366" s="84">
        <f>RANK(K366,'총에버 관리_2023'!$AF$3:$AF$22)</f>
        <v>20</v>
      </c>
    </row>
    <row r="367" spans="1:12" ht="18.75">
      <c r="A367" s="77">
        <f t="shared" si="60"/>
        <v>12</v>
      </c>
      <c r="B367" s="58" t="s">
        <v>530</v>
      </c>
      <c r="C367" s="58">
        <v>157</v>
      </c>
      <c r="D367" s="58">
        <v>137</v>
      </c>
      <c r="E367" s="43">
        <v>188</v>
      </c>
      <c r="F367" s="63">
        <f t="shared" si="61"/>
        <v>482</v>
      </c>
      <c r="G367" s="87">
        <f t="shared" si="62"/>
        <v>160.66666666666666</v>
      </c>
      <c r="H367" s="58" t="s">
        <v>530</v>
      </c>
      <c r="I367" s="70">
        <f>VLOOKUP(B367,'총에버 관리_2023'!$A$3:$AF$22,31,FALSE)</f>
        <v>15</v>
      </c>
      <c r="J367" s="70">
        <f>VLOOKUP(B367,'총에버 관리_2023'!$A$3:$AF$22,30,FALSE)</f>
        <v>2510</v>
      </c>
      <c r="K367" s="83">
        <f>VLOOKUP(B367,'총에버 관리_2023'!$A$3:$AF$22,32,FALSE)</f>
        <v>167.33333333333334</v>
      </c>
      <c r="L367" s="84">
        <f>RANK(K367,'총에버 관리_2023'!$AF$3:$AF$22)</f>
        <v>16</v>
      </c>
    </row>
    <row r="368" spans="1:12" ht="18.75">
      <c r="A368" s="77">
        <f t="shared" si="60"/>
        <v>13</v>
      </c>
      <c r="B368" s="58" t="s">
        <v>529</v>
      </c>
      <c r="C368" s="43">
        <v>122</v>
      </c>
      <c r="D368" s="43">
        <v>136</v>
      </c>
      <c r="E368" s="43">
        <v>187</v>
      </c>
      <c r="F368" s="69">
        <f t="shared" si="61"/>
        <v>445</v>
      </c>
      <c r="G368" s="87">
        <f t="shared" si="62"/>
        <v>148.33333333333334</v>
      </c>
      <c r="H368" s="58" t="s">
        <v>529</v>
      </c>
      <c r="I368" s="70">
        <f>VLOOKUP(B368,'총에버 관리_2023'!$A$3:$AF$22,31,FALSE)</f>
        <v>57</v>
      </c>
      <c r="J368" s="70">
        <f>VLOOKUP(B368,'총에버 관리_2023'!$A$3:$AF$22,30,FALSE)</f>
        <v>10444</v>
      </c>
      <c r="K368" s="83">
        <f>VLOOKUP(B368,'총에버 관리_2023'!$A$3:$AF$22,32,FALSE)</f>
        <v>183.2280701754386</v>
      </c>
      <c r="L368" s="84">
        <f>RANK(K368,'총에버 관리_2023'!$AF$3:$AF$22)</f>
        <v>11</v>
      </c>
    </row>
  </sheetData>
  <sortState ref="A356:L368">
    <sortCondition ref="A355"/>
  </sortState>
  <mergeCells count="21">
    <mergeCell ref="A230:L230"/>
    <mergeCell ref="A211:L211"/>
    <mergeCell ref="A318:L318"/>
    <mergeCell ref="A191:L191"/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  <mergeCell ref="A302:L302"/>
    <mergeCell ref="A282:L282"/>
    <mergeCell ref="A264:L264"/>
    <mergeCell ref="A247:L247"/>
    <mergeCell ref="A354:L354"/>
    <mergeCell ref="A336:L336"/>
  </mergeCells>
  <phoneticPr fontId="2" type="noConversion"/>
  <conditionalFormatting sqref="C4:E15 C21:E31 C36:E45 C50:E63 C68:E79 C84:E95 C100:E117 C123:E135 C140:E151 C156:E167 C172:E188 C193:E208 C213:E227 C232:E244 C249:E261 C266:E279 C284:E299 C304:E315 C320:E333 C338:E351 C356:E368">
    <cfRule type="cellIs" dxfId="31" priority="423" operator="greaterThan">
      <formula>199</formula>
    </cfRule>
  </conditionalFormatting>
  <conditionalFormatting sqref="F4:F15 F21:F31 F36:F45 F50:F63 F68:F79 F84:F95 F100:F117 F123:F135 F140:F151 F156:F167 F172:F188 F193:F208 F213:F227 F232:F244 F249:F261 F266:F279 F284:F299 F304:F315 F320:F333 F338:F351 F356:F368">
    <cfRule type="cellIs" dxfId="30" priority="422" operator="greaterThan">
      <formula>599</formula>
    </cfRule>
  </conditionalFormatting>
  <conditionalFormatting sqref="G4:G15 G21:G31 G36:G45 G50:G63 G68:G79 G84:G95 G100:G117 G123:G135 G140:G151 G156:G167 G172:G188 G193:G208 G213:G227 G232:G244 G249:G261 G266:G279 G284:G299 G304:G315 G320:G333 G338:G351 G356:G368">
    <cfRule type="cellIs" dxfId="29" priority="421" operator="greaterThan">
      <formula>199.999</formula>
    </cfRule>
  </conditionalFormatting>
  <conditionalFormatting sqref="K4:K15 K21:K31 K36:K45 K50:K63 K68:K79 K84:K95 K100:K117 K123:K135 K140:K151 K156:K167 K172:K188 K193:K208 K213:K227 K249:K261 K232:K244 K266:K279 K284:K299 K304:K315 K320:K333 K338:K351 K356:K368">
    <cfRule type="cellIs" dxfId="28" priority="420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200" t="s">
        <v>39</v>
      </c>
      <c r="B1" s="201"/>
      <c r="C1" s="201"/>
      <c r="D1" s="201"/>
      <c r="E1" s="201"/>
      <c r="F1" s="201"/>
      <c r="G1" s="201"/>
      <c r="H1" s="201"/>
      <c r="I1" s="201"/>
      <c r="J1" s="201"/>
      <c r="K1" s="202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200" t="s">
        <v>61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2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200" t="s">
        <v>66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2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200" t="s">
        <v>69</v>
      </c>
      <c r="B48" s="201"/>
      <c r="C48" s="201"/>
      <c r="D48" s="201"/>
      <c r="E48" s="201"/>
      <c r="F48" s="201"/>
      <c r="G48" s="201"/>
      <c r="H48" s="201"/>
      <c r="I48" s="201"/>
      <c r="J48" s="201"/>
      <c r="K48" s="202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200" t="s">
        <v>70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2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200" t="s">
        <v>71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2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98" t="s">
        <v>73</v>
      </c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98" t="s">
        <v>75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27" priority="16" operator="greaterThan">
      <formula>199</formula>
    </cfRule>
  </conditionalFormatting>
  <conditionalFormatting sqref="F3:F13 F19:F32 F36:F46 F50:F59 F64:F74 F80:F91 F97:F105">
    <cfRule type="cellIs" dxfId="26" priority="15" operator="greaterThan">
      <formula>599</formula>
    </cfRule>
  </conditionalFormatting>
  <conditionalFormatting sqref="G3:G13 G19:G32 G36:G46 G50:G59 G64:G74 G80:G91 G97:G105">
    <cfRule type="cellIs" dxfId="25" priority="14" operator="greaterThan">
      <formula>199.999</formula>
    </cfRule>
  </conditionalFormatting>
  <conditionalFormatting sqref="K3:K13 K19:K32 K36:K46 K50:K59 K64:K74 K80:K91 K97:K105">
    <cfRule type="cellIs" dxfId="24" priority="13" operator="greaterThan">
      <formula>199.99</formula>
    </cfRule>
  </conditionalFormatting>
  <conditionalFormatting sqref="C110:E118">
    <cfRule type="cellIs" dxfId="23" priority="12" operator="greaterThan">
      <formula>199</formula>
    </cfRule>
  </conditionalFormatting>
  <conditionalFormatting sqref="F110:F118">
    <cfRule type="cellIs" dxfId="22" priority="11" operator="greaterThan">
      <formula>599</formula>
    </cfRule>
  </conditionalFormatting>
  <conditionalFormatting sqref="G110:G118">
    <cfRule type="cellIs" dxfId="21" priority="10" operator="greaterThan">
      <formula>199.999</formula>
    </cfRule>
  </conditionalFormatting>
  <conditionalFormatting sqref="K110:K118">
    <cfRule type="cellIs" dxfId="20" priority="9" operator="greaterThan">
      <formula>199.99</formula>
    </cfRule>
  </conditionalFormatting>
  <conditionalFormatting sqref="C119:E119">
    <cfRule type="cellIs" dxfId="19" priority="8" operator="greaterThan">
      <formula>199</formula>
    </cfRule>
  </conditionalFormatting>
  <conditionalFormatting sqref="F119">
    <cfRule type="cellIs" dxfId="18" priority="7" operator="greaterThan">
      <formula>599</formula>
    </cfRule>
  </conditionalFormatting>
  <conditionalFormatting sqref="G119">
    <cfRule type="cellIs" dxfId="17" priority="6" operator="greaterThan">
      <formula>199.999</formula>
    </cfRule>
  </conditionalFormatting>
  <conditionalFormatting sqref="K119">
    <cfRule type="cellIs" dxfId="16" priority="5" operator="greaterThan">
      <formula>199.99</formula>
    </cfRule>
  </conditionalFormatting>
  <conditionalFormatting sqref="C120:E120">
    <cfRule type="cellIs" dxfId="15" priority="4" operator="greaterThan">
      <formula>199</formula>
    </cfRule>
  </conditionalFormatting>
  <conditionalFormatting sqref="F120">
    <cfRule type="cellIs" dxfId="14" priority="3" operator="greaterThan">
      <formula>599</formula>
    </cfRule>
  </conditionalFormatting>
  <conditionalFormatting sqref="G120">
    <cfRule type="cellIs" dxfId="13" priority="2" operator="greaterThan">
      <formula>199.999</formula>
    </cfRule>
  </conditionalFormatting>
  <conditionalFormatting sqref="K120">
    <cfRule type="cellIs" dxfId="12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J23"/>
  <sheetViews>
    <sheetView workbookViewId="0">
      <pane xSplit="1" topLeftCell="W1" activePane="topRight" state="frozen"/>
      <selection pane="topRight" activeCell="AE7" sqref="AE7"/>
    </sheetView>
  </sheetViews>
  <sheetFormatPr defaultColWidth="9" defaultRowHeight="16.5"/>
  <cols>
    <col min="1" max="1" width="9" style="32"/>
    <col min="2" max="20" width="10.75" style="90" hidden="1" customWidth="1"/>
    <col min="21" max="33" width="10.75" style="90" customWidth="1"/>
    <col min="34" max="16384" width="9" style="32"/>
  </cols>
  <sheetData>
    <row r="2" spans="1:3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440</v>
      </c>
      <c r="V2" s="89" t="s">
        <v>474</v>
      </c>
      <c r="W2" s="89" t="s">
        <v>476</v>
      </c>
      <c r="X2" s="89" t="s">
        <v>504</v>
      </c>
      <c r="Y2" s="89" t="s">
        <v>505</v>
      </c>
      <c r="Z2" s="89" t="s">
        <v>506</v>
      </c>
      <c r="AA2" s="89" t="s">
        <v>507</v>
      </c>
      <c r="AB2" s="89" t="s">
        <v>508</v>
      </c>
      <c r="AC2" s="89" t="s">
        <v>509</v>
      </c>
      <c r="AD2" s="89" t="s">
        <v>90</v>
      </c>
      <c r="AE2" s="89" t="s">
        <v>91</v>
      </c>
      <c r="AF2" s="89" t="s">
        <v>92</v>
      </c>
    </row>
    <row r="3" spans="1:3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1" t="str">
        <f>IFERROR(VLOOKUP(A3,정기전_2023!$B$249:$F$261,5,FALSE),"")</f>
        <v/>
      </c>
      <c r="V3" s="91" t="str">
        <f>IFERROR(VLOOKUP(A3,정기전_2023!$B$284:$F$299,5,FALSE),"")</f>
        <v/>
      </c>
      <c r="W3" s="91" t="str">
        <f>IFERROR(VLOOKUP(A3,정기전_2023!$B$304:$F$315,5,FALSE),"")</f>
        <v/>
      </c>
      <c r="X3" s="91" t="str">
        <f>IFERROR(VLOOKUP(A3,정기전_2023!$B$320:$F$333,5,FALSE),"")</f>
        <v/>
      </c>
      <c r="Y3" s="91" t="str">
        <f>IFERROR(VLOOKUP(A3,정기전_2023!$B$338:$F$352,5,FALSE),"")</f>
        <v/>
      </c>
      <c r="Z3" s="91">
        <f>IFERROR(VLOOKUP(A3,정기전_2023!$B$356:$F$368,5,FALSE),"")</f>
        <v>499</v>
      </c>
      <c r="AA3" s="91"/>
      <c r="AB3" s="91"/>
      <c r="AC3" s="91"/>
      <c r="AD3" s="92">
        <f>SUM(B3:AC3)</f>
        <v>2883</v>
      </c>
      <c r="AE3" s="92">
        <f>COUNT(B3:AC3)*3</f>
        <v>18</v>
      </c>
      <c r="AF3" s="93">
        <f t="shared" ref="AF3:AF14" si="0">IF(AE3=0, "",  AD3/AE3)</f>
        <v>160.16666666666666</v>
      </c>
      <c r="AH3" s="90"/>
      <c r="AI3" s="90"/>
      <c r="AJ3" s="90"/>
    </row>
    <row r="4" spans="1:3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1">
        <f>IFERROR(VLOOKUP(A4,정기전_2023!$B$249:$F$261,5,FALSE),"")</f>
        <v>484</v>
      </c>
      <c r="V4" s="91">
        <f>IFERROR(VLOOKUP(A4,정기전_2023!$B$284:$F$299,5,FALSE),"")</f>
        <v>523</v>
      </c>
      <c r="W4" s="91">
        <f>IFERROR(VLOOKUP(A4,정기전_2023!$B$304:$F$315,5,FALSE),"")</f>
        <v>612</v>
      </c>
      <c r="X4" s="91">
        <f>IFERROR(VLOOKUP(A4,정기전_2023!$B$320:$F$333,5,FALSE),"")</f>
        <v>542</v>
      </c>
      <c r="Y4" s="91">
        <f>IFERROR(VLOOKUP(A4,정기전_2023!$B$338:$F$352,5,FALSE),"")</f>
        <v>527</v>
      </c>
      <c r="Z4" s="91">
        <f>IFERROR(VLOOKUP(A4,정기전_2023!$B$356:$F$368,5,FALSE),"")</f>
        <v>592</v>
      </c>
      <c r="AA4" s="91"/>
      <c r="AB4" s="91"/>
      <c r="AC4" s="91"/>
      <c r="AD4" s="92">
        <f t="shared" ref="AD4:AD22" si="1">SUM(B4:AC4)</f>
        <v>9778</v>
      </c>
      <c r="AE4" s="92">
        <f t="shared" ref="AE4:AE22" si="2">COUNT(B4:AC4)*3</f>
        <v>51</v>
      </c>
      <c r="AF4" s="93">
        <f t="shared" si="0"/>
        <v>191.72549019607843</v>
      </c>
      <c r="AH4" s="90"/>
      <c r="AI4" s="90"/>
      <c r="AJ4" s="90"/>
    </row>
    <row r="5" spans="1:3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1">
        <f>IFERROR(VLOOKUP(A5,정기전_2023!$B$249:$F$261,5,FALSE),"")</f>
        <v>629</v>
      </c>
      <c r="V5" s="91">
        <f>IFERROR(VLOOKUP(A5,정기전_2023!$B$284:$F$299,5,FALSE),"")</f>
        <v>564</v>
      </c>
      <c r="W5" s="91">
        <f>IFERROR(VLOOKUP(A5,정기전_2023!$B$304:$F$315,5,FALSE),"")</f>
        <v>613</v>
      </c>
      <c r="X5" s="91">
        <f>IFERROR(VLOOKUP(A5,정기전_2023!$B$320:$F$333,5,FALSE),"")</f>
        <v>547</v>
      </c>
      <c r="Y5" s="91">
        <f>IFERROR(VLOOKUP(A5,정기전_2023!$B$338:$F$352,5,FALSE),"")</f>
        <v>576</v>
      </c>
      <c r="Z5" s="91">
        <f>IFERROR(VLOOKUP(A5,정기전_2023!$B$356:$F$368,5,FALSE),"")</f>
        <v>445</v>
      </c>
      <c r="AA5" s="91"/>
      <c r="AB5" s="91"/>
      <c r="AC5" s="91"/>
      <c r="AD5" s="92">
        <f t="shared" si="1"/>
        <v>10444</v>
      </c>
      <c r="AE5" s="92">
        <f t="shared" si="2"/>
        <v>57</v>
      </c>
      <c r="AF5" s="93">
        <f t="shared" si="0"/>
        <v>183.2280701754386</v>
      </c>
      <c r="AH5" s="90"/>
      <c r="AI5" s="90"/>
      <c r="AJ5" s="90"/>
    </row>
    <row r="6" spans="1:3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1">
        <f>IFERROR(VLOOKUP(A6,정기전_2023!$B$249:$F$261,5,FALSE),"")</f>
        <v>507</v>
      </c>
      <c r="V6" s="91" t="str">
        <f>IFERROR(VLOOKUP(A6,정기전_2023!$B$284:$F$299,5,FALSE),"")</f>
        <v/>
      </c>
      <c r="W6" s="91" t="str">
        <f>IFERROR(VLOOKUP(A6,정기전_2023!$B$304:$F$315,5,FALSE),"")</f>
        <v/>
      </c>
      <c r="X6" s="91" t="str">
        <f>IFERROR(VLOOKUP(A6,정기전_2023!$B$320:$F$333,5,FALSE),"")</f>
        <v/>
      </c>
      <c r="Y6" s="91" t="str">
        <f>IFERROR(VLOOKUP(A6,정기전_2023!$B$338:$F$352,5,FALSE),"")</f>
        <v/>
      </c>
      <c r="Z6" s="91" t="str">
        <f>IFERROR(VLOOKUP(A6,정기전_2023!$B$356:$F$368,5,FALSE),"")</f>
        <v/>
      </c>
      <c r="AA6" s="91"/>
      <c r="AB6" s="91"/>
      <c r="AC6" s="91"/>
      <c r="AD6" s="92">
        <f t="shared" si="1"/>
        <v>4575</v>
      </c>
      <c r="AE6" s="92">
        <f t="shared" si="2"/>
        <v>27</v>
      </c>
      <c r="AF6" s="93">
        <f t="shared" si="0"/>
        <v>169.44444444444446</v>
      </c>
      <c r="AH6" s="90"/>
      <c r="AI6" s="90"/>
      <c r="AJ6" s="90"/>
    </row>
    <row r="7" spans="1:3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1">
        <f>IFERROR(VLOOKUP(A7,정기전_2023!$B$249:$F$261,5,FALSE),"")</f>
        <v>585</v>
      </c>
      <c r="V7" s="91">
        <f>IFERROR(VLOOKUP(A7,정기전_2023!$B$284:$F$299,5,FALSE),"")</f>
        <v>604</v>
      </c>
      <c r="W7" s="91">
        <f>IFERROR(VLOOKUP(A7,정기전_2023!$B$304:$F$315,5,FALSE),"")</f>
        <v>673</v>
      </c>
      <c r="X7" s="91">
        <f>IFERROR(VLOOKUP(A7,정기전_2023!$B$320:$F$333,5,FALSE),"")</f>
        <v>618</v>
      </c>
      <c r="Y7" s="91" t="str">
        <f>IFERROR(VLOOKUP(A7,정기전_2023!$B$338:$F$352,5,FALSE),"")</f>
        <v/>
      </c>
      <c r="Z7" s="91" t="str">
        <f>IFERROR(VLOOKUP(A7,정기전_2023!$B$356:$F$368,5,FALSE),"")</f>
        <v/>
      </c>
      <c r="AA7" s="91"/>
      <c r="AB7" s="91"/>
      <c r="AC7" s="91"/>
      <c r="AD7" s="92">
        <f t="shared" si="1"/>
        <v>9102</v>
      </c>
      <c r="AE7" s="92">
        <f t="shared" si="2"/>
        <v>45</v>
      </c>
      <c r="AF7" s="93">
        <f t="shared" si="0"/>
        <v>202.26666666666668</v>
      </c>
      <c r="AH7" s="90"/>
      <c r="AI7" s="90"/>
      <c r="AJ7" s="90"/>
    </row>
    <row r="8" spans="1:3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1" t="str">
        <f>IFERROR(VLOOKUP(A8,정기전_2023!$B$249:$F$261,5,FALSE),"")</f>
        <v/>
      </c>
      <c r="V8" s="91">
        <f>IFERROR(VLOOKUP(A8,정기전_2023!$B$284:$F$299,5,FALSE),"")</f>
        <v>559</v>
      </c>
      <c r="W8" s="91" t="str">
        <f>IFERROR(VLOOKUP(A8,정기전_2023!$B$304:$F$315,5,FALSE),"")</f>
        <v/>
      </c>
      <c r="X8" s="91" t="str">
        <f>IFERROR(VLOOKUP(A8,정기전_2023!$B$320:$F$333,5,FALSE),"")</f>
        <v/>
      </c>
      <c r="Y8" s="91" t="str">
        <f>IFERROR(VLOOKUP(A8,정기전_2023!$B$338:$F$352,5,FALSE),"")</f>
        <v/>
      </c>
      <c r="Z8" s="91" t="str">
        <f>IFERROR(VLOOKUP(A8,정기전_2023!$B$356:$F$368,5,FALSE),"")</f>
        <v/>
      </c>
      <c r="AA8" s="91"/>
      <c r="AB8" s="91"/>
      <c r="AC8" s="91"/>
      <c r="AD8" s="92">
        <f t="shared" si="1"/>
        <v>4953</v>
      </c>
      <c r="AE8" s="92">
        <f t="shared" si="2"/>
        <v>27</v>
      </c>
      <c r="AF8" s="93">
        <f t="shared" si="0"/>
        <v>183.44444444444446</v>
      </c>
      <c r="AH8" s="90"/>
      <c r="AI8" s="90"/>
      <c r="AJ8" s="90"/>
    </row>
    <row r="9" spans="1:3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1">
        <f>IFERROR(VLOOKUP(A9,정기전_2023!$B$249:$F$261,5,FALSE),"")</f>
        <v>585</v>
      </c>
      <c r="V9" s="91">
        <f>IFERROR(VLOOKUP(A9,정기전_2023!$B$284:$F$299,5,FALSE),"")</f>
        <v>584</v>
      </c>
      <c r="W9" s="91">
        <f>IFERROR(VLOOKUP(A9,정기전_2023!$B$304:$F$315,5,FALSE),"")</f>
        <v>590</v>
      </c>
      <c r="X9" s="91">
        <f>IFERROR(VLOOKUP(A9,정기전_2023!$B$320:$F$333,5,FALSE),"")</f>
        <v>626</v>
      </c>
      <c r="Y9" s="91">
        <f>IFERROR(VLOOKUP(A9,정기전_2023!$B$338:$F$352,5,FALSE),"")</f>
        <v>530</v>
      </c>
      <c r="Z9" s="91">
        <f>IFERROR(VLOOKUP(A9,정기전_2023!$B$356:$F$368,5,FALSE),"")</f>
        <v>590</v>
      </c>
      <c r="AA9" s="91"/>
      <c r="AB9" s="91"/>
      <c r="AC9" s="91"/>
      <c r="AD9" s="92">
        <f t="shared" si="1"/>
        <v>11021</v>
      </c>
      <c r="AE9" s="92">
        <f t="shared" si="2"/>
        <v>60</v>
      </c>
      <c r="AF9" s="93">
        <f t="shared" si="0"/>
        <v>183.68333333333334</v>
      </c>
      <c r="AH9" s="90"/>
      <c r="AI9" s="90"/>
      <c r="AJ9" s="90"/>
    </row>
    <row r="10" spans="1:3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1" t="str">
        <f>IFERROR(VLOOKUP(A10,정기전_2023!$B$249:$F$261,5,FALSE),"")</f>
        <v/>
      </c>
      <c r="V10" s="91" t="str">
        <f>IFERROR(VLOOKUP(A10,정기전_2023!$B$284:$F$299,5,FALSE),"")</f>
        <v/>
      </c>
      <c r="W10" s="91" t="str">
        <f>IFERROR(VLOOKUP(A10,정기전_2023!$B$304:$F$315,5,FALSE),"")</f>
        <v/>
      </c>
      <c r="X10" s="91">
        <f>IFERROR(VLOOKUP(A10,정기전_2023!$B$320:$F$333,5,FALSE),"")</f>
        <v>623</v>
      </c>
      <c r="Y10" s="91">
        <f>IFERROR(VLOOKUP(A10,정기전_2023!$B$338:$F$352,5,FALSE),"")</f>
        <v>610</v>
      </c>
      <c r="Z10" s="91">
        <f>IFERROR(VLOOKUP(A10,정기전_2023!$B$356:$F$368,5,FALSE),"")</f>
        <v>596</v>
      </c>
      <c r="AA10" s="91"/>
      <c r="AB10" s="91"/>
      <c r="AC10" s="91"/>
      <c r="AD10" s="92">
        <f t="shared" si="1"/>
        <v>3543</v>
      </c>
      <c r="AE10" s="92">
        <f t="shared" si="2"/>
        <v>18</v>
      </c>
      <c r="AF10" s="93">
        <f t="shared" si="0"/>
        <v>196.83333333333334</v>
      </c>
      <c r="AH10" s="90"/>
      <c r="AI10" s="90"/>
      <c r="AJ10" s="90"/>
    </row>
    <row r="11" spans="1:3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1">
        <f>IFERROR(VLOOKUP(A11,정기전_2023!$B$249:$F$261,5,FALSE),"")</f>
        <v>526</v>
      </c>
      <c r="V11" s="91">
        <f>IFERROR(VLOOKUP(A11,정기전_2023!$B$284:$F$299,5,FALSE),"")</f>
        <v>682</v>
      </c>
      <c r="W11" s="91" t="str">
        <f>IFERROR(VLOOKUP(A11,정기전_2023!$B$304:$F$315,5,FALSE),"")</f>
        <v/>
      </c>
      <c r="X11" s="91" t="str">
        <f>IFERROR(VLOOKUP(A11,정기전_2023!$B$320:$F$333,5,FALSE),"")</f>
        <v/>
      </c>
      <c r="Y11" s="91">
        <f>IFERROR(VLOOKUP(A11,정기전_2023!$B$338:$F$352,5,FALSE),"")</f>
        <v>574</v>
      </c>
      <c r="Z11" s="91">
        <f>IFERROR(VLOOKUP(A11,정기전_2023!$B$356:$F$368,5,FALSE),"")</f>
        <v>517</v>
      </c>
      <c r="AA11" s="91"/>
      <c r="AB11" s="91"/>
      <c r="AC11" s="91"/>
      <c r="AD11" s="92">
        <f t="shared" si="1"/>
        <v>8433</v>
      </c>
      <c r="AE11" s="92">
        <f t="shared" si="2"/>
        <v>51</v>
      </c>
      <c r="AF11" s="93">
        <f t="shared" si="0"/>
        <v>165.35294117647058</v>
      </c>
      <c r="AH11" s="90"/>
      <c r="AI11" s="90"/>
      <c r="AJ11" s="90"/>
    </row>
    <row r="12" spans="1:3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1">
        <f>IFERROR(VLOOKUP(A12,정기전_2023!$B$249:$F$261,5,FALSE),"")</f>
        <v>567</v>
      </c>
      <c r="V12" s="91">
        <f>IFERROR(VLOOKUP(A12,정기전_2023!$B$284:$F$299,5,FALSE),"")</f>
        <v>699</v>
      </c>
      <c r="W12" s="91">
        <f>IFERROR(VLOOKUP(A12,정기전_2023!$B$304:$F$315,5,FALSE),"")</f>
        <v>696</v>
      </c>
      <c r="X12" s="91">
        <f>IFERROR(VLOOKUP(A12,정기전_2023!$B$320:$F$333,5,FALSE),"")</f>
        <v>657</v>
      </c>
      <c r="Y12" s="91">
        <f>IFERROR(VLOOKUP(A12,정기전_2023!$B$338:$F$352,5,FALSE),"")</f>
        <v>577</v>
      </c>
      <c r="Z12" s="91">
        <f>IFERROR(VLOOKUP(A12,정기전_2023!$B$356:$F$368,5,FALSE),"")</f>
        <v>668</v>
      </c>
      <c r="AA12" s="91"/>
      <c r="AB12" s="91"/>
      <c r="AC12" s="91"/>
      <c r="AD12" s="92">
        <f t="shared" si="1"/>
        <v>11761</v>
      </c>
      <c r="AE12" s="92">
        <f t="shared" si="2"/>
        <v>57</v>
      </c>
      <c r="AF12" s="93">
        <f t="shared" si="0"/>
        <v>206.33333333333334</v>
      </c>
      <c r="AH12" s="90"/>
      <c r="AI12" s="90"/>
      <c r="AJ12" s="90"/>
    </row>
    <row r="13" spans="1:3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1">
        <f>IFERROR(VLOOKUP(A13,정기전_2023!$B$249:$F$261,5,FALSE),"")</f>
        <v>466</v>
      </c>
      <c r="V13" s="91" t="str">
        <f>IFERROR(VLOOKUP(A13,정기전_2023!$B$284:$F$299,5,FALSE),"")</f>
        <v/>
      </c>
      <c r="W13" s="91">
        <f>IFERROR(VLOOKUP(A13,정기전_2023!$B$304:$F$315,5,FALSE),"")</f>
        <v>549</v>
      </c>
      <c r="X13" s="91">
        <f>IFERROR(VLOOKUP(A13,정기전_2023!$B$320:$F$333,5,FALSE),"")</f>
        <v>562</v>
      </c>
      <c r="Y13" s="91">
        <f>IFERROR(VLOOKUP(A13,정기전_2023!$B$338:$F$352,5,FALSE),"")</f>
        <v>531</v>
      </c>
      <c r="Z13" s="91" t="str">
        <f>IFERROR(VLOOKUP(A13,정기전_2023!$B$356:$F$368,5,FALSE),"")</f>
        <v/>
      </c>
      <c r="AA13" s="91"/>
      <c r="AB13" s="91"/>
      <c r="AC13" s="91"/>
      <c r="AD13" s="92">
        <f t="shared" si="1"/>
        <v>3245</v>
      </c>
      <c r="AE13" s="92">
        <f t="shared" si="2"/>
        <v>18</v>
      </c>
      <c r="AF13" s="93">
        <f t="shared" si="0"/>
        <v>180.27777777777777</v>
      </c>
      <c r="AH13" s="90"/>
      <c r="AI13" s="90"/>
      <c r="AJ13" s="90"/>
    </row>
    <row r="14" spans="1:3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1">
        <f>IFERROR(VLOOKUP(A14,정기전_2023!$B$249:$F$261,5,FALSE),"")</f>
        <v>698</v>
      </c>
      <c r="V14" s="91">
        <f>IFERROR(VLOOKUP(A14,정기전_2023!$B$284:$F$299,5,FALSE),"")</f>
        <v>690</v>
      </c>
      <c r="W14" s="91">
        <f>IFERROR(VLOOKUP(A14,정기전_2023!$B$304:$F$315,5,FALSE),"")</f>
        <v>638</v>
      </c>
      <c r="X14" s="91">
        <f>IFERROR(VLOOKUP(A14,정기전_2023!$B$320:$F$333,5,FALSE),"")</f>
        <v>653</v>
      </c>
      <c r="Y14" s="91">
        <f>IFERROR(VLOOKUP(A14,정기전_2023!$B$338:$F$352,5,FALSE),"")</f>
        <v>768</v>
      </c>
      <c r="Z14" s="91">
        <f>IFERROR(VLOOKUP(A14,정기전_2023!$B$356:$F$368,5,FALSE),"")</f>
        <v>615</v>
      </c>
      <c r="AA14" s="91"/>
      <c r="AB14" s="91"/>
      <c r="AC14" s="91"/>
      <c r="AD14" s="92">
        <f t="shared" si="1"/>
        <v>12447</v>
      </c>
      <c r="AE14" s="92">
        <f t="shared" si="2"/>
        <v>60</v>
      </c>
      <c r="AF14" s="93">
        <f t="shared" si="0"/>
        <v>207.45</v>
      </c>
      <c r="AH14" s="90"/>
      <c r="AI14" s="90"/>
      <c r="AJ14" s="90"/>
    </row>
    <row r="15" spans="1:3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1" t="str">
        <f>IFERROR(VLOOKUP(A15,정기전_2023!$B$249:$F$261,5,FALSE),"")</f>
        <v/>
      </c>
      <c r="V15" s="91">
        <f>IFERROR(VLOOKUP(A15,정기전_2023!$B$284:$F$299,5,FALSE),"")</f>
        <v>624</v>
      </c>
      <c r="W15" s="91">
        <f>IFERROR(VLOOKUP(A15,정기전_2023!$B$304:$F$315,5,FALSE),"")</f>
        <v>671</v>
      </c>
      <c r="X15" s="91">
        <f>IFERROR(VLOOKUP(A15,정기전_2023!$B$320:$F$333,5,FALSE),"")</f>
        <v>562</v>
      </c>
      <c r="Y15" s="91">
        <f>IFERROR(VLOOKUP(A15,정기전_2023!$B$338:$F$352,5,FALSE),"")</f>
        <v>653</v>
      </c>
      <c r="Z15" s="91" t="str">
        <f>IFERROR(VLOOKUP(A15,정기전_2023!$B$356:$F$368,5,FALSE),"")</f>
        <v/>
      </c>
      <c r="AA15" s="91"/>
      <c r="AB15" s="91"/>
      <c r="AC15" s="91"/>
      <c r="AD15" s="92">
        <f t="shared" si="1"/>
        <v>7614</v>
      </c>
      <c r="AE15" s="92">
        <f t="shared" si="2"/>
        <v>39</v>
      </c>
      <c r="AF15" s="93">
        <f t="shared" ref="AF15:AF22" si="3">IF(AE15=0, "",  AD15/AE15)</f>
        <v>195.23076923076923</v>
      </c>
    </row>
    <row r="16" spans="1:3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1" t="str">
        <f>IFERROR(VLOOKUP(A16,정기전_2023!$B$249:$F$261,5,FALSE),"")</f>
        <v/>
      </c>
      <c r="V16" s="91">
        <f>IFERROR(VLOOKUP(A16,정기전_2023!$B$284:$F$299,5,FALSE),"")</f>
        <v>490</v>
      </c>
      <c r="W16" s="91">
        <f>IFERROR(VLOOKUP(A16,정기전_2023!$B$304:$F$315,5,FALSE),"")</f>
        <v>585</v>
      </c>
      <c r="X16" s="91" t="str">
        <f>IFERROR(VLOOKUP(A16,정기전_2023!$B$320:$F$333,5,FALSE),"")</f>
        <v/>
      </c>
      <c r="Y16" s="91" t="str">
        <f>IFERROR(VLOOKUP(A16,정기전_2023!$B$338:$F$352,5,FALSE),"")</f>
        <v/>
      </c>
      <c r="Z16" s="91">
        <f>IFERROR(VLOOKUP(A16,정기전_2023!$B$356:$F$368,5,FALSE),"")</f>
        <v>482</v>
      </c>
      <c r="AA16" s="91"/>
      <c r="AB16" s="91"/>
      <c r="AC16" s="91"/>
      <c r="AD16" s="92">
        <f t="shared" si="1"/>
        <v>2510</v>
      </c>
      <c r="AE16" s="92">
        <f t="shared" si="2"/>
        <v>15</v>
      </c>
      <c r="AF16" s="93">
        <f t="shared" si="3"/>
        <v>167.33333333333334</v>
      </c>
    </row>
    <row r="17" spans="1:3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1">
        <f>IFERROR(VLOOKUP(A17,정기전_2023!$B$249:$F$261,5,FALSE),"")</f>
        <v>458</v>
      </c>
      <c r="V17" s="91">
        <f>IFERROR(VLOOKUP(A17,정기전_2023!$B$284:$F$299,5,FALSE),"")</f>
        <v>545</v>
      </c>
      <c r="W17" s="91">
        <f>IFERROR(VLOOKUP(A17,정기전_2023!$B$304:$F$315,5,FALSE),"")</f>
        <v>600</v>
      </c>
      <c r="X17" s="91">
        <f>IFERROR(VLOOKUP(A17,정기전_2023!$B$320:$F$333,5,FALSE),"")</f>
        <v>522</v>
      </c>
      <c r="Y17" s="91">
        <f>IFERROR(VLOOKUP(A17,정기전_2023!$B$338:$F$352,5,FALSE),"")</f>
        <v>525</v>
      </c>
      <c r="Z17" s="91">
        <f>IFERROR(VLOOKUP(A17,정기전_2023!$B$356:$F$368,5,FALSE),"")</f>
        <v>531</v>
      </c>
      <c r="AA17" s="91"/>
      <c r="AB17" s="91"/>
      <c r="AC17" s="91"/>
      <c r="AD17" s="92">
        <f t="shared" si="1"/>
        <v>10344</v>
      </c>
      <c r="AE17" s="92">
        <f t="shared" si="2"/>
        <v>57</v>
      </c>
      <c r="AF17" s="93">
        <f t="shared" si="3"/>
        <v>181.47368421052633</v>
      </c>
    </row>
    <row r="18" spans="1:32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1" t="str">
        <f>IFERROR(VLOOKUP(A18,정기전_2023!$B$249:$F$261,5,FALSE),"")</f>
        <v/>
      </c>
      <c r="V18" s="91">
        <f>IFERROR(VLOOKUP(A18,정기전_2023!$B$284:$F$299,5,FALSE),"")</f>
        <v>561</v>
      </c>
      <c r="W18" s="91" t="str">
        <f>IFERROR(VLOOKUP(A18,정기전_2023!$B$304:$F$315,5,FALSE),"")</f>
        <v/>
      </c>
      <c r="X18" s="91">
        <f>IFERROR(VLOOKUP(A18,정기전_2023!$B$320:$F$333,5,FALSE),"")</f>
        <v>741</v>
      </c>
      <c r="Y18" s="91">
        <f>IFERROR(VLOOKUP(A18,정기전_2023!$B$338:$F$352,5,FALSE),"")</f>
        <v>594</v>
      </c>
      <c r="Z18" s="91">
        <f>IFERROR(VLOOKUP(A18,정기전_2023!$B$356:$F$368,5,FALSE),"")</f>
        <v>545</v>
      </c>
      <c r="AA18" s="91"/>
      <c r="AB18" s="91"/>
      <c r="AC18" s="91"/>
      <c r="AD18" s="92">
        <f t="shared" si="1"/>
        <v>7163</v>
      </c>
      <c r="AE18" s="92">
        <f t="shared" si="2"/>
        <v>39</v>
      </c>
      <c r="AF18" s="93">
        <f t="shared" si="3"/>
        <v>183.66666666666666</v>
      </c>
    </row>
    <row r="19" spans="1:32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1">
        <f>IFERROR(VLOOKUP(A19,정기전_2023!$B$249:$F$261,5,FALSE),"")</f>
        <v>529</v>
      </c>
      <c r="V19" s="91">
        <f>IFERROR(VLOOKUP(A19,정기전_2023!$B$284:$F$299,5,FALSE),"")</f>
        <v>443</v>
      </c>
      <c r="W19" s="91">
        <f>IFERROR(VLOOKUP(A19,정기전_2023!$B$304:$F$315,5,FALSE),"")</f>
        <v>496</v>
      </c>
      <c r="X19" s="91">
        <f>IFERROR(VLOOKUP(A19,정기전_2023!$B$320:$F$333,5,FALSE),"")</f>
        <v>484</v>
      </c>
      <c r="Y19" s="91">
        <f>IFERROR(VLOOKUP(A19,정기전_2023!$B$338:$F$352,5,FALSE),"")</f>
        <v>499</v>
      </c>
      <c r="Z19" s="91">
        <f>IFERROR(VLOOKUP(A19,정기전_2023!$B$356:$F$368,5,FALSE),"")</f>
        <v>496</v>
      </c>
      <c r="AA19" s="91"/>
      <c r="AB19" s="91"/>
      <c r="AC19" s="91"/>
      <c r="AD19" s="92">
        <f t="shared" si="1"/>
        <v>7479</v>
      </c>
      <c r="AE19" s="92">
        <f t="shared" si="2"/>
        <v>51</v>
      </c>
      <c r="AF19" s="93">
        <f t="shared" si="3"/>
        <v>146.64705882352942</v>
      </c>
    </row>
    <row r="20" spans="1:32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1">
        <f>IFERROR(VLOOKUP(A20,정기전_2023!$B$249:$F$261,5,FALSE),"")</f>
        <v>456</v>
      </c>
      <c r="V20" s="91">
        <f>IFERROR(VLOOKUP(A20,정기전_2023!$B$284:$F$299,5,FALSE),"")</f>
        <v>510</v>
      </c>
      <c r="W20" s="91" t="str">
        <f>IFERROR(VLOOKUP(A20,정기전_2023!$B$304:$F$315,5,FALSE),"")</f>
        <v/>
      </c>
      <c r="X20" s="91">
        <f>IFERROR(VLOOKUP(A20,정기전_2023!$B$320:$F$333,5,FALSE),"")</f>
        <v>473</v>
      </c>
      <c r="Y20" s="91" t="str">
        <f>IFERROR(VLOOKUP(A20,정기전_2023!$B$338:$F$352,5,FALSE),"")</f>
        <v/>
      </c>
      <c r="Z20" s="91" t="str">
        <f>IFERROR(VLOOKUP(A20,정기전_2023!$B$356:$F$368,5,FALSE),"")</f>
        <v/>
      </c>
      <c r="AA20" s="91"/>
      <c r="AB20" s="91"/>
      <c r="AC20" s="91"/>
      <c r="AD20" s="92">
        <f t="shared" si="1"/>
        <v>3594</v>
      </c>
      <c r="AE20" s="92">
        <f t="shared" si="2"/>
        <v>24</v>
      </c>
      <c r="AF20" s="93">
        <f t="shared" si="3"/>
        <v>149.75</v>
      </c>
    </row>
    <row r="21" spans="1:32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1">
        <f>IFERROR(VLOOKUP(A21,정기전_2023!$B$249:$F$261,5,FALSE),"")</f>
        <v>671</v>
      </c>
      <c r="V21" s="91">
        <f>IFERROR(VLOOKUP(A21,정기전_2023!$B$284:$F$299,5,FALSE),"")</f>
        <v>604</v>
      </c>
      <c r="W21" s="91">
        <f>IFERROR(VLOOKUP(A21,정기전_2023!$B$304:$F$315,5,FALSE),"")</f>
        <v>647</v>
      </c>
      <c r="X21" s="91">
        <f>IFERROR(VLOOKUP(A21,정기전_2023!$B$320:$F$333,5,FALSE),"")</f>
        <v>576</v>
      </c>
      <c r="Y21" s="91">
        <f>IFERROR(VLOOKUP(A21,정기전_2023!$B$338:$F$352,5,FALSE),"")</f>
        <v>575</v>
      </c>
      <c r="Z21" s="91">
        <f>IFERROR(VLOOKUP(A21,정기전_2023!$B$356:$F$368,5,FALSE),"")</f>
        <v>640</v>
      </c>
      <c r="AA21" s="91"/>
      <c r="AB21" s="91"/>
      <c r="AC21" s="91"/>
      <c r="AD21" s="92">
        <f t="shared" si="1"/>
        <v>5969</v>
      </c>
      <c r="AE21" s="92">
        <f t="shared" si="2"/>
        <v>30</v>
      </c>
      <c r="AF21" s="93">
        <f t="shared" si="3"/>
        <v>198.96666666666667</v>
      </c>
    </row>
    <row r="22" spans="1:32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1" t="str">
        <f>IFERROR(VLOOKUP(A22,정기전_2023!$B$249:$F$261,5,FALSE),"")</f>
        <v/>
      </c>
      <c r="V22" s="91" t="str">
        <f>IFERROR(VLOOKUP(A22,정기전_2023!$B$284:$F$299,5,FALSE),"")</f>
        <v/>
      </c>
      <c r="W22" s="91" t="str">
        <f>IFERROR(VLOOKUP(A22,정기전_2023!$B$304:$F$315,5,FALSE),"")</f>
        <v/>
      </c>
      <c r="X22" s="91" t="str">
        <f>IFERROR(VLOOKUP(A22,정기전_2023!$B$320:$F$333,5,FALSE),"")</f>
        <v/>
      </c>
      <c r="Y22" s="91">
        <f>IFERROR(VLOOKUP(A22,정기전_2023!$B$338:$F$352,5,FALSE),"")</f>
        <v>550</v>
      </c>
      <c r="Z22" s="91" t="str">
        <f>IFERROR(VLOOKUP(A22,정기전_2023!$B$356:$F$368,5,FALSE),"")</f>
        <v/>
      </c>
      <c r="AA22" s="91"/>
      <c r="AB22" s="91"/>
      <c r="AC22" s="91"/>
      <c r="AD22" s="92">
        <f t="shared" si="1"/>
        <v>1620</v>
      </c>
      <c r="AE22" s="92">
        <f t="shared" si="2"/>
        <v>9</v>
      </c>
      <c r="AF22" s="93">
        <f t="shared" si="3"/>
        <v>180</v>
      </c>
    </row>
    <row r="23" spans="1:32">
      <c r="B23" s="90">
        <f t="shared" ref="B23:K23" si="4">COUNT(B3:B21)</f>
        <v>12</v>
      </c>
      <c r="C23" s="90">
        <f t="shared" si="4"/>
        <v>10</v>
      </c>
      <c r="D23" s="90">
        <f t="shared" si="4"/>
        <v>10</v>
      </c>
      <c r="E23" s="90">
        <f t="shared" si="4"/>
        <v>14</v>
      </c>
      <c r="F23" s="90">
        <f t="shared" si="4"/>
        <v>12</v>
      </c>
      <c r="G23" s="90">
        <f t="shared" si="4"/>
        <v>11</v>
      </c>
      <c r="H23" s="90">
        <f t="shared" si="4"/>
        <v>15</v>
      </c>
      <c r="I23" s="90">
        <f t="shared" si="4"/>
        <v>10</v>
      </c>
      <c r="J23" s="90">
        <f t="shared" si="4"/>
        <v>10</v>
      </c>
      <c r="K23" s="90">
        <f t="shared" si="4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 t="shared" ref="S23:Z23" si="5">COUNT(S3:S22)</f>
        <v>15</v>
      </c>
      <c r="T23" s="90">
        <f t="shared" si="5"/>
        <v>12</v>
      </c>
      <c r="U23" s="90">
        <f t="shared" si="5"/>
        <v>13</v>
      </c>
      <c r="V23" s="90">
        <f t="shared" si="5"/>
        <v>15</v>
      </c>
      <c r="W23" s="90">
        <f t="shared" si="5"/>
        <v>12</v>
      </c>
      <c r="X23" s="90">
        <f t="shared" si="5"/>
        <v>14</v>
      </c>
      <c r="Y23" s="90">
        <f t="shared" si="5"/>
        <v>14</v>
      </c>
      <c r="Z23" s="90">
        <f t="shared" si="5"/>
        <v>13</v>
      </c>
    </row>
  </sheetData>
  <sortState ref="A3:A29">
    <sortCondition ref="A29"/>
  </sortState>
  <phoneticPr fontId="2" type="noConversion"/>
  <conditionalFormatting sqref="B3:AC22">
    <cfRule type="cellIs" dxfId="11" priority="20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10" priority="4" operator="greaterThan">
      <formula>599</formula>
    </cfRule>
  </conditionalFormatting>
  <conditionalFormatting sqref="B29:L29">
    <cfRule type="cellIs" dxfId="9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207">
        <v>1</v>
      </c>
      <c r="B3" s="203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207"/>
      <c r="B4" s="203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207"/>
      <c r="B5" s="203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207">
        <v>2</v>
      </c>
      <c r="B6" s="203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07"/>
      <c r="B7" s="203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07"/>
      <c r="B8" s="203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07">
        <v>3</v>
      </c>
      <c r="B9" s="203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203" t="s">
        <v>139</v>
      </c>
      <c r="L9" s="203"/>
      <c r="M9" s="203"/>
      <c r="N9" s="203"/>
      <c r="O9" s="203"/>
      <c r="P9" s="203"/>
      <c r="Q9" s="203"/>
      <c r="R9" s="101"/>
      <c r="S9" s="101"/>
      <c r="T9" s="101"/>
      <c r="U9" s="101"/>
      <c r="V9" s="101"/>
    </row>
    <row r="10" spans="1:22">
      <c r="A10" s="207"/>
      <c r="B10" s="203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203"/>
      <c r="L10" s="203"/>
      <c r="M10" s="203"/>
      <c r="N10" s="203"/>
      <c r="O10" s="203"/>
      <c r="P10" s="203"/>
      <c r="Q10" s="203"/>
      <c r="R10" s="101"/>
      <c r="S10" s="101"/>
      <c r="T10" s="101"/>
      <c r="U10" s="101"/>
      <c r="V10" s="101"/>
    </row>
    <row r="11" spans="1:22">
      <c r="A11" s="207"/>
      <c r="B11" s="203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07">
        <v>4</v>
      </c>
      <c r="B12" s="203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207"/>
      <c r="B13" s="203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207"/>
      <c r="B14" s="203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207">
        <v>5</v>
      </c>
      <c r="B15" s="203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207"/>
      <c r="B16" s="203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207"/>
      <c r="B17" s="203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207">
        <v>6</v>
      </c>
      <c r="B18" s="203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207"/>
      <c r="B19" s="203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08" t="s">
        <v>109</v>
      </c>
      <c r="L19" s="208"/>
      <c r="M19" s="106">
        <f ca="1">SUM(M12:M18)</f>
        <v>39</v>
      </c>
      <c r="N19" s="106">
        <f ca="1">SUM(N12:N18)</f>
        <v>42</v>
      </c>
      <c r="O19" s="204"/>
      <c r="P19" s="205"/>
      <c r="Q19" s="206"/>
      <c r="R19" s="101"/>
      <c r="S19" s="101"/>
      <c r="T19" s="101"/>
      <c r="U19" s="101"/>
      <c r="V19" s="101"/>
    </row>
    <row r="20" spans="1:22">
      <c r="A20" s="207"/>
      <c r="B20" s="203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207">
        <v>7</v>
      </c>
      <c r="B21" s="203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207"/>
      <c r="B22" s="203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207"/>
      <c r="B23" s="203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207">
        <v>8</v>
      </c>
      <c r="B24" s="203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207"/>
      <c r="B25" s="203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207"/>
      <c r="B26" s="203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207">
        <v>9</v>
      </c>
      <c r="B27" s="203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207"/>
      <c r="B28" s="203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207"/>
      <c r="B29" s="203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K9:Q10"/>
    <mergeCell ref="O19:Q19"/>
    <mergeCell ref="B3:B5"/>
    <mergeCell ref="A3:A5"/>
    <mergeCell ref="A6:A8"/>
    <mergeCell ref="B6:B8"/>
    <mergeCell ref="A9:A11"/>
    <mergeCell ref="B9:B11"/>
    <mergeCell ref="K19:L19"/>
  </mergeCells>
  <phoneticPr fontId="2" type="noConversion"/>
  <conditionalFormatting sqref="D3:F29">
    <cfRule type="cellIs" dxfId="8" priority="4" operator="greaterThan">
      <formula>199.999</formula>
    </cfRule>
  </conditionalFormatting>
  <conditionalFormatting sqref="G3:G30">
    <cfRule type="cellIs" dxfId="7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207">
        <v>1</v>
      </c>
      <c r="B3" s="203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207"/>
      <c r="B4" s="203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207"/>
      <c r="B5" s="203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207">
        <v>2</v>
      </c>
      <c r="B6" s="203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207"/>
      <c r="B7" s="203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207"/>
      <c r="B8" s="203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207">
        <v>3</v>
      </c>
      <c r="B9" s="203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203" t="s">
        <v>139</v>
      </c>
      <c r="L9" s="203"/>
      <c r="M9" s="203"/>
      <c r="N9" s="203"/>
      <c r="O9" s="203"/>
      <c r="P9" s="203"/>
      <c r="Q9" s="203"/>
      <c r="R9" s="101"/>
      <c r="S9" s="101"/>
      <c r="T9" s="101"/>
      <c r="U9" s="101"/>
      <c r="V9" s="101"/>
    </row>
    <row r="10" spans="1:22">
      <c r="A10" s="207"/>
      <c r="B10" s="203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203"/>
      <c r="L10" s="203"/>
      <c r="M10" s="203"/>
      <c r="N10" s="203"/>
      <c r="O10" s="203"/>
      <c r="P10" s="203"/>
      <c r="Q10" s="203"/>
      <c r="R10" s="101"/>
      <c r="S10" s="101"/>
      <c r="T10" s="101"/>
      <c r="U10" s="101"/>
      <c r="V10" s="101"/>
    </row>
    <row r="11" spans="1:22">
      <c r="A11" s="207"/>
      <c r="B11" s="203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207">
        <v>4</v>
      </c>
      <c r="B12" s="203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207"/>
      <c r="B13" s="203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>
      <c r="A14" s="207"/>
      <c r="B14" s="203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>
      <c r="A15" s="207">
        <v>5</v>
      </c>
      <c r="B15" s="203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>
      <c r="A16" s="207"/>
      <c r="B16" s="203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>
      <c r="A17" s="207"/>
      <c r="B17" s="203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08" t="s">
        <v>109</v>
      </c>
      <c r="L17" s="208"/>
      <c r="M17" s="106">
        <f ca="1">SUM(M12:M16)</f>
        <v>39</v>
      </c>
      <c r="N17" s="106">
        <f ca="1">SUM(N12:N16)</f>
        <v>42</v>
      </c>
      <c r="O17" s="204"/>
      <c r="P17" s="205"/>
      <c r="Q17" s="206"/>
      <c r="R17" s="101"/>
      <c r="S17" s="101"/>
      <c r="T17" s="101"/>
      <c r="U17" s="101"/>
      <c r="V17" s="101"/>
    </row>
    <row r="18" spans="1:23">
      <c r="A18" s="207">
        <v>6</v>
      </c>
      <c r="B18" s="203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207"/>
      <c r="B19" s="203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207"/>
      <c r="B20" s="203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207">
        <v>7</v>
      </c>
      <c r="B21" s="203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207"/>
      <c r="B22" s="203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207"/>
      <c r="B23" s="203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207">
        <v>8</v>
      </c>
      <c r="B24" s="203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207"/>
      <c r="B25" s="203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207"/>
      <c r="B26" s="203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207">
        <v>9</v>
      </c>
      <c r="B27" s="203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207"/>
      <c r="B28" s="203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207"/>
      <c r="B29" s="203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21:A23"/>
    <mergeCell ref="B21:B23"/>
    <mergeCell ref="A24:A26"/>
    <mergeCell ref="B24:B26"/>
    <mergeCell ref="A27:A29"/>
    <mergeCell ref="B27:B29"/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</mergeCells>
  <phoneticPr fontId="2" type="noConversion"/>
  <conditionalFormatting sqref="D3:F29">
    <cfRule type="cellIs" dxfId="6" priority="9" operator="greaterThan">
      <formula>199.999</formula>
    </cfRule>
  </conditionalFormatting>
  <conditionalFormatting sqref="G3:G30">
    <cfRule type="cellIs" dxfId="5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9" t="s">
        <v>218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</row>
    <row r="2" spans="1:27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4" priority="15" operator="greaterThan">
      <formula>599</formula>
    </cfRule>
  </conditionalFormatting>
  <conditionalFormatting sqref="B25:S25">
    <cfRule type="cellIs" dxfId="3" priority="12" operator="greaterThan">
      <formula>599</formula>
    </cfRule>
  </conditionalFormatting>
  <conditionalFormatting sqref="B26:S28">
    <cfRule type="cellIs" dxfId="2" priority="9" operator="greaterThan">
      <formula>599</formula>
    </cfRule>
  </conditionalFormatting>
  <conditionalFormatting sqref="F29:G33">
    <cfRule type="cellIs" dxfId="1" priority="6" operator="greaterThan">
      <formula>599</formula>
    </cfRule>
  </conditionalFormatting>
  <conditionalFormatting sqref="B29:S33">
    <cfRule type="cellIs" dxfId="0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2023-11-13T23:09:43Z</dcterms:modified>
</cp:coreProperties>
</file>