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45" windowWidth="20175" windowHeight="11550" activeTab="1"/>
  </bookViews>
  <sheets>
    <sheet name="상주리그_개인전종합" sheetId="4" r:id="rId1"/>
    <sheet name="상주리그_주차별_결과" sheetId="2" r:id="rId2"/>
    <sheet name="상주리그선수정리" sheetId="3" r:id="rId3"/>
    <sheet name="상주리그_팀" sheetId="1" r:id="rId4"/>
  </sheets>
  <definedNames>
    <definedName name="_xlnm._FilterDatabase" localSheetId="0" hidden="1">상주리그_개인전종합!$A$2:$I$45</definedName>
    <definedName name="_xlnm._FilterDatabase" localSheetId="1" hidden="1">상주리그_주차별_결과!$A$2:$L$137</definedName>
    <definedName name="_xlnm._FilterDatabase" localSheetId="2" hidden="1">상주리그선수정리!$B$1:$F$40</definedName>
  </definedNames>
  <calcPr calcId="124519"/>
</workbook>
</file>

<file path=xl/calcChain.xml><?xml version="1.0" encoding="utf-8"?>
<calcChain xmlns="http://schemas.openxmlformats.org/spreadsheetml/2006/main">
  <c r="D32" i="4"/>
  <c r="D14"/>
  <c r="D41"/>
  <c r="D15"/>
  <c r="D38"/>
  <c r="D21"/>
  <c r="D24"/>
  <c r="D17"/>
  <c r="D8"/>
  <c r="D23"/>
  <c r="D42"/>
  <c r="D40"/>
  <c r="D16"/>
  <c r="D34"/>
  <c r="D33"/>
  <c r="D3"/>
  <c r="D44"/>
  <c r="D13"/>
  <c r="D6"/>
  <c r="D11"/>
  <c r="D4"/>
  <c r="D18"/>
  <c r="D5"/>
  <c r="D37"/>
  <c r="D27"/>
  <c r="D12"/>
  <c r="D19"/>
  <c r="D26"/>
  <c r="D29"/>
  <c r="D30"/>
  <c r="D22"/>
  <c r="D45"/>
  <c r="D39"/>
  <c r="D43"/>
  <c r="D28"/>
  <c r="D36"/>
  <c r="D35"/>
  <c r="D7"/>
  <c r="D20"/>
  <c r="D31"/>
  <c r="D10"/>
  <c r="D25"/>
  <c r="D9"/>
  <c r="B32"/>
  <c r="B14"/>
  <c r="B41"/>
  <c r="B15"/>
  <c r="B38"/>
  <c r="B21"/>
  <c r="B24"/>
  <c r="B17"/>
  <c r="B8"/>
  <c r="B23"/>
  <c r="B42"/>
  <c r="B40"/>
  <c r="B16"/>
  <c r="B34"/>
  <c r="B33"/>
  <c r="B3"/>
  <c r="B44"/>
  <c r="B13"/>
  <c r="B6"/>
  <c r="B11"/>
  <c r="B4"/>
  <c r="B18"/>
  <c r="B5"/>
  <c r="B37"/>
  <c r="B27"/>
  <c r="B12"/>
  <c r="B19"/>
  <c r="B26"/>
  <c r="B29"/>
  <c r="B30"/>
  <c r="B22"/>
  <c r="B45"/>
  <c r="B39"/>
  <c r="B43"/>
  <c r="B28"/>
  <c r="B36"/>
  <c r="B35"/>
  <c r="B7"/>
  <c r="B20"/>
  <c r="B31"/>
  <c r="B10"/>
  <c r="B25"/>
  <c r="B9"/>
  <c r="K134" i="2"/>
  <c r="K133"/>
  <c r="K132"/>
  <c r="K118"/>
  <c r="K119"/>
  <c r="K117"/>
  <c r="K128"/>
  <c r="K126"/>
  <c r="K127"/>
  <c r="K121"/>
  <c r="K122"/>
  <c r="K120"/>
  <c r="K137"/>
  <c r="K135"/>
  <c r="K136"/>
  <c r="K116"/>
  <c r="K114"/>
  <c r="K115"/>
  <c r="K131"/>
  <c r="K130"/>
  <c r="K129"/>
  <c r="K125"/>
  <c r="K124"/>
  <c r="K123"/>
  <c r="K113"/>
  <c r="K111"/>
  <c r="K112"/>
  <c r="K89"/>
  <c r="K87"/>
  <c r="K88"/>
  <c r="K85"/>
  <c r="K84"/>
  <c r="K86"/>
  <c r="K103"/>
  <c r="K102"/>
  <c r="K104"/>
  <c r="K98"/>
  <c r="K97"/>
  <c r="K96"/>
  <c r="K95"/>
  <c r="K94"/>
  <c r="K93"/>
  <c r="K108"/>
  <c r="K109"/>
  <c r="K110"/>
  <c r="K92"/>
  <c r="K91"/>
  <c r="K90"/>
  <c r="K100"/>
  <c r="K101"/>
  <c r="K99"/>
  <c r="K107"/>
  <c r="K106"/>
  <c r="K105"/>
  <c r="K71"/>
  <c r="K70"/>
  <c r="K69"/>
  <c r="K75"/>
  <c r="K77"/>
  <c r="K76"/>
  <c r="K62"/>
  <c r="K60"/>
  <c r="K61"/>
  <c r="K81"/>
  <c r="K83"/>
  <c r="K82"/>
  <c r="K74"/>
  <c r="K73"/>
  <c r="K72"/>
  <c r="K58"/>
  <c r="K57"/>
  <c r="K59"/>
  <c r="K80"/>
  <c r="K79"/>
  <c r="K78"/>
  <c r="K65"/>
  <c r="K64"/>
  <c r="K63"/>
  <c r="K68"/>
  <c r="K67"/>
  <c r="K66"/>
  <c r="K41"/>
  <c r="K40"/>
  <c r="K39"/>
  <c r="K31"/>
  <c r="K30"/>
  <c r="K32"/>
  <c r="K38"/>
  <c r="K37"/>
  <c r="K36"/>
  <c r="K53"/>
  <c r="K52"/>
  <c r="K51"/>
  <c r="K35"/>
  <c r="K33"/>
  <c r="K34"/>
  <c r="K50"/>
  <c r="K49"/>
  <c r="K48"/>
  <c r="K45"/>
  <c r="K47"/>
  <c r="K46"/>
  <c r="K56"/>
  <c r="K55"/>
  <c r="K54"/>
  <c r="K44"/>
  <c r="K43"/>
  <c r="K42"/>
  <c r="K4"/>
  <c r="K3"/>
  <c r="K5"/>
  <c r="K26"/>
  <c r="K25"/>
  <c r="K24"/>
  <c r="K17"/>
  <c r="K16"/>
  <c r="K15"/>
  <c r="K23"/>
  <c r="K22"/>
  <c r="K21"/>
  <c r="K11"/>
  <c r="K10"/>
  <c r="K9"/>
  <c r="K14"/>
  <c r="K13"/>
  <c r="K12"/>
  <c r="K29"/>
  <c r="K28"/>
  <c r="K27"/>
  <c r="K8"/>
  <c r="K6"/>
  <c r="K7"/>
  <c r="K20"/>
  <c r="K19"/>
  <c r="K18"/>
  <c r="J134"/>
  <c r="J133"/>
  <c r="J132"/>
  <c r="J118"/>
  <c r="J119"/>
  <c r="E32" i="4" s="1"/>
  <c r="J117" i="2"/>
  <c r="J128"/>
  <c r="E14" i="4" s="1"/>
  <c r="J126" i="2"/>
  <c r="J127"/>
  <c r="J121"/>
  <c r="J122"/>
  <c r="E41" i="4" s="1"/>
  <c r="J120" i="2"/>
  <c r="J137"/>
  <c r="J135"/>
  <c r="J136"/>
  <c r="J116"/>
  <c r="J114"/>
  <c r="J115"/>
  <c r="J131"/>
  <c r="J130"/>
  <c r="J129"/>
  <c r="J125"/>
  <c r="J124"/>
  <c r="J123"/>
  <c r="J113"/>
  <c r="J111"/>
  <c r="J112"/>
  <c r="B134"/>
  <c r="B133"/>
  <c r="B132"/>
  <c r="B118"/>
  <c r="B119"/>
  <c r="B117"/>
  <c r="B128"/>
  <c r="B126"/>
  <c r="B127"/>
  <c r="B121"/>
  <c r="B122"/>
  <c r="B120"/>
  <c r="B137"/>
  <c r="B135"/>
  <c r="B136"/>
  <c r="B116"/>
  <c r="B114"/>
  <c r="B115"/>
  <c r="B131"/>
  <c r="B130"/>
  <c r="B129"/>
  <c r="B125"/>
  <c r="B124"/>
  <c r="B123"/>
  <c r="B113"/>
  <c r="B111"/>
  <c r="B112"/>
  <c r="J89"/>
  <c r="J87"/>
  <c r="J88"/>
  <c r="J85"/>
  <c r="J84"/>
  <c r="J86"/>
  <c r="J103"/>
  <c r="J102"/>
  <c r="J104"/>
  <c r="J98"/>
  <c r="J97"/>
  <c r="J96"/>
  <c r="J95"/>
  <c r="J94"/>
  <c r="J93"/>
  <c r="J108"/>
  <c r="J109"/>
  <c r="J110"/>
  <c r="E15" i="4" s="1"/>
  <c r="J92" i="2"/>
  <c r="J91"/>
  <c r="J90"/>
  <c r="J100"/>
  <c r="J101"/>
  <c r="E38" i="4" s="1"/>
  <c r="J99" i="2"/>
  <c r="J107"/>
  <c r="J106"/>
  <c r="J105"/>
  <c r="B89"/>
  <c r="B87"/>
  <c r="B88"/>
  <c r="B85"/>
  <c r="B84"/>
  <c r="B86"/>
  <c r="B103"/>
  <c r="B102"/>
  <c r="B104"/>
  <c r="B98"/>
  <c r="B97"/>
  <c r="B96"/>
  <c r="B95"/>
  <c r="B94"/>
  <c r="B93"/>
  <c r="B108"/>
  <c r="B109"/>
  <c r="B110"/>
  <c r="B92"/>
  <c r="B91"/>
  <c r="B90"/>
  <c r="B100"/>
  <c r="B101"/>
  <c r="B99"/>
  <c r="B107"/>
  <c r="B106"/>
  <c r="B105"/>
  <c r="J71"/>
  <c r="J70"/>
  <c r="J69"/>
  <c r="J75"/>
  <c r="J77"/>
  <c r="E21" i="4" s="1"/>
  <c r="J76" i="2"/>
  <c r="E24" i="4" s="1"/>
  <c r="J62" i="2"/>
  <c r="J60"/>
  <c r="J61"/>
  <c r="J81"/>
  <c r="E17" i="4" s="1"/>
  <c r="J83" i="2"/>
  <c r="E8" i="4" s="1"/>
  <c r="J82" i="2"/>
  <c r="E23" i="4" s="1"/>
  <c r="J74" i="2"/>
  <c r="J73"/>
  <c r="J72"/>
  <c r="J58"/>
  <c r="J57"/>
  <c r="J59"/>
  <c r="J80"/>
  <c r="J79"/>
  <c r="J78"/>
  <c r="J65"/>
  <c r="E42" i="4" s="1"/>
  <c r="J64" i="2"/>
  <c r="J63"/>
  <c r="J68"/>
  <c r="J67"/>
  <c r="J66"/>
  <c r="B71"/>
  <c r="B70"/>
  <c r="B69"/>
  <c r="B75"/>
  <c r="B77"/>
  <c r="B76"/>
  <c r="B62"/>
  <c r="B60"/>
  <c r="B61"/>
  <c r="B81"/>
  <c r="B83"/>
  <c r="B82"/>
  <c r="B74"/>
  <c r="B73"/>
  <c r="B72"/>
  <c r="B58"/>
  <c r="B57"/>
  <c r="B59"/>
  <c r="B80"/>
  <c r="B79"/>
  <c r="B78"/>
  <c r="B65"/>
  <c r="B64"/>
  <c r="B63"/>
  <c r="B68"/>
  <c r="B67"/>
  <c r="B66"/>
  <c r="B41"/>
  <c r="B40"/>
  <c r="B39"/>
  <c r="B31"/>
  <c r="B30"/>
  <c r="B32"/>
  <c r="B38"/>
  <c r="B37"/>
  <c r="B36"/>
  <c r="B53"/>
  <c r="B52"/>
  <c r="B51"/>
  <c r="B35"/>
  <c r="B33"/>
  <c r="B34"/>
  <c r="B50"/>
  <c r="B49"/>
  <c r="B48"/>
  <c r="B45"/>
  <c r="B47"/>
  <c r="B46"/>
  <c r="B56"/>
  <c r="B55"/>
  <c r="B54"/>
  <c r="B44"/>
  <c r="B43"/>
  <c r="B42"/>
  <c r="B4"/>
  <c r="B3"/>
  <c r="B5"/>
  <c r="B26"/>
  <c r="B25"/>
  <c r="B24"/>
  <c r="B17"/>
  <c r="B16"/>
  <c r="B15"/>
  <c r="B23"/>
  <c r="B22"/>
  <c r="B21"/>
  <c r="B11"/>
  <c r="B10"/>
  <c r="B9"/>
  <c r="B14"/>
  <c r="B13"/>
  <c r="B12"/>
  <c r="B29"/>
  <c r="B28"/>
  <c r="B27"/>
  <c r="B8"/>
  <c r="B6"/>
  <c r="B7"/>
  <c r="B20"/>
  <c r="B19"/>
  <c r="B18"/>
  <c r="J41"/>
  <c r="J40"/>
  <c r="J39"/>
  <c r="J31"/>
  <c r="J30"/>
  <c r="J32"/>
  <c r="E16" i="4" s="1"/>
  <c r="J38" i="2"/>
  <c r="J37"/>
  <c r="J36"/>
  <c r="J53"/>
  <c r="J52"/>
  <c r="J51"/>
  <c r="J35"/>
  <c r="J33"/>
  <c r="J34"/>
  <c r="J50"/>
  <c r="J49"/>
  <c r="J48"/>
  <c r="J45"/>
  <c r="J47"/>
  <c r="E34" i="4" s="1"/>
  <c r="J46" i="2"/>
  <c r="E33" i="4" s="1"/>
  <c r="J56" i="2"/>
  <c r="E3" i="4" s="1"/>
  <c r="J55" i="2"/>
  <c r="J54"/>
  <c r="J44"/>
  <c r="J43"/>
  <c r="J42"/>
  <c r="J4"/>
  <c r="E44" i="4" s="1"/>
  <c r="J3" i="2"/>
  <c r="E13" i="4" s="1"/>
  <c r="J5" i="2"/>
  <c r="E6" i="4" s="1"/>
  <c r="J26" i="2"/>
  <c r="J25"/>
  <c r="J24"/>
  <c r="J17"/>
  <c r="E5" i="4" s="1"/>
  <c r="J16" i="2"/>
  <c r="E37" i="4" s="1"/>
  <c r="J15" i="2"/>
  <c r="E27" i="4" s="1"/>
  <c r="J23" i="2"/>
  <c r="J22"/>
  <c r="J21"/>
  <c r="J11"/>
  <c r="J10"/>
  <c r="E30" i="4" s="1"/>
  <c r="J9" i="2"/>
  <c r="E22" i="4" s="1"/>
  <c r="J14" i="2"/>
  <c r="E45" i="4" s="1"/>
  <c r="J13" i="2"/>
  <c r="E39" i="4" s="1"/>
  <c r="J12" i="2"/>
  <c r="E43" i="4" s="1"/>
  <c r="J29" i="2"/>
  <c r="E28" i="4" s="1"/>
  <c r="J28" i="2"/>
  <c r="E36" i="4" s="1"/>
  <c r="J27" i="2"/>
  <c r="E35" i="4" s="1"/>
  <c r="J8" i="2"/>
  <c r="J6"/>
  <c r="J7"/>
  <c r="E31" i="4" s="1"/>
  <c r="J20" i="2"/>
  <c r="J19"/>
  <c r="E25" i="4" s="1"/>
  <c r="J18" i="2"/>
  <c r="E13" i="3"/>
  <c r="E12"/>
  <c r="E11"/>
  <c r="E10"/>
  <c r="E9"/>
  <c r="E8"/>
  <c r="E7"/>
  <c r="E6"/>
  <c r="E5"/>
  <c r="E4"/>
  <c r="E3"/>
  <c r="E2"/>
  <c r="E40" i="4" l="1"/>
  <c r="E7"/>
  <c r="E10"/>
  <c r="E29"/>
  <c r="E20"/>
  <c r="E12"/>
  <c r="G13"/>
  <c r="F13" s="1"/>
  <c r="E11"/>
  <c r="E4"/>
  <c r="E18"/>
  <c r="G38"/>
  <c r="E19"/>
  <c r="E26"/>
  <c r="G9"/>
  <c r="G22"/>
  <c r="G6"/>
  <c r="G24"/>
  <c r="F24" s="1"/>
  <c r="G21"/>
  <c r="F21" s="1"/>
  <c r="G45"/>
  <c r="F45" s="1"/>
  <c r="G11"/>
  <c r="G17"/>
  <c r="G39"/>
  <c r="G4"/>
  <c r="G8"/>
  <c r="F8" s="1"/>
  <c r="G43"/>
  <c r="G18"/>
  <c r="G23"/>
  <c r="G28"/>
  <c r="G5"/>
  <c r="F5" s="1"/>
  <c r="G42"/>
  <c r="F42" s="1"/>
  <c r="G25"/>
  <c r="F25" s="1"/>
  <c r="G36"/>
  <c r="F36" s="1"/>
  <c r="G37"/>
  <c r="F37" s="1"/>
  <c r="G40"/>
  <c r="E9"/>
  <c r="G30"/>
  <c r="F30" s="1"/>
  <c r="G35"/>
  <c r="G27"/>
  <c r="F27" s="1"/>
  <c r="G16"/>
  <c r="F16" s="1"/>
  <c r="G32"/>
  <c r="F32" s="1"/>
  <c r="G7"/>
  <c r="F7" s="1"/>
  <c r="G12"/>
  <c r="G34"/>
  <c r="F34" s="1"/>
  <c r="G14"/>
  <c r="F14" s="1"/>
  <c r="G20"/>
  <c r="G19"/>
  <c r="G33"/>
  <c r="F33" s="1"/>
  <c r="G41"/>
  <c r="F41" s="1"/>
  <c r="G31"/>
  <c r="F31" s="1"/>
  <c r="G26"/>
  <c r="G3"/>
  <c r="F3" s="1"/>
  <c r="G15"/>
  <c r="F15" s="1"/>
  <c r="G10"/>
  <c r="F10" s="1"/>
  <c r="G29"/>
  <c r="F29" s="1"/>
  <c r="G44"/>
  <c r="F44" s="1"/>
  <c r="F35"/>
  <c r="F38"/>
  <c r="F22"/>
  <c r="F6"/>
  <c r="F17"/>
  <c r="F39"/>
  <c r="F43"/>
  <c r="F23"/>
  <c r="F28"/>
  <c r="F40"/>
  <c r="F20" l="1"/>
  <c r="F4"/>
  <c r="F11"/>
  <c r="F26"/>
  <c r="F18"/>
  <c r="F12"/>
  <c r="F19"/>
  <c r="F9"/>
  <c r="A42" l="1"/>
  <c r="A43"/>
  <c r="A17"/>
  <c r="A32"/>
  <c r="A23"/>
  <c r="A30"/>
  <c r="A13"/>
  <c r="A44"/>
  <c r="A5"/>
  <c r="A9"/>
  <c r="A33"/>
  <c r="A34"/>
  <c r="A6"/>
  <c r="A31"/>
  <c r="A15"/>
  <c r="A18"/>
  <c r="A39"/>
  <c r="A16"/>
  <c r="A35"/>
  <c r="A37"/>
  <c r="A21"/>
  <c r="A38"/>
  <c r="A36"/>
  <c r="A28"/>
  <c r="A12"/>
  <c r="A19"/>
  <c r="A41"/>
  <c r="A14"/>
  <c r="A45"/>
  <c r="A22"/>
  <c r="A4"/>
  <c r="A10"/>
  <c r="A26"/>
  <c r="A24"/>
  <c r="A40"/>
  <c r="A25"/>
  <c r="A7"/>
  <c r="A27"/>
  <c r="A20"/>
  <c r="A11"/>
  <c r="A3"/>
  <c r="A8"/>
  <c r="A29"/>
</calcChain>
</file>

<file path=xl/sharedStrings.xml><?xml version="1.0" encoding="utf-8"?>
<sst xmlns="http://schemas.openxmlformats.org/spreadsheetml/2006/main" count="487" uniqueCount="160">
  <si>
    <t>userTeamName</t>
  </si>
  <si>
    <t>userTeamCode</t>
  </si>
  <si>
    <t>락</t>
  </si>
  <si>
    <t>T01</t>
  </si>
  <si>
    <t>포인트</t>
  </si>
  <si>
    <t>T02</t>
  </si>
  <si>
    <t>샷스핀</t>
  </si>
  <si>
    <t>T03</t>
  </si>
  <si>
    <t>업텐션</t>
  </si>
  <si>
    <t>T04</t>
  </si>
  <si>
    <t>인수봉</t>
  </si>
  <si>
    <t>T05</t>
  </si>
  <si>
    <t>트윈스</t>
  </si>
  <si>
    <t>T06</t>
  </si>
  <si>
    <t>탑스타</t>
  </si>
  <si>
    <t>T07</t>
  </si>
  <si>
    <t>핀크러쉬</t>
  </si>
  <si>
    <t>T08</t>
  </si>
  <si>
    <t>어쩌다볼링</t>
  </si>
  <si>
    <t>T09</t>
  </si>
  <si>
    <t>볼칠래</t>
  </si>
  <si>
    <t>T10</t>
  </si>
  <si>
    <t>userCode</t>
  </si>
  <si>
    <t>userName</t>
  </si>
  <si>
    <t>sex</t>
  </si>
  <si>
    <t>B01</t>
  </si>
  <si>
    <t>양종호</t>
  </si>
  <si>
    <t>M</t>
  </si>
  <si>
    <t>C01</t>
  </si>
  <si>
    <t>안효민</t>
  </si>
  <si>
    <t>C02</t>
  </si>
  <si>
    <t>D01</t>
  </si>
  <si>
    <t>D02</t>
  </si>
  <si>
    <t>D03</t>
  </si>
  <si>
    <t>W</t>
  </si>
  <si>
    <t>F01</t>
  </si>
  <si>
    <t>F02</t>
  </si>
  <si>
    <t>최정원</t>
  </si>
  <si>
    <t>F03</t>
  </si>
  <si>
    <t>안호철</t>
  </si>
  <si>
    <t>G01</t>
  </si>
  <si>
    <t>G03</t>
  </si>
  <si>
    <t>H01</t>
  </si>
  <si>
    <t>H02</t>
  </si>
  <si>
    <t>H03</t>
  </si>
  <si>
    <t>I01</t>
  </si>
  <si>
    <t>I02</t>
  </si>
  <si>
    <t>I03</t>
  </si>
  <si>
    <t>A01</t>
  </si>
  <si>
    <t>정승우</t>
  </si>
  <si>
    <t>A02</t>
  </si>
  <si>
    <t>A03</t>
  </si>
  <si>
    <t>박신호</t>
  </si>
  <si>
    <t>권태은</t>
  </si>
  <si>
    <t>김 일</t>
  </si>
  <si>
    <t>D04</t>
  </si>
  <si>
    <t>D05</t>
  </si>
  <si>
    <t>G04</t>
  </si>
  <si>
    <t>G05</t>
  </si>
  <si>
    <t>H04</t>
  </si>
  <si>
    <t>H05</t>
  </si>
  <si>
    <t>박장호</t>
  </si>
  <si>
    <t>진해진</t>
  </si>
  <si>
    <t>볼칠래</t>
    <phoneticPr fontId="1" type="noConversion"/>
  </si>
  <si>
    <t>T10</t>
    <phoneticPr fontId="1" type="noConversion"/>
  </si>
  <si>
    <t>박정구</t>
    <phoneticPr fontId="1" type="noConversion"/>
  </si>
  <si>
    <t>A04</t>
    <phoneticPr fontId="1" type="noConversion"/>
  </si>
  <si>
    <t>B02</t>
    <phoneticPr fontId="1" type="noConversion"/>
  </si>
  <si>
    <t>B03</t>
    <phoneticPr fontId="1" type="noConversion"/>
  </si>
  <si>
    <t>성미주</t>
    <phoneticPr fontId="1" type="noConversion"/>
  </si>
  <si>
    <t>배주성</t>
    <phoneticPr fontId="1" type="noConversion"/>
  </si>
  <si>
    <t>C03</t>
    <phoneticPr fontId="1" type="noConversion"/>
  </si>
  <si>
    <t>임성중</t>
    <phoneticPr fontId="1" type="noConversion"/>
  </si>
  <si>
    <t>W</t>
    <phoneticPr fontId="1" type="noConversion"/>
  </si>
  <si>
    <t>C04</t>
    <phoneticPr fontId="1" type="noConversion"/>
  </si>
  <si>
    <t>이한영</t>
    <phoneticPr fontId="1" type="noConversion"/>
  </si>
  <si>
    <t>C05</t>
    <phoneticPr fontId="1" type="noConversion"/>
  </si>
  <si>
    <t>이승영</t>
    <phoneticPr fontId="1" type="noConversion"/>
  </si>
  <si>
    <t>박지훈</t>
    <phoneticPr fontId="1" type="noConversion"/>
  </si>
  <si>
    <t>장준호</t>
    <phoneticPr fontId="1" type="noConversion"/>
  </si>
  <si>
    <t>김수호</t>
    <phoneticPr fontId="1" type="noConversion"/>
  </si>
  <si>
    <t>선혜수</t>
    <phoneticPr fontId="1" type="noConversion"/>
  </si>
  <si>
    <t>G02</t>
    <phoneticPr fontId="1" type="noConversion"/>
  </si>
  <si>
    <t>박충배</t>
    <phoneticPr fontId="1" type="noConversion"/>
  </si>
  <si>
    <t>박해완</t>
    <phoneticPr fontId="1" type="noConversion"/>
  </si>
  <si>
    <t>이영섭</t>
    <phoneticPr fontId="1" type="noConversion"/>
  </si>
  <si>
    <t>김용석</t>
    <phoneticPr fontId="1" type="noConversion"/>
  </si>
  <si>
    <t>함희자</t>
    <phoneticPr fontId="1" type="noConversion"/>
  </si>
  <si>
    <t>장민수</t>
    <phoneticPr fontId="1" type="noConversion"/>
  </si>
  <si>
    <t>G06</t>
    <phoneticPr fontId="1" type="noConversion"/>
  </si>
  <si>
    <t>전위석</t>
    <phoneticPr fontId="1" type="noConversion"/>
  </si>
  <si>
    <t>G07</t>
    <phoneticPr fontId="1" type="noConversion"/>
  </si>
  <si>
    <t>이제진</t>
    <phoneticPr fontId="1" type="noConversion"/>
  </si>
  <si>
    <t>최현수</t>
    <phoneticPr fontId="1" type="noConversion"/>
  </si>
  <si>
    <t>김호현</t>
    <phoneticPr fontId="1" type="noConversion"/>
  </si>
  <si>
    <t>이강용</t>
    <phoneticPr fontId="1" type="noConversion"/>
  </si>
  <si>
    <t>안광현</t>
    <phoneticPr fontId="1" type="noConversion"/>
  </si>
  <si>
    <t>J01</t>
    <phoneticPr fontId="1" type="noConversion"/>
  </si>
  <si>
    <t>J02</t>
  </si>
  <si>
    <t>J03</t>
  </si>
  <si>
    <t>이태성</t>
    <phoneticPr fontId="1" type="noConversion"/>
  </si>
  <si>
    <t>신희숙</t>
    <phoneticPr fontId="1" type="noConversion"/>
  </si>
  <si>
    <t>이덕호</t>
    <phoneticPr fontId="1" type="noConversion"/>
  </si>
  <si>
    <t>윤재현</t>
    <phoneticPr fontId="1" type="noConversion"/>
  </si>
  <si>
    <t>정임선</t>
    <phoneticPr fontId="1" type="noConversion"/>
  </si>
  <si>
    <t>김민규</t>
    <phoneticPr fontId="1" type="noConversion"/>
  </si>
  <si>
    <t>김동민</t>
    <phoneticPr fontId="1" type="noConversion"/>
  </si>
  <si>
    <t>김명훈</t>
    <phoneticPr fontId="1" type="noConversion"/>
  </si>
  <si>
    <t>김하나</t>
    <phoneticPr fontId="1" type="noConversion"/>
  </si>
  <si>
    <t>송지연</t>
    <phoneticPr fontId="1" type="noConversion"/>
  </si>
  <si>
    <t>J04</t>
  </si>
  <si>
    <t>J05</t>
  </si>
  <si>
    <t>J06</t>
  </si>
  <si>
    <t>J07</t>
  </si>
  <si>
    <t>M</t>
    <phoneticPr fontId="1" type="noConversion"/>
  </si>
  <si>
    <t>init_dt</t>
  </si>
  <si>
    <t>league_year</t>
  </si>
  <si>
    <t>league_count</t>
  </si>
  <si>
    <t>league_weekly</t>
  </si>
  <si>
    <t>league_first_game</t>
  </si>
  <si>
    <t>league_second_game</t>
  </si>
  <si>
    <t>league_third_game</t>
  </si>
  <si>
    <t>league_weekly_total_score</t>
  </si>
  <si>
    <t>league_handy</t>
  </si>
  <si>
    <t>update_dt</t>
  </si>
  <si>
    <t>입력날짜</t>
    <phoneticPr fontId="1" type="noConversion"/>
  </si>
  <si>
    <t>선수코드</t>
    <phoneticPr fontId="1" type="noConversion"/>
  </si>
  <si>
    <t>선수명</t>
    <phoneticPr fontId="1" type="noConversion"/>
  </si>
  <si>
    <t>상주연도</t>
    <phoneticPr fontId="1" type="noConversion"/>
  </si>
  <si>
    <t>상주분기</t>
    <phoneticPr fontId="1" type="noConversion"/>
  </si>
  <si>
    <t>분기별주차</t>
    <phoneticPr fontId="1" type="noConversion"/>
  </si>
  <si>
    <t>1게임</t>
    <phoneticPr fontId="1" type="noConversion"/>
  </si>
  <si>
    <t>2게임</t>
    <phoneticPr fontId="1" type="noConversion"/>
  </si>
  <si>
    <t>3게임</t>
    <phoneticPr fontId="1" type="noConversion"/>
  </si>
  <si>
    <t>핸디</t>
    <phoneticPr fontId="1" type="noConversion"/>
  </si>
  <si>
    <t>업데이트날짜</t>
    <phoneticPr fontId="1" type="noConversion"/>
  </si>
  <si>
    <t>Temp</t>
    <phoneticPr fontId="1" type="noConversion"/>
  </si>
  <si>
    <t>권태은</t>
    <phoneticPr fontId="1" type="noConversion"/>
  </si>
  <si>
    <t>양종호</t>
    <phoneticPr fontId="1" type="noConversion"/>
  </si>
  <si>
    <t>안효민</t>
    <phoneticPr fontId="1" type="noConversion"/>
  </si>
  <si>
    <t>안호철</t>
    <phoneticPr fontId="1" type="noConversion"/>
  </si>
  <si>
    <t>최정원</t>
    <phoneticPr fontId="1" type="noConversion"/>
  </si>
  <si>
    <t>박장호</t>
    <phoneticPr fontId="1" type="noConversion"/>
  </si>
  <si>
    <t>박신호</t>
    <phoneticPr fontId="1" type="noConversion"/>
  </si>
  <si>
    <t>정승우</t>
    <phoneticPr fontId="1" type="noConversion"/>
  </si>
  <si>
    <t>김 일</t>
    <phoneticPr fontId="1" type="noConversion"/>
  </si>
  <si>
    <t>진해진</t>
    <phoneticPr fontId="1" type="noConversion"/>
  </si>
  <si>
    <t>이승현</t>
    <phoneticPr fontId="1" type="noConversion"/>
  </si>
  <si>
    <t>J08</t>
  </si>
  <si>
    <t>에버</t>
    <phoneticPr fontId="1" type="noConversion"/>
  </si>
  <si>
    <t>순위</t>
    <phoneticPr fontId="1" type="noConversion"/>
  </si>
  <si>
    <t>클럽명</t>
    <phoneticPr fontId="1" type="noConversion"/>
  </si>
  <si>
    <t>회원명</t>
    <phoneticPr fontId="1" type="noConversion"/>
  </si>
  <si>
    <t>남/여여부</t>
    <phoneticPr fontId="1" type="noConversion"/>
  </si>
  <si>
    <t>총점</t>
    <phoneticPr fontId="1" type="noConversion"/>
  </si>
  <si>
    <t>게임수</t>
    <phoneticPr fontId="1" type="noConversion"/>
  </si>
  <si>
    <t>상위6게임총점</t>
    <phoneticPr fontId="1" type="noConversion"/>
  </si>
  <si>
    <t>상위6게임에버</t>
    <phoneticPr fontId="1" type="noConversion"/>
  </si>
  <si>
    <t>총점</t>
    <phoneticPr fontId="1" type="noConversion"/>
  </si>
  <si>
    <t>SEQ</t>
    <phoneticPr fontId="1" type="noConversion"/>
  </si>
</sst>
</file>

<file path=xl/styles.xml><?xml version="1.0" encoding="utf-8"?>
<styleSheet xmlns="http://schemas.openxmlformats.org/spreadsheetml/2006/main">
  <numFmts count="4">
    <numFmt numFmtId="177" formatCode="0_);[Red]\(0\)"/>
    <numFmt numFmtId="178" formatCode="#,##0_ "/>
    <numFmt numFmtId="179" formatCode="#,##0.00_ "/>
    <numFmt numFmtId="180" formatCode="General&quot;위&quot;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179" fontId="0" fillId="0" borderId="1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</cellXfs>
  <cellStyles count="1">
    <cellStyle name="표준" xfId="0" builtinId="0"/>
  </cellStyles>
  <dxfs count="8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I45"/>
  <sheetViews>
    <sheetView workbookViewId="0">
      <selection activeCell="F3" sqref="A3:I45"/>
    </sheetView>
  </sheetViews>
  <sheetFormatPr defaultRowHeight="16.5"/>
  <cols>
    <col min="1" max="1" width="9" style="19"/>
    <col min="2" max="2" width="11" bestFit="1" customWidth="1"/>
    <col min="5" max="5" width="9" style="14"/>
    <col min="6" max="6" width="9" style="16"/>
    <col min="7" max="7" width="11.125" style="9" bestFit="1" customWidth="1"/>
    <col min="8" max="9" width="14.125" bestFit="1" customWidth="1"/>
  </cols>
  <sheetData>
    <row r="2" spans="1:9">
      <c r="A2" s="17" t="s">
        <v>150</v>
      </c>
      <c r="B2" s="10" t="s">
        <v>151</v>
      </c>
      <c r="C2" s="10" t="s">
        <v>152</v>
      </c>
      <c r="D2" s="10" t="s">
        <v>153</v>
      </c>
      <c r="E2" s="12" t="s">
        <v>154</v>
      </c>
      <c r="F2" s="12" t="s">
        <v>149</v>
      </c>
      <c r="G2" s="11" t="s">
        <v>155</v>
      </c>
      <c r="H2" s="10" t="s">
        <v>156</v>
      </c>
      <c r="I2" s="10" t="s">
        <v>157</v>
      </c>
    </row>
    <row r="3" spans="1:9">
      <c r="A3" s="18">
        <f>RANK(F3,$F$3:$F$100,0)</f>
        <v>1</v>
      </c>
      <c r="B3" s="7" t="str">
        <f>VLOOKUP(C3,상주리그선수정리!$A$1:$F$74,4,FALSE)</f>
        <v>볼칠래</v>
      </c>
      <c r="C3" s="7" t="s">
        <v>106</v>
      </c>
      <c r="D3" s="2" t="str">
        <f>IF(VLOOKUP(C3,상주리그선수정리!$A$1:$F$77,6,FALSE)="W","여","남")</f>
        <v>남</v>
      </c>
      <c r="E3" s="13">
        <f>SUMIF(상주리그_주차별_결과!$C$1:$C$400,C3,상주리그_주차별_결과!$J$1:$J$400)</f>
        <v>698</v>
      </c>
      <c r="F3" s="15">
        <f>AVERAGE(E3/G3)</f>
        <v>232.66666666666666</v>
      </c>
      <c r="G3" s="8">
        <f>COUNTIF(상주리그_주차별_결과!$A$3:$L$500,C3) * 3</f>
        <v>3</v>
      </c>
      <c r="H3" s="2"/>
      <c r="I3" s="1"/>
    </row>
    <row r="4" spans="1:9">
      <c r="A4" s="18">
        <f>RANK(F4,$F$3:$F$100,0)</f>
        <v>2</v>
      </c>
      <c r="B4" s="2" t="str">
        <f>VLOOKUP(C4,상주리그선수정리!$A$1:$F$74,4,FALSE)</f>
        <v>어쩌다볼링</v>
      </c>
      <c r="C4" s="2" t="s">
        <v>101</v>
      </c>
      <c r="D4" s="2" t="str">
        <f>IF(VLOOKUP(C4,상주리그선수정리!$A$1:$F$77,6,FALSE)="W","여","남")</f>
        <v>여</v>
      </c>
      <c r="E4" s="13">
        <f>SUMIF(상주리그_주차별_결과!$C$1:$C$400,C4,상주리그_주차별_결과!$J$1:$J$400)</f>
        <v>3355</v>
      </c>
      <c r="F4" s="15">
        <f>AVERAGE(E4/G4)</f>
        <v>223.66666666666666</v>
      </c>
      <c r="G4" s="8">
        <f>COUNTIF(상주리그_주차별_결과!$A$3:$L$500,C4) * 3</f>
        <v>15</v>
      </c>
      <c r="H4" s="1"/>
      <c r="I4" s="1"/>
    </row>
    <row r="5" spans="1:9">
      <c r="A5" s="18">
        <f>RANK(F5,$F$3:$F$100,0)</f>
        <v>3</v>
      </c>
      <c r="B5" s="2" t="str">
        <f>VLOOKUP(C5,상주리그선수정리!$A$1:$F$74,4,FALSE)</f>
        <v>트윈스</v>
      </c>
      <c r="C5" s="2" t="s">
        <v>142</v>
      </c>
      <c r="D5" s="2" t="str">
        <f>IF(VLOOKUP(C5,상주리그선수정리!$A$1:$F$77,6,FALSE)="W","여","남")</f>
        <v>남</v>
      </c>
      <c r="E5" s="13">
        <f>SUMIF(상주리그_주차별_결과!$C$1:$C$400,C5,상주리그_주차별_결과!$J$1:$J$400)</f>
        <v>3288</v>
      </c>
      <c r="F5" s="15">
        <f>AVERAGE(E5/G5)</f>
        <v>219.2</v>
      </c>
      <c r="G5" s="8">
        <f>COUNTIF(상주리그_주차별_결과!$A$3:$L$500,C5) * 3</f>
        <v>15</v>
      </c>
      <c r="H5" s="1"/>
      <c r="I5" s="1"/>
    </row>
    <row r="6" spans="1:9">
      <c r="A6" s="18">
        <f>RANK(F6,$F$3:$F$100,0)</f>
        <v>4</v>
      </c>
      <c r="B6" s="2" t="str">
        <f>VLOOKUP(C6,상주리그선수정리!$A$1:$F$74,4,FALSE)</f>
        <v>락</v>
      </c>
      <c r="C6" s="2" t="s">
        <v>143</v>
      </c>
      <c r="D6" s="2" t="str">
        <f>IF(VLOOKUP(C6,상주리그선수정리!$A$1:$F$77,6,FALSE)="W","여","남")</f>
        <v>남</v>
      </c>
      <c r="E6" s="13">
        <f>SUMIF(상주리그_주차별_결과!$C$1:$C$400,C6,상주리그_주차별_결과!$J$1:$J$400)</f>
        <v>1961</v>
      </c>
      <c r="F6" s="15">
        <f>AVERAGE(E6/G6)</f>
        <v>217.88888888888889</v>
      </c>
      <c r="G6" s="8">
        <f>COUNTIF(상주리그_주차별_결과!$A$3:$L$500,C6) * 3</f>
        <v>9</v>
      </c>
      <c r="H6" s="1"/>
      <c r="I6" s="1"/>
    </row>
    <row r="7" spans="1:9">
      <c r="A7" s="18">
        <f>RANK(F7,$F$3:$F$100,0)</f>
        <v>5</v>
      </c>
      <c r="B7" s="2" t="str">
        <f>VLOOKUP(C7,상주리그선수정리!$A$1:$F$74,4,FALSE)</f>
        <v>포인트</v>
      </c>
      <c r="C7" s="2" t="s">
        <v>145</v>
      </c>
      <c r="D7" s="2" t="str">
        <f>IF(VLOOKUP(C7,상주리그선수정리!$A$1:$F$77,6,FALSE)="W","여","남")</f>
        <v>남</v>
      </c>
      <c r="E7" s="13">
        <f>SUMIF(상주리그_주차별_결과!$C$1:$C$400,C7,상주리그_주차별_결과!$J$1:$J$400)</f>
        <v>3268</v>
      </c>
      <c r="F7" s="15">
        <f>AVERAGE(E7/G7)</f>
        <v>217.86666666666667</v>
      </c>
      <c r="G7" s="8">
        <f>COUNTIF(상주리그_주차별_결과!$A$3:$L$500,C7) * 3</f>
        <v>15</v>
      </c>
      <c r="H7" s="1"/>
      <c r="I7" s="1"/>
    </row>
    <row r="8" spans="1:9">
      <c r="A8" s="18">
        <f>RANK(F8,$F$3:$F$100,0)</f>
        <v>6</v>
      </c>
      <c r="B8" s="2" t="str">
        <f>VLOOKUP(C8,상주리그선수정리!$A$1:$F$74,4,FALSE)</f>
        <v>볼칠래</v>
      </c>
      <c r="C8" s="2" t="s">
        <v>108</v>
      </c>
      <c r="D8" s="2" t="str">
        <f>IF(VLOOKUP(C8,상주리그선수정리!$A$1:$F$77,6,FALSE)="W","여","남")</f>
        <v>여</v>
      </c>
      <c r="E8" s="13">
        <f>SUMIF(상주리그_주차별_결과!$C$1:$C$400,C8,상주리그_주차별_결과!$J$1:$J$400)</f>
        <v>1299</v>
      </c>
      <c r="F8" s="15">
        <f>AVERAGE(E8/G8)</f>
        <v>216.5</v>
      </c>
      <c r="G8" s="8">
        <f>COUNTIF(상주리그_주차별_결과!$A$3:$L$500,C8) * 3</f>
        <v>6</v>
      </c>
      <c r="H8" s="1"/>
      <c r="I8" s="1"/>
    </row>
    <row r="9" spans="1:9">
      <c r="A9" s="18">
        <f>RANK(F9,$F$3:$F$100,0)</f>
        <v>7</v>
      </c>
      <c r="B9" s="2" t="str">
        <f>VLOOKUP(C9,상주리그선수정리!$A$1:$F$74,4,FALSE)</f>
        <v>탑스타</v>
      </c>
      <c r="C9" s="2" t="s">
        <v>83</v>
      </c>
      <c r="D9" s="2" t="str">
        <f>IF(VLOOKUP(C9,상주리그선수정리!$A$1:$F$77,6,FALSE)="W","여","남")</f>
        <v>남</v>
      </c>
      <c r="E9" s="13">
        <f>SUMIF(상주리그_주차별_결과!$C$1:$C$400,C9,상주리그_주차별_결과!$J$1:$J$400)</f>
        <v>1913</v>
      </c>
      <c r="F9" s="15">
        <f>AVERAGE(E9/G9)</f>
        <v>212.55555555555554</v>
      </c>
      <c r="G9" s="8">
        <f>COUNTIF(상주리그_주차별_결과!$A$3:$L$500,C9) * 3</f>
        <v>9</v>
      </c>
      <c r="H9" s="1"/>
      <c r="I9" s="1"/>
    </row>
    <row r="10" spans="1:9">
      <c r="A10" s="18">
        <f>RANK(F10,$F$3:$F$100,0)</f>
        <v>8</v>
      </c>
      <c r="B10" s="2" t="str">
        <f>VLOOKUP(C10,상주리그선수정리!$A$1:$F$74,4,FALSE)</f>
        <v>탑스타</v>
      </c>
      <c r="C10" s="2" t="s">
        <v>85</v>
      </c>
      <c r="D10" s="2" t="str">
        <f>IF(VLOOKUP(C10,상주리그선수정리!$A$1:$F$77,6,FALSE)="W","여","남")</f>
        <v>남</v>
      </c>
      <c r="E10" s="13">
        <f>SUMIF(상주리그_주차별_결과!$C$1:$C$400,C10,상주리그_주차별_결과!$J$1:$J$400)</f>
        <v>3172</v>
      </c>
      <c r="F10" s="15">
        <f>AVERAGE(E10/G10)</f>
        <v>211.46666666666667</v>
      </c>
      <c r="G10" s="8">
        <f>COUNTIF(상주리그_주차별_결과!$A$3:$L$500,C10) * 3</f>
        <v>15</v>
      </c>
      <c r="H10" s="1"/>
      <c r="I10" s="1"/>
    </row>
    <row r="11" spans="1:9">
      <c r="A11" s="18">
        <f>RANK(F11,$F$3:$F$100,0)</f>
        <v>9</v>
      </c>
      <c r="B11" s="2" t="str">
        <f>VLOOKUP(C11,상주리그선수정리!$A$1:$F$74,4,FALSE)</f>
        <v>어쩌다볼링</v>
      </c>
      <c r="C11" s="2" t="s">
        <v>102</v>
      </c>
      <c r="D11" s="2" t="str">
        <f>IF(VLOOKUP(C11,상주리그선수정리!$A$1:$F$77,6,FALSE)="W","여","남")</f>
        <v>남</v>
      </c>
      <c r="E11" s="13">
        <f>SUMIF(상주리그_주차별_결과!$C$1:$C$400,C11,상주리그_주차별_결과!$J$1:$J$400)</f>
        <v>3148</v>
      </c>
      <c r="F11" s="15">
        <f>AVERAGE(E11/G11)</f>
        <v>209.86666666666667</v>
      </c>
      <c r="G11" s="8">
        <f>COUNTIF(상주리그_주차별_결과!$A$3:$L$500,C11) * 3</f>
        <v>15</v>
      </c>
      <c r="H11" s="1"/>
      <c r="I11" s="1"/>
    </row>
    <row r="12" spans="1:9">
      <c r="A12" s="18">
        <f>RANK(F12,$F$3:$F$100,0)</f>
        <v>10</v>
      </c>
      <c r="B12" s="2" t="str">
        <f>VLOOKUP(C12,상주리그선수정리!$A$1:$F$74,4,FALSE)</f>
        <v>핀크러쉬</v>
      </c>
      <c r="C12" s="2" t="s">
        <v>94</v>
      </c>
      <c r="D12" s="2" t="str">
        <f>IF(VLOOKUP(C12,상주리그선수정리!$A$1:$F$77,6,FALSE)="W","여","남")</f>
        <v>남</v>
      </c>
      <c r="E12" s="13">
        <f>SUMIF(상주리그_주차별_결과!$C$1:$C$400,C12,상주리그_주차별_결과!$J$1:$J$400)</f>
        <v>3127</v>
      </c>
      <c r="F12" s="15">
        <f>AVERAGE(E12/G12)</f>
        <v>208.46666666666667</v>
      </c>
      <c r="G12" s="8">
        <f>COUNTIF(상주리그_주차별_결과!$A$3:$L$500,C12) * 3</f>
        <v>15</v>
      </c>
      <c r="H12" s="1"/>
      <c r="I12" s="1"/>
    </row>
    <row r="13" spans="1:9">
      <c r="A13" s="18">
        <f>RANK(F13,$F$3:$F$100,0)</f>
        <v>11</v>
      </c>
      <c r="B13" s="2" t="str">
        <f>VLOOKUP(C13,상주리그선수정리!$A$1:$F$74,4,FALSE)</f>
        <v>락</v>
      </c>
      <c r="C13" s="2" t="s">
        <v>144</v>
      </c>
      <c r="D13" s="2" t="str">
        <f>IF(VLOOKUP(C13,상주리그선수정리!$A$1:$F$77,6,FALSE)="W","여","남")</f>
        <v>남</v>
      </c>
      <c r="E13" s="13">
        <f>SUMIF(상주리그_주차별_결과!$C$1:$C$400,C13,상주리그_주차별_결과!$J$1:$J$400)</f>
        <v>3106</v>
      </c>
      <c r="F13" s="15">
        <f>AVERAGE(E13/G13)</f>
        <v>207.06666666666666</v>
      </c>
      <c r="G13" s="8">
        <f>COUNTIF(상주리그_주차별_결과!$A$3:$L$500,C13) * 3</f>
        <v>15</v>
      </c>
      <c r="H13" s="1"/>
      <c r="I13" s="1"/>
    </row>
    <row r="14" spans="1:9">
      <c r="A14" s="18">
        <f>RANK(F14,$F$3:$F$100,0)</f>
        <v>12</v>
      </c>
      <c r="B14" s="2" t="str">
        <f>VLOOKUP(C14,상주리그선수정리!$A$1:$F$74,4,FALSE)</f>
        <v>탑스타</v>
      </c>
      <c r="C14" s="2" t="s">
        <v>90</v>
      </c>
      <c r="D14" s="2" t="str">
        <f>IF(VLOOKUP(C14,상주리그선수정리!$A$1:$F$77,6,FALSE)="W","여","남")</f>
        <v>남</v>
      </c>
      <c r="E14" s="13">
        <f>SUMIF(상주리그_주차별_결과!$C$1:$C$400,C14,상주리그_주차별_결과!$J$1:$J$400)</f>
        <v>620</v>
      </c>
      <c r="F14" s="15">
        <f>AVERAGE(E14/G14)</f>
        <v>206.66666666666666</v>
      </c>
      <c r="G14" s="8">
        <f>COUNTIF(상주리그_주차별_결과!$A$3:$L$500,C14) * 3</f>
        <v>3</v>
      </c>
      <c r="H14" s="1"/>
      <c r="I14" s="1"/>
    </row>
    <row r="15" spans="1:9">
      <c r="A15" s="18">
        <f>RANK(F15,$F$3:$F$100,0)</f>
        <v>13</v>
      </c>
      <c r="B15" s="2" t="str">
        <f>VLOOKUP(C15,상주리그선수정리!$A$1:$F$74,4,FALSE)</f>
        <v>볼칠래</v>
      </c>
      <c r="C15" s="2" t="s">
        <v>109</v>
      </c>
      <c r="D15" s="2" t="str">
        <f>IF(VLOOKUP(C15,상주리그선수정리!$A$1:$F$77,6,FALSE)="W","여","남")</f>
        <v>여</v>
      </c>
      <c r="E15" s="13">
        <f>SUMIF(상주리그_주차별_결과!$C$1:$C$400,C15,상주리그_주차별_결과!$J$1:$J$400)</f>
        <v>619</v>
      </c>
      <c r="F15" s="15">
        <f>AVERAGE(E15/G15)</f>
        <v>206.33333333333334</v>
      </c>
      <c r="G15" s="8">
        <f>COUNTIF(상주리그_주차별_결과!$A$3:$L$500,C15) * 3</f>
        <v>3</v>
      </c>
      <c r="H15" s="1"/>
      <c r="I15" s="1"/>
    </row>
    <row r="16" spans="1:9">
      <c r="A16" s="18">
        <f>RANK(F16,$F$3:$F$100,0)</f>
        <v>14</v>
      </c>
      <c r="B16" s="2" t="str">
        <f>VLOOKUP(C16,상주리그선수정리!$A$1:$F$74,4,FALSE)</f>
        <v>락</v>
      </c>
      <c r="C16" s="2" t="s">
        <v>146</v>
      </c>
      <c r="D16" s="2" t="str">
        <f>IF(VLOOKUP(C16,상주리그선수정리!$A$1:$F$77,6,FALSE)="W","여","남")</f>
        <v>여</v>
      </c>
      <c r="E16" s="13">
        <f>SUMIF(상주리그_주차별_결과!$C$1:$C$400,C16,상주리그_주차별_결과!$J$1:$J$400)</f>
        <v>1846</v>
      </c>
      <c r="F16" s="15">
        <f>AVERAGE(E16/G16)</f>
        <v>205.11111111111111</v>
      </c>
      <c r="G16" s="8">
        <f>COUNTIF(상주리그_주차별_결과!$A$3:$L$500,C16) * 3</f>
        <v>9</v>
      </c>
      <c r="H16" s="1"/>
      <c r="I16" s="1"/>
    </row>
    <row r="17" spans="1:9">
      <c r="A17" s="18">
        <f>RANK(F17,$F$3:$F$100,0)</f>
        <v>15</v>
      </c>
      <c r="B17" s="2" t="str">
        <f>VLOOKUP(C17,상주리그선수정리!$A$1:$F$74,4,FALSE)</f>
        <v>볼칠래</v>
      </c>
      <c r="C17" s="2" t="s">
        <v>147</v>
      </c>
      <c r="D17" s="2" t="str">
        <f>IF(VLOOKUP(C17,상주리그선수정리!$A$1:$F$77,6,FALSE)="W","여","남")</f>
        <v>남</v>
      </c>
      <c r="E17" s="13">
        <f>SUMIF(상주리그_주차별_결과!$C$1:$C$400,C17,상주리그_주차별_결과!$J$1:$J$400)</f>
        <v>612</v>
      </c>
      <c r="F17" s="15">
        <f>AVERAGE(E17/G17)</f>
        <v>204</v>
      </c>
      <c r="G17" s="8">
        <f>COUNTIF(상주리그_주차별_결과!$A$3:$L$500,C17) * 3</f>
        <v>3</v>
      </c>
      <c r="H17" s="1"/>
      <c r="I17" s="1"/>
    </row>
    <row r="18" spans="1:9">
      <c r="A18" s="18">
        <f>RANK(F18,$F$3:$F$100,0)</f>
        <v>16</v>
      </c>
      <c r="B18" s="2" t="str">
        <f>VLOOKUP(C18,상주리그선수정리!$A$1:$F$74,4,FALSE)</f>
        <v>어쩌다볼링</v>
      </c>
      <c r="C18" s="2" t="s">
        <v>100</v>
      </c>
      <c r="D18" s="2" t="str">
        <f>IF(VLOOKUP(C18,상주리그선수정리!$A$1:$F$77,6,FALSE)="W","여","남")</f>
        <v>남</v>
      </c>
      <c r="E18" s="13">
        <f>SUMIF(상주리그_주차별_결과!$C$1:$C$400,C18,상주리그_주차별_결과!$J$1:$J$400)</f>
        <v>3051</v>
      </c>
      <c r="F18" s="15">
        <f>AVERAGE(E18/G18)</f>
        <v>203.4</v>
      </c>
      <c r="G18" s="8">
        <f>COUNTIF(상주리그_주차별_결과!$A$3:$L$500,C18) * 3</f>
        <v>15</v>
      </c>
      <c r="H18" s="1"/>
      <c r="I18" s="1"/>
    </row>
    <row r="19" spans="1:9">
      <c r="A19" s="18">
        <f>RANK(F19,$F$3:$F$100,0)</f>
        <v>17</v>
      </c>
      <c r="B19" s="2" t="str">
        <f>VLOOKUP(C19,상주리그선수정리!$A$1:$F$74,4,FALSE)</f>
        <v>핀크러쉬</v>
      </c>
      <c r="C19" s="2" t="s">
        <v>93</v>
      </c>
      <c r="D19" s="2" t="str">
        <f>IF(VLOOKUP(C19,상주리그선수정리!$A$1:$F$77,6,FALSE)="W","여","남")</f>
        <v>남</v>
      </c>
      <c r="E19" s="13">
        <f>SUMIF(상주리그_주차별_결과!$C$1:$C$400,C19,상주리그_주차별_결과!$J$1:$J$400)</f>
        <v>2438</v>
      </c>
      <c r="F19" s="15">
        <f>AVERAGE(E19/G19)</f>
        <v>203.16666666666666</v>
      </c>
      <c r="G19" s="8">
        <f>COUNTIF(상주리그_주차별_결과!$A$3:$L$500,C19) * 3</f>
        <v>12</v>
      </c>
      <c r="H19" s="1"/>
      <c r="I19" s="1"/>
    </row>
    <row r="20" spans="1:9">
      <c r="A20" s="18">
        <f>RANK(F20,$F$3:$F$100,0)</f>
        <v>18</v>
      </c>
      <c r="B20" s="2" t="str">
        <f>VLOOKUP(C20,상주리그선수정리!$A$1:$F$74,4,FALSE)</f>
        <v>포인트</v>
      </c>
      <c r="C20" s="2" t="s">
        <v>138</v>
      </c>
      <c r="D20" s="2" t="str">
        <f>IF(VLOOKUP(C20,상주리그선수정리!$A$1:$F$77,6,FALSE)="W","여","남")</f>
        <v>남</v>
      </c>
      <c r="E20" s="13">
        <f>SUMIF(상주리그_주차별_결과!$C$1:$C$400,C20,상주리그_주차별_결과!$J$1:$J$400)</f>
        <v>3041</v>
      </c>
      <c r="F20" s="15">
        <f>AVERAGE(E20/G20)</f>
        <v>202.73333333333332</v>
      </c>
      <c r="G20" s="8">
        <f>COUNTIF(상주리그_주차별_결과!$A$3:$L$500,C20) * 3</f>
        <v>15</v>
      </c>
      <c r="H20" s="1"/>
      <c r="I20" s="1"/>
    </row>
    <row r="21" spans="1:9">
      <c r="A21" s="18">
        <f>RANK(F21,$F$3:$F$100,0)</f>
        <v>19</v>
      </c>
      <c r="B21" s="2" t="str">
        <f>VLOOKUP(C21,상주리그선수정리!$A$1:$F$74,4,FALSE)</f>
        <v>핀크러쉬</v>
      </c>
      <c r="C21" s="2" t="s">
        <v>96</v>
      </c>
      <c r="D21" s="2" t="str">
        <f>IF(VLOOKUP(C21,상주리그선수정리!$A$1:$F$77,6,FALSE)="W","여","남")</f>
        <v>남</v>
      </c>
      <c r="E21" s="13">
        <f>SUMIF(상주리그_주차별_결과!$C$1:$C$400,C21,상주리그_주차별_결과!$J$1:$J$400)</f>
        <v>607</v>
      </c>
      <c r="F21" s="15">
        <f>AVERAGE(E21/G21)</f>
        <v>202.33333333333334</v>
      </c>
      <c r="G21" s="8">
        <f>COUNTIF(상주리그_주차별_결과!$A$3:$L$500,C21) * 3</f>
        <v>3</v>
      </c>
      <c r="H21" s="1"/>
      <c r="I21" s="1"/>
    </row>
    <row r="22" spans="1:9">
      <c r="A22" s="18">
        <f>RANK(F22,$F$3:$F$100,0)</f>
        <v>20</v>
      </c>
      <c r="B22" s="2" t="str">
        <f>VLOOKUP(C22,상주리그선수정리!$A$1:$F$74,4,FALSE)</f>
        <v>샷스핀</v>
      </c>
      <c r="C22" s="2" t="s">
        <v>139</v>
      </c>
      <c r="D22" s="2" t="str">
        <f>IF(VLOOKUP(C22,상주리그선수정리!$A$1:$F$77,6,FALSE)="W","여","남")</f>
        <v>남</v>
      </c>
      <c r="E22" s="13">
        <f>SUMIF(상주리그_주차별_결과!$C$1:$C$400,C22,상주리그_주차별_결과!$J$1:$J$400)</f>
        <v>3019</v>
      </c>
      <c r="F22" s="15">
        <f>AVERAGE(E22/G22)</f>
        <v>201.26666666666668</v>
      </c>
      <c r="G22" s="8">
        <f>COUNTIF(상주리그_주차별_결과!$A$3:$L$500,C22) * 3</f>
        <v>15</v>
      </c>
      <c r="H22" s="1"/>
      <c r="I22" s="1"/>
    </row>
    <row r="23" spans="1:9">
      <c r="A23" s="18">
        <f>RANK(F23,$F$3:$F$100,0)</f>
        <v>21</v>
      </c>
      <c r="B23" s="2" t="str">
        <f>VLOOKUP(C23,상주리그선수정리!$A$1:$F$74,4,FALSE)</f>
        <v>볼칠래</v>
      </c>
      <c r="C23" s="2" t="s">
        <v>107</v>
      </c>
      <c r="D23" s="2" t="str">
        <f>IF(VLOOKUP(C23,상주리그선수정리!$A$1:$F$77,6,FALSE)="W","여","남")</f>
        <v>남</v>
      </c>
      <c r="E23" s="13">
        <f>SUMIF(상주리그_주차별_결과!$C$1:$C$400,C23,상주리그_주차별_결과!$J$1:$J$400)</f>
        <v>1206</v>
      </c>
      <c r="F23" s="15">
        <f>AVERAGE(E23/G23)</f>
        <v>201</v>
      </c>
      <c r="G23" s="8">
        <f>COUNTIF(상주리그_주차별_결과!$A$3:$L$500,C23) * 3</f>
        <v>6</v>
      </c>
      <c r="H23" s="1"/>
      <c r="I23" s="1"/>
    </row>
    <row r="24" spans="1:9">
      <c r="A24" s="18">
        <f>RANK(F24,$F$3:$F$100,0)</f>
        <v>22</v>
      </c>
      <c r="B24" s="2" t="str">
        <f>VLOOKUP(C24,상주리그선수정리!$A$1:$F$74,4,FALSE)</f>
        <v>핀크러쉬</v>
      </c>
      <c r="C24" s="2" t="s">
        <v>95</v>
      </c>
      <c r="D24" s="2" t="str">
        <f>IF(VLOOKUP(C24,상주리그선수정리!$A$1:$F$77,6,FALSE)="W","여","남")</f>
        <v>남</v>
      </c>
      <c r="E24" s="13">
        <f>SUMIF(상주리그_주차별_결과!$C$1:$C$400,C24,상주리그_주차별_결과!$J$1:$J$400)</f>
        <v>1201</v>
      </c>
      <c r="F24" s="15">
        <f>AVERAGE(E24/G24)</f>
        <v>200.16666666666666</v>
      </c>
      <c r="G24" s="8">
        <f>COUNTIF(상주리그_주차별_결과!$A$3:$L$500,C24) * 3</f>
        <v>6</v>
      </c>
      <c r="H24" s="1"/>
      <c r="I24" s="1"/>
    </row>
    <row r="25" spans="1:9">
      <c r="A25" s="18">
        <f>RANK(F25,$F$3:$F$100,0)</f>
        <v>23</v>
      </c>
      <c r="B25" s="2" t="str">
        <f>VLOOKUP(C25,상주리그선수정리!$A$1:$F$74,4,FALSE)</f>
        <v>탑스타</v>
      </c>
      <c r="C25" s="2" t="s">
        <v>84</v>
      </c>
      <c r="D25" s="2" t="str">
        <f>IF(VLOOKUP(C25,상주리그선수정리!$A$1:$F$77,6,FALSE)="W","여","남")</f>
        <v>남</v>
      </c>
      <c r="E25" s="13">
        <f>SUMIF(상주리그_주차별_결과!$C$1:$C$400,C25,상주리그_주차별_결과!$J$1:$J$400)</f>
        <v>1782</v>
      </c>
      <c r="F25" s="15">
        <f>AVERAGE(E25/G25)</f>
        <v>198</v>
      </c>
      <c r="G25" s="8">
        <f>COUNTIF(상주리그_주차별_결과!$A$3:$L$500,C25) * 3</f>
        <v>9</v>
      </c>
      <c r="H25" s="1"/>
      <c r="I25" s="1"/>
    </row>
    <row r="26" spans="1:9">
      <c r="A26" s="18">
        <f>RANK(F26,$F$3:$F$100,0)</f>
        <v>24</v>
      </c>
      <c r="B26" s="2" t="str">
        <f>VLOOKUP(C26,상주리그선수정리!$A$1:$F$74,4,FALSE)</f>
        <v>핀크러쉬</v>
      </c>
      <c r="C26" s="2" t="s">
        <v>92</v>
      </c>
      <c r="D26" s="2" t="str">
        <f>IF(VLOOKUP(C26,상주리그선수정리!$A$1:$F$77,6,FALSE)="W","여","남")</f>
        <v>남</v>
      </c>
      <c r="E26" s="13">
        <f>SUMIF(상주리그_주차별_결과!$C$1:$C$400,C26,상주리그_주차별_결과!$J$1:$J$400)</f>
        <v>1777</v>
      </c>
      <c r="F26" s="15">
        <f>AVERAGE(E26/G26)</f>
        <v>197.44444444444446</v>
      </c>
      <c r="G26" s="8">
        <f>COUNTIF(상주리그_주차별_결과!$A$3:$L$500,C26) * 3</f>
        <v>9</v>
      </c>
      <c r="H26" s="1"/>
      <c r="I26" s="1"/>
    </row>
    <row r="27" spans="1:9">
      <c r="A27" s="18">
        <f>RANK(F27,$F$3:$F$100,0)</f>
        <v>25</v>
      </c>
      <c r="B27" s="2" t="str">
        <f>VLOOKUP(C27,상주리그선수정리!$A$1:$F$74,4,FALSE)</f>
        <v>트윈스</v>
      </c>
      <c r="C27" s="2" t="s">
        <v>140</v>
      </c>
      <c r="D27" s="2" t="str">
        <f>IF(VLOOKUP(C27,상주리그선수정리!$A$1:$F$77,6,FALSE)="W","여","남")</f>
        <v>남</v>
      </c>
      <c r="E27" s="13">
        <f>SUMIF(상주리그_주차별_결과!$C$1:$C$400,C27,상주리그_주차별_결과!$J$1:$J$400)</f>
        <v>2949</v>
      </c>
      <c r="F27" s="15">
        <f>AVERAGE(E27/G27)</f>
        <v>196.6</v>
      </c>
      <c r="G27" s="8">
        <f>COUNTIF(상주리그_주차별_결과!$A$3:$L$500,C27) * 3</f>
        <v>15</v>
      </c>
      <c r="H27" s="1"/>
      <c r="I27" s="1"/>
    </row>
    <row r="28" spans="1:9">
      <c r="A28" s="18">
        <f>RANK(F28,$F$3:$F$100,0)</f>
        <v>26</v>
      </c>
      <c r="B28" s="2" t="str">
        <f>VLOOKUP(C28,상주리그선수정리!$A$1:$F$74,4,FALSE)</f>
        <v>볼칠래</v>
      </c>
      <c r="C28" s="2" t="s">
        <v>105</v>
      </c>
      <c r="D28" s="2" t="str">
        <f>IF(VLOOKUP(C28,상주리그선수정리!$A$1:$F$77,6,FALSE)="W","여","남")</f>
        <v>남</v>
      </c>
      <c r="E28" s="13">
        <f>SUMIF(상주리그_주차별_결과!$C$1:$C$400,C28,상주리그_주차별_결과!$J$1:$J$400)</f>
        <v>1178</v>
      </c>
      <c r="F28" s="15">
        <f>AVERAGE(E28/G28)</f>
        <v>196.33333333333334</v>
      </c>
      <c r="G28" s="8">
        <f>COUNTIF(상주리그_주차별_결과!$A$3:$L$500,C28) * 3</f>
        <v>6</v>
      </c>
      <c r="H28" s="1"/>
      <c r="I28" s="1"/>
    </row>
    <row r="29" spans="1:9">
      <c r="A29" s="18">
        <f>RANK(F29,$F$3:$F$100,0)</f>
        <v>27</v>
      </c>
      <c r="B29" s="2" t="str">
        <f>VLOOKUP(C29,상주리그선수정리!$A$1:$F$74,4,FALSE)</f>
        <v>샷스핀</v>
      </c>
      <c r="C29" s="2" t="s">
        <v>70</v>
      </c>
      <c r="D29" s="2" t="str">
        <f>IF(VLOOKUP(C29,상주리그선수정리!$A$1:$F$77,6,FALSE)="W","여","남")</f>
        <v>남</v>
      </c>
      <c r="E29" s="13">
        <f>SUMIF(상주리그_주차별_결과!$C$1:$C$400,C29,상주리그_주차별_결과!$J$1:$J$400)</f>
        <v>1761</v>
      </c>
      <c r="F29" s="15">
        <f>AVERAGE(E29/G29)</f>
        <v>195.66666666666666</v>
      </c>
      <c r="G29" s="8">
        <f>COUNTIF(상주리그_주차별_결과!$A$3:$L$500,C29) * 3</f>
        <v>9</v>
      </c>
      <c r="H29" s="1"/>
      <c r="I29" s="1"/>
    </row>
    <row r="30" spans="1:9">
      <c r="A30" s="18">
        <f>RANK(F30,$F$3:$F$100,0)</f>
        <v>28</v>
      </c>
      <c r="B30" s="2" t="str">
        <f>VLOOKUP(C30,상주리그선수정리!$A$1:$F$74,4,FALSE)</f>
        <v>샷스핀</v>
      </c>
      <c r="C30" s="2" t="s">
        <v>69</v>
      </c>
      <c r="D30" s="2" t="str">
        <f>IF(VLOOKUP(C30,상주리그선수정리!$A$1:$F$77,6,FALSE)="W","여","남")</f>
        <v>여</v>
      </c>
      <c r="E30" s="13">
        <f>SUMIF(상주리그_주차별_결과!$C$1:$C$400,C30,상주리그_주차별_결과!$J$1:$J$400)</f>
        <v>2347</v>
      </c>
      <c r="F30" s="15">
        <f>AVERAGE(E30/G30)</f>
        <v>195.58333333333334</v>
      </c>
      <c r="G30" s="8">
        <f>COUNTIF(상주리그_주차별_결과!$A$3:$L$500,C30) * 3</f>
        <v>12</v>
      </c>
      <c r="H30" s="1"/>
      <c r="I30" s="1"/>
    </row>
    <row r="31" spans="1:9">
      <c r="A31" s="18">
        <f>RANK(F31,$F$3:$F$100,0)</f>
        <v>29</v>
      </c>
      <c r="B31" s="2" t="str">
        <f>VLOOKUP(C31,상주리그선수정리!$A$1:$F$74,4,FALSE)</f>
        <v>포인트</v>
      </c>
      <c r="C31" s="2" t="s">
        <v>137</v>
      </c>
      <c r="D31" s="2" t="str">
        <f>IF(VLOOKUP(C31,상주리그선수정리!$A$1:$F$77,6,FALSE)="W","여","남")</f>
        <v>여</v>
      </c>
      <c r="E31" s="13">
        <f>SUMIF(상주리그_주차별_결과!$C$1:$C$400,C31,상주리그_주차별_결과!$J$1:$J$400)</f>
        <v>2922</v>
      </c>
      <c r="F31" s="15">
        <f>AVERAGE(E31/G31)</f>
        <v>194.8</v>
      </c>
      <c r="G31" s="8">
        <f>COUNTIF(상주리그_주차별_결과!$A$3:$L$500,C31) * 3</f>
        <v>15</v>
      </c>
      <c r="H31" s="1"/>
      <c r="I31" s="1"/>
    </row>
    <row r="32" spans="1:9">
      <c r="A32" s="18">
        <f>RANK(F32,$F$3:$F$100,0)</f>
        <v>30</v>
      </c>
      <c r="B32" s="2" t="str">
        <f>VLOOKUP(C32,상주리그선수정리!$A$1:$F$74,4,FALSE)</f>
        <v>샷스핀</v>
      </c>
      <c r="C32" s="2" t="s">
        <v>75</v>
      </c>
      <c r="D32" s="2" t="str">
        <f>IF(VLOOKUP(C32,상주리그선수정리!$A$1:$F$77,6,FALSE)="W","여","남")</f>
        <v>남</v>
      </c>
      <c r="E32" s="13">
        <f>SUMIF(상주리그_주차별_결과!$C$1:$C$400,C32,상주리그_주차별_결과!$J$1:$J$400)</f>
        <v>579</v>
      </c>
      <c r="F32" s="15">
        <f>AVERAGE(E32/G32)</f>
        <v>193</v>
      </c>
      <c r="G32" s="8">
        <f>COUNTIF(상주리그_주차별_결과!$A$3:$L$500,C32) * 3</f>
        <v>3</v>
      </c>
      <c r="H32" s="1"/>
      <c r="I32" s="1"/>
    </row>
    <row r="33" spans="1:9">
      <c r="A33" s="18">
        <f>RANK(F33,$F$3:$F$100,0)</f>
        <v>31</v>
      </c>
      <c r="B33" s="2" t="str">
        <f>VLOOKUP(C33,상주리그선수정리!$A$1:$F$74,4,FALSE)</f>
        <v>탑스타</v>
      </c>
      <c r="C33" s="2" t="s">
        <v>86</v>
      </c>
      <c r="D33" s="2" t="str">
        <f>IF(VLOOKUP(C33,상주리그선수정리!$A$1:$F$77,6,FALSE)="W","여","남")</f>
        <v>남</v>
      </c>
      <c r="E33" s="13">
        <f>SUMIF(상주리그_주차별_결과!$C$1:$C$400,C33,상주리그_주차별_결과!$J$1:$J$400)</f>
        <v>577</v>
      </c>
      <c r="F33" s="15">
        <f>AVERAGE(E33/G33)</f>
        <v>192.33333333333334</v>
      </c>
      <c r="G33" s="8">
        <f>COUNTIF(상주리그_주차별_결과!$A$3:$L$500,C33) * 3</f>
        <v>3</v>
      </c>
      <c r="H33" s="1"/>
      <c r="I33" s="1"/>
    </row>
    <row r="34" spans="1:9">
      <c r="A34" s="18">
        <f>RANK(F34,$F$3:$F$100,0)</f>
        <v>32</v>
      </c>
      <c r="B34" s="2" t="str">
        <f>VLOOKUP(C34,상주리그선수정리!$A$1:$F$74,4,FALSE)</f>
        <v>탑스타</v>
      </c>
      <c r="C34" s="2" t="s">
        <v>87</v>
      </c>
      <c r="D34" s="2" t="str">
        <f>IF(VLOOKUP(C34,상주리그선수정리!$A$1:$F$77,6,FALSE)="W","여","남")</f>
        <v>여</v>
      </c>
      <c r="E34" s="13">
        <f>SUMIF(상주리그_주차별_결과!$C$1:$C$400,C34,상주리그_주차별_결과!$J$1:$J$400)</f>
        <v>561</v>
      </c>
      <c r="F34" s="15">
        <f>AVERAGE(E34/G34)</f>
        <v>187</v>
      </c>
      <c r="G34" s="8">
        <f>COUNTIF(상주리그_주차별_결과!$A$3:$L$500,C34) * 3</f>
        <v>3</v>
      </c>
      <c r="H34" s="1"/>
      <c r="I34" s="1"/>
    </row>
    <row r="35" spans="1:9">
      <c r="A35" s="18">
        <f>RANK(F35,$F$3:$F$100,0)</f>
        <v>33</v>
      </c>
      <c r="B35" s="2" t="str">
        <f>VLOOKUP(C35,상주리그선수정리!$A$1:$F$74,4,FALSE)</f>
        <v>볼칠래</v>
      </c>
      <c r="C35" s="2" t="s">
        <v>103</v>
      </c>
      <c r="D35" s="2" t="str">
        <f>IF(VLOOKUP(C35,상주리그선수정리!$A$1:$F$77,6,FALSE)="W","여","남")</f>
        <v>남</v>
      </c>
      <c r="E35" s="13">
        <f>SUMIF(상주리그_주차별_결과!$C$1:$C$400,C35,상주리그_주차별_결과!$J$1:$J$400)</f>
        <v>1678</v>
      </c>
      <c r="F35" s="15">
        <f>AVERAGE(E35/G35)</f>
        <v>186.44444444444446</v>
      </c>
      <c r="G35" s="8">
        <f>COUNTIF(상주리그_주차별_결과!$A$3:$L$500,C35) * 3</f>
        <v>9</v>
      </c>
      <c r="H35" s="1"/>
      <c r="I35" s="1"/>
    </row>
    <row r="36" spans="1:9">
      <c r="A36" s="18">
        <f>RANK(F36,$F$3:$F$100,0)</f>
        <v>33</v>
      </c>
      <c r="B36" s="2" t="str">
        <f>VLOOKUP(C36,상주리그선수정리!$A$1:$F$74,4,FALSE)</f>
        <v>볼칠래</v>
      </c>
      <c r="C36" s="2" t="s">
        <v>104</v>
      </c>
      <c r="D36" s="2" t="str">
        <f>IF(VLOOKUP(C36,상주리그선수정리!$A$1:$F$77,6,FALSE)="W","여","남")</f>
        <v>여</v>
      </c>
      <c r="E36" s="13">
        <f>SUMIF(상주리그_주차별_결과!$C$1:$C$400,C36,상주리그_주차별_결과!$J$1:$J$400)</f>
        <v>1678</v>
      </c>
      <c r="F36" s="15">
        <f>AVERAGE(E36/G36)</f>
        <v>186.44444444444446</v>
      </c>
      <c r="G36" s="8">
        <f>COUNTIF(상주리그_주차별_결과!$A$3:$L$500,C36) * 3</f>
        <v>9</v>
      </c>
      <c r="H36" s="1"/>
      <c r="I36" s="1"/>
    </row>
    <row r="37" spans="1:9">
      <c r="A37" s="18">
        <f>RANK(F37,$F$3:$F$100,0)</f>
        <v>35</v>
      </c>
      <c r="B37" s="2" t="str">
        <f>VLOOKUP(C37,상주리그선수정리!$A$1:$F$74,4,FALSE)</f>
        <v>트윈스</v>
      </c>
      <c r="C37" s="2" t="s">
        <v>141</v>
      </c>
      <c r="D37" s="2" t="str">
        <f>IF(VLOOKUP(C37,상주리그선수정리!$A$1:$F$77,6,FALSE)="W","여","남")</f>
        <v>여</v>
      </c>
      <c r="E37" s="13">
        <f>SUMIF(상주리그_주차별_결과!$C$1:$C$400,C37,상주리그_주차별_결과!$J$1:$J$400)</f>
        <v>2795</v>
      </c>
      <c r="F37" s="15">
        <f>AVERAGE(E37/G37)</f>
        <v>186.33333333333334</v>
      </c>
      <c r="G37" s="8">
        <f>COUNTIF(상주리그_주차별_결과!$A$3:$L$500,C37) * 3</f>
        <v>15</v>
      </c>
      <c r="H37" s="1"/>
      <c r="I37" s="1"/>
    </row>
    <row r="38" spans="1:9">
      <c r="A38" s="18">
        <f>RANK(F38,$F$3:$F$100,0)</f>
        <v>36</v>
      </c>
      <c r="B38" s="2" t="str">
        <f>VLOOKUP(C38,상주리그선수정리!$A$1:$F$74,4,FALSE)</f>
        <v>탑스타</v>
      </c>
      <c r="C38" s="2" t="s">
        <v>88</v>
      </c>
      <c r="D38" s="2" t="str">
        <f>IF(VLOOKUP(C38,상주리그선수정리!$A$1:$F$77,6,FALSE)="W","여","남")</f>
        <v>남</v>
      </c>
      <c r="E38" s="13">
        <f>SUMIF(상주리그_주차별_결과!$C$1:$C$400,C38,상주리그_주차별_결과!$J$1:$J$400)</f>
        <v>550</v>
      </c>
      <c r="F38" s="15">
        <f>AVERAGE(E38/G38)</f>
        <v>183.33333333333334</v>
      </c>
      <c r="G38" s="8">
        <f>COUNTIF(상주리그_주차별_결과!$A$3:$L$500,C38) * 3</f>
        <v>3</v>
      </c>
      <c r="H38" s="1"/>
      <c r="I38" s="1"/>
    </row>
    <row r="39" spans="1:9">
      <c r="A39" s="18">
        <f>RANK(F39,$F$3:$F$100,0)</f>
        <v>37</v>
      </c>
      <c r="B39" s="2" t="str">
        <f>VLOOKUP(C39,상주리그선수정리!$A$1:$F$74,4,FALSE)</f>
        <v>업텐션</v>
      </c>
      <c r="C39" s="2" t="s">
        <v>78</v>
      </c>
      <c r="D39" s="2" t="str">
        <f>IF(VLOOKUP(C39,상주리그선수정리!$A$1:$F$77,6,FALSE)="W","여","남")</f>
        <v>남</v>
      </c>
      <c r="E39" s="13">
        <f>SUMIF(상주리그_주차별_결과!$C$1:$C$400,C39,상주리그_주차별_결과!$J$1:$J$400)</f>
        <v>2744</v>
      </c>
      <c r="F39" s="15">
        <f>AVERAGE(E39/G39)</f>
        <v>182.93333333333334</v>
      </c>
      <c r="G39" s="8">
        <f>COUNTIF(상주리그_주차별_결과!$A$3:$L$500,C39) * 3</f>
        <v>15</v>
      </c>
      <c r="H39" s="1"/>
      <c r="I39" s="1"/>
    </row>
    <row r="40" spans="1:9">
      <c r="A40" s="18">
        <f>RANK(F40,$F$3:$F$100,0)</f>
        <v>38</v>
      </c>
      <c r="B40" s="2" t="str">
        <f>VLOOKUP(C40,상주리그선수정리!$A$1:$F$74,4,FALSE)</f>
        <v>업텐션</v>
      </c>
      <c r="C40" s="2" t="s">
        <v>80</v>
      </c>
      <c r="D40" s="2" t="str">
        <f>IF(VLOOKUP(C40,상주리그선수정리!$A$1:$F$77,6,FALSE)="W","여","남")</f>
        <v>남</v>
      </c>
      <c r="E40" s="13">
        <f>SUMIF(상주리그_주차별_결과!$C$1:$C$400,C40,상주리그_주차별_결과!$J$1:$J$400)</f>
        <v>1638</v>
      </c>
      <c r="F40" s="15">
        <f>AVERAGE(E40/G40)</f>
        <v>182</v>
      </c>
      <c r="G40" s="8">
        <f>COUNTIF(상주리그_주차별_결과!$A$3:$L$500,C40) * 3</f>
        <v>9</v>
      </c>
      <c r="H40" s="1"/>
      <c r="I40" s="1"/>
    </row>
    <row r="41" spans="1:9">
      <c r="A41" s="18">
        <f>RANK(F41,$F$3:$F$100,0)</f>
        <v>38</v>
      </c>
      <c r="B41" s="2" t="str">
        <f>VLOOKUP(C41,상주리그선수정리!$A$1:$F$74,4,FALSE)</f>
        <v>업텐션</v>
      </c>
      <c r="C41" s="2" t="s">
        <v>81</v>
      </c>
      <c r="D41" s="2" t="str">
        <f>IF(VLOOKUP(C41,상주리그선수정리!$A$1:$F$77,6,FALSE)="W","여","남")</f>
        <v>남</v>
      </c>
      <c r="E41" s="13">
        <f>SUMIF(상주리그_주차별_결과!$C$1:$C$400,C41,상주리그_주차별_결과!$J$1:$J$400)</f>
        <v>546</v>
      </c>
      <c r="F41" s="15">
        <f>AVERAGE(E41/G41)</f>
        <v>182</v>
      </c>
      <c r="G41" s="8">
        <f>COUNTIF(상주리그_주차별_결과!$A$3:$L$500,C41) * 3</f>
        <v>3</v>
      </c>
      <c r="H41" s="1"/>
      <c r="I41" s="1"/>
    </row>
    <row r="42" spans="1:9">
      <c r="A42" s="18">
        <f>RANK(F42,$F$3:$F$100,0)</f>
        <v>40</v>
      </c>
      <c r="B42" s="2" t="str">
        <f>VLOOKUP(C42,상주리그선수정리!$A$1:$F$74,4,FALSE)</f>
        <v>샷스핀</v>
      </c>
      <c r="C42" s="2" t="s">
        <v>72</v>
      </c>
      <c r="D42" s="2" t="str">
        <f>IF(VLOOKUP(C42,상주리그선수정리!$A$1:$F$77,6,FALSE)="W","여","남")</f>
        <v>남</v>
      </c>
      <c r="E42" s="13">
        <f>SUMIF(상주리그_주차별_결과!$C$1:$C$400,C42,상주리그_주차별_결과!$J$1:$J$400)</f>
        <v>1061</v>
      </c>
      <c r="F42" s="15">
        <f>AVERAGE(E42/G42)</f>
        <v>176.83333333333334</v>
      </c>
      <c r="G42" s="8">
        <f>COUNTIF(상주리그_주차별_결과!$A$3:$L$500,C42) * 3</f>
        <v>6</v>
      </c>
      <c r="H42" s="1"/>
      <c r="I42" s="1"/>
    </row>
    <row r="43" spans="1:9">
      <c r="A43" s="18">
        <f>RANK(F43,$F$3:$F$100,0)</f>
        <v>41</v>
      </c>
      <c r="B43" s="2" t="str">
        <f>VLOOKUP(C43,상주리그선수정리!$A$1:$F$74,4,FALSE)</f>
        <v>업텐션</v>
      </c>
      <c r="C43" s="2" t="s">
        <v>77</v>
      </c>
      <c r="D43" s="2" t="str">
        <f>IF(VLOOKUP(C43,상주리그선수정리!$A$1:$F$77,6,FALSE)="W","여","남")</f>
        <v>남</v>
      </c>
      <c r="E43" s="13">
        <f>SUMIF(상주리그_주차별_결과!$C$1:$C$400,C43,상주리그_주차별_결과!$J$1:$J$400)</f>
        <v>1551</v>
      </c>
      <c r="F43" s="15">
        <f>AVERAGE(E43/G43)</f>
        <v>172.33333333333334</v>
      </c>
      <c r="G43" s="8">
        <f>COUNTIF(상주리그_주차별_결과!$A$3:$L$500,C43) * 3</f>
        <v>9</v>
      </c>
      <c r="H43" s="1"/>
      <c r="I43" s="1"/>
    </row>
    <row r="44" spans="1:9">
      <c r="A44" s="18">
        <f>RANK(F44,$F$3:$F$100,0)</f>
        <v>42</v>
      </c>
      <c r="B44" s="2" t="str">
        <f>VLOOKUP(C44,상주리그선수정리!$A$1:$F$74,4,FALSE)</f>
        <v>락</v>
      </c>
      <c r="C44" s="2" t="s">
        <v>65</v>
      </c>
      <c r="D44" s="2" t="str">
        <f>IF(VLOOKUP(C44,상주리그선수정리!$A$1:$F$77,6,FALSE)="W","여","남")</f>
        <v>남</v>
      </c>
      <c r="E44" s="13">
        <f>SUMIF(상주리그_주차별_결과!$C$1:$C$400,C44,상주리그_주차별_결과!$J$1:$J$400)</f>
        <v>2067</v>
      </c>
      <c r="F44" s="15">
        <f>AVERAGE(E44/G44)</f>
        <v>172.25</v>
      </c>
      <c r="G44" s="8">
        <f>COUNTIF(상주리그_주차별_결과!$A$3:$L$500,C44) * 3</f>
        <v>12</v>
      </c>
      <c r="H44" s="1"/>
      <c r="I44" s="1"/>
    </row>
    <row r="45" spans="1:9">
      <c r="A45" s="18">
        <f>RANK(F45,$F$3:$F$100,0)</f>
        <v>43</v>
      </c>
      <c r="B45" s="2" t="str">
        <f>VLOOKUP(C45,상주리그선수정리!$A$1:$F$74,4,FALSE)</f>
        <v>업텐션</v>
      </c>
      <c r="C45" s="2" t="s">
        <v>79</v>
      </c>
      <c r="D45" s="2" t="str">
        <f>IF(VLOOKUP(C45,상주리그선수정리!$A$1:$F$77,6,FALSE)="W","여","남")</f>
        <v>남</v>
      </c>
      <c r="E45" s="13">
        <f>SUMIF(상주리그_주차별_결과!$C$1:$C$400,C45,상주리그_주차별_결과!$J$1:$J$400)</f>
        <v>1550</v>
      </c>
      <c r="F45" s="15">
        <f>AVERAGE(E45/G45)</f>
        <v>172.22222222222223</v>
      </c>
      <c r="G45" s="8">
        <f>COUNTIF(상주리그_주차별_결과!$A$3:$L$500,C45) * 3</f>
        <v>9</v>
      </c>
      <c r="H45" s="1"/>
      <c r="I45" s="1"/>
    </row>
  </sheetData>
  <autoFilter ref="A2:I45">
    <sortState ref="A3:I45">
      <sortCondition descending="1" ref="F2:F45"/>
    </sortState>
  </autoFilter>
  <phoneticPr fontId="1" type="noConversion"/>
  <conditionalFormatting sqref="F1 F3:F1048576">
    <cfRule type="cellIs" dxfId="7" priority="1" operator="greaterThan">
      <formula>199.99999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88"/>
  <sheetViews>
    <sheetView tabSelected="1" workbookViewId="0">
      <selection activeCell="M138" sqref="M138"/>
    </sheetView>
  </sheetViews>
  <sheetFormatPr defaultRowHeight="16.5"/>
  <cols>
    <col min="1" max="1" width="11.125" style="4" bestFit="1" customWidth="1"/>
    <col min="2" max="2" width="9.5" style="4" bestFit="1" customWidth="1"/>
    <col min="3" max="3" width="10" style="4" bestFit="1" customWidth="1"/>
    <col min="4" max="4" width="11.625" style="4" bestFit="1" customWidth="1"/>
    <col min="5" max="5" width="13.125" style="4" bestFit="1" customWidth="1"/>
    <col min="6" max="6" width="14.125" style="4" bestFit="1" customWidth="1"/>
    <col min="7" max="7" width="6.625" style="4" customWidth="1"/>
    <col min="8" max="8" width="7.125" style="4" customWidth="1"/>
    <col min="9" max="9" width="6.125" style="4" customWidth="1"/>
    <col min="10" max="10" width="6" style="4" customWidth="1"/>
    <col min="11" max="11" width="5.125" style="4" customWidth="1"/>
    <col min="12" max="12" width="11.125" style="4" bestFit="1" customWidth="1"/>
    <col min="13" max="13" width="11.125" style="8" customWidth="1"/>
  </cols>
  <sheetData>
    <row r="1" spans="1:13">
      <c r="A1" s="2" t="s">
        <v>125</v>
      </c>
      <c r="B1" s="2" t="s">
        <v>126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158</v>
      </c>
      <c r="K1" s="2" t="s">
        <v>134</v>
      </c>
      <c r="L1" s="20" t="s">
        <v>135</v>
      </c>
      <c r="M1" s="8" t="s">
        <v>159</v>
      </c>
    </row>
    <row r="2" spans="1:13">
      <c r="A2" s="2" t="s">
        <v>115</v>
      </c>
      <c r="B2" s="2" t="s">
        <v>22</v>
      </c>
      <c r="C2" s="2" t="s">
        <v>23</v>
      </c>
      <c r="D2" s="2" t="s">
        <v>116</v>
      </c>
      <c r="E2" s="2" t="s">
        <v>117</v>
      </c>
      <c r="F2" s="2" t="s">
        <v>118</v>
      </c>
      <c r="G2" s="2" t="s">
        <v>119</v>
      </c>
      <c r="H2" s="2" t="s">
        <v>120</v>
      </c>
      <c r="I2" s="2" t="s">
        <v>121</v>
      </c>
      <c r="J2" s="2" t="s">
        <v>122</v>
      </c>
      <c r="K2" s="2" t="s">
        <v>123</v>
      </c>
      <c r="L2" s="20" t="s">
        <v>124</v>
      </c>
      <c r="M2" s="8" t="s">
        <v>159</v>
      </c>
    </row>
    <row r="3" spans="1:13">
      <c r="A3" s="6">
        <v>44997</v>
      </c>
      <c r="B3" s="2" t="str">
        <f>VLOOKUP(C3,상주리그선수정리!$A$1:$F$70,2,FALSE)</f>
        <v>A01</v>
      </c>
      <c r="C3" s="2" t="s">
        <v>144</v>
      </c>
      <c r="D3" s="2">
        <v>2023</v>
      </c>
      <c r="E3" s="2">
        <v>2</v>
      </c>
      <c r="F3" s="2">
        <v>1</v>
      </c>
      <c r="G3" s="2">
        <v>235</v>
      </c>
      <c r="H3" s="2">
        <v>242</v>
      </c>
      <c r="I3" s="2">
        <v>170</v>
      </c>
      <c r="J3" s="2">
        <f>SUM(G3:I3)</f>
        <v>647</v>
      </c>
      <c r="K3" s="2" t="str">
        <f>IF(VLOOKUP(C3,상주리그선수정리!$A$1:$F$77,6,FALSE)="W","15","0")</f>
        <v>0</v>
      </c>
      <c r="L3" s="21">
        <v>44997</v>
      </c>
      <c r="M3" s="8">
        <v>1</v>
      </c>
    </row>
    <row r="4" spans="1:13">
      <c r="A4" s="6">
        <v>44997</v>
      </c>
      <c r="B4" s="2" t="str">
        <f>VLOOKUP(C4,상주리그선수정리!$A$1:$F$70,2,FALSE)</f>
        <v>A02</v>
      </c>
      <c r="C4" s="2" t="s">
        <v>65</v>
      </c>
      <c r="D4" s="2">
        <v>2023</v>
      </c>
      <c r="E4" s="2">
        <v>2</v>
      </c>
      <c r="F4" s="2">
        <v>1</v>
      </c>
      <c r="G4" s="2">
        <v>170</v>
      </c>
      <c r="H4" s="2">
        <v>206</v>
      </c>
      <c r="I4" s="2">
        <v>181</v>
      </c>
      <c r="J4" s="2">
        <f>SUM(G4:I4)</f>
        <v>557</v>
      </c>
      <c r="K4" s="2" t="str">
        <f>IF(VLOOKUP(C4,상주리그선수정리!$A$1:$F$77,6,FALSE)="W","15","0")</f>
        <v>0</v>
      </c>
      <c r="L4" s="21">
        <v>44997</v>
      </c>
      <c r="M4" s="8">
        <v>2</v>
      </c>
    </row>
    <row r="5" spans="1:13">
      <c r="A5" s="6">
        <v>44997</v>
      </c>
      <c r="B5" s="2" t="str">
        <f>VLOOKUP(C5,상주리그선수정리!$A$1:$F$70,2,FALSE)</f>
        <v>A03</v>
      </c>
      <c r="C5" s="2" t="s">
        <v>143</v>
      </c>
      <c r="D5" s="2">
        <v>2023</v>
      </c>
      <c r="E5" s="2">
        <v>2</v>
      </c>
      <c r="F5" s="2">
        <v>1</v>
      </c>
      <c r="G5" s="2">
        <v>181</v>
      </c>
      <c r="H5" s="2">
        <v>161</v>
      </c>
      <c r="I5" s="2">
        <v>222</v>
      </c>
      <c r="J5" s="2">
        <f>SUM(G5:I5)</f>
        <v>564</v>
      </c>
      <c r="K5" s="2" t="str">
        <f>IF(VLOOKUP(C5,상주리그선수정리!$A$1:$F$77,6,FALSE)="W","15","0")</f>
        <v>0</v>
      </c>
      <c r="L5" s="21">
        <v>44997</v>
      </c>
      <c r="M5" s="8">
        <v>3</v>
      </c>
    </row>
    <row r="6" spans="1:13">
      <c r="A6" s="6">
        <v>44997</v>
      </c>
      <c r="B6" s="2" t="str">
        <f>VLOOKUP(C6,상주리그선수정리!$A$1:$F$70,2,FALSE)</f>
        <v>B01</v>
      </c>
      <c r="C6" s="2" t="s">
        <v>138</v>
      </c>
      <c r="D6" s="2">
        <v>2023</v>
      </c>
      <c r="E6" s="2">
        <v>2</v>
      </c>
      <c r="F6" s="2">
        <v>1</v>
      </c>
      <c r="G6" s="2">
        <v>202</v>
      </c>
      <c r="H6" s="2">
        <v>234</v>
      </c>
      <c r="I6" s="2">
        <v>195</v>
      </c>
      <c r="J6" s="2">
        <f>SUM(G6:I6)</f>
        <v>631</v>
      </c>
      <c r="K6" s="2" t="str">
        <f>IF(VLOOKUP(C6,상주리그선수정리!$A$1:$F$77,6,FALSE)="W","15","0")</f>
        <v>0</v>
      </c>
      <c r="L6" s="21">
        <v>44997</v>
      </c>
      <c r="M6" s="8">
        <v>4</v>
      </c>
    </row>
    <row r="7" spans="1:13">
      <c r="A7" s="6">
        <v>44997</v>
      </c>
      <c r="B7" s="2" t="str">
        <f>VLOOKUP(C7,상주리그선수정리!$A$1:$F$70,2,FALSE)</f>
        <v>B02</v>
      </c>
      <c r="C7" s="2" t="s">
        <v>137</v>
      </c>
      <c r="D7" s="2">
        <v>2023</v>
      </c>
      <c r="E7" s="2">
        <v>2</v>
      </c>
      <c r="F7" s="2">
        <v>1</v>
      </c>
      <c r="G7" s="2">
        <v>208</v>
      </c>
      <c r="H7" s="2">
        <v>181</v>
      </c>
      <c r="I7" s="2">
        <v>241</v>
      </c>
      <c r="J7" s="2">
        <f>SUM(G7:I7)</f>
        <v>630</v>
      </c>
      <c r="K7" s="2" t="str">
        <f>IF(VLOOKUP(C7,상주리그선수정리!$A$1:$F$77,6,FALSE)="W","15","0")</f>
        <v>15</v>
      </c>
      <c r="L7" s="21">
        <v>44997</v>
      </c>
      <c r="M7" s="8">
        <v>5</v>
      </c>
    </row>
    <row r="8" spans="1:13">
      <c r="A8" s="6">
        <v>44997</v>
      </c>
      <c r="B8" s="2" t="str">
        <f>VLOOKUP(C8,상주리그선수정리!$A$1:$F$70,2,FALSE)</f>
        <v>B03</v>
      </c>
      <c r="C8" s="2" t="s">
        <v>145</v>
      </c>
      <c r="D8" s="2">
        <v>2023</v>
      </c>
      <c r="E8" s="2">
        <v>2</v>
      </c>
      <c r="F8" s="2">
        <v>1</v>
      </c>
      <c r="G8" s="2">
        <v>214</v>
      </c>
      <c r="H8" s="2">
        <v>235</v>
      </c>
      <c r="I8" s="2">
        <v>182</v>
      </c>
      <c r="J8" s="2">
        <f>SUM(G8:I8)</f>
        <v>631</v>
      </c>
      <c r="K8" s="2" t="str">
        <f>IF(VLOOKUP(C8,상주리그선수정리!$A$1:$F$77,6,FALSE)="W","15","0")</f>
        <v>0</v>
      </c>
      <c r="L8" s="21">
        <v>44997</v>
      </c>
      <c r="M8" s="8">
        <v>6</v>
      </c>
    </row>
    <row r="9" spans="1:13">
      <c r="A9" s="6">
        <v>44997</v>
      </c>
      <c r="B9" s="2" t="str">
        <f>VLOOKUP(C9,상주리그선수정리!$A$1:$F$70,2,FALSE)</f>
        <v>C01</v>
      </c>
      <c r="C9" s="2" t="s">
        <v>139</v>
      </c>
      <c r="D9" s="2">
        <v>2023</v>
      </c>
      <c r="E9" s="2">
        <v>2</v>
      </c>
      <c r="F9" s="2">
        <v>1</v>
      </c>
      <c r="G9" s="2">
        <v>210</v>
      </c>
      <c r="H9" s="2">
        <v>245</v>
      </c>
      <c r="I9" s="2">
        <v>221</v>
      </c>
      <c r="J9" s="2">
        <f>SUM(G9:I9)</f>
        <v>676</v>
      </c>
      <c r="K9" s="2" t="str">
        <f>IF(VLOOKUP(C9,상주리그선수정리!$A$1:$F$77,6,FALSE)="W","15","0")</f>
        <v>0</v>
      </c>
      <c r="L9" s="21">
        <v>44997</v>
      </c>
      <c r="M9" s="8">
        <v>7</v>
      </c>
    </row>
    <row r="10" spans="1:13">
      <c r="A10" s="6">
        <v>44997</v>
      </c>
      <c r="B10" s="2" t="str">
        <f>VLOOKUP(C10,상주리그선수정리!$A$1:$F$70,2,FALSE)</f>
        <v>C02</v>
      </c>
      <c r="C10" s="2" t="s">
        <v>69</v>
      </c>
      <c r="D10" s="2">
        <v>2023</v>
      </c>
      <c r="E10" s="2">
        <v>2</v>
      </c>
      <c r="F10" s="2">
        <v>1</v>
      </c>
      <c r="G10" s="2">
        <v>183</v>
      </c>
      <c r="H10" s="2">
        <v>206</v>
      </c>
      <c r="I10" s="2">
        <v>187</v>
      </c>
      <c r="J10" s="2">
        <f>SUM(G10:I10)</f>
        <v>576</v>
      </c>
      <c r="K10" s="2" t="str">
        <f>IF(VLOOKUP(C10,상주리그선수정리!$A$1:$F$77,6,FALSE)="W","15","0")</f>
        <v>15</v>
      </c>
      <c r="L10" s="21">
        <v>44997</v>
      </c>
      <c r="M10" s="8">
        <v>8</v>
      </c>
    </row>
    <row r="11" spans="1:13">
      <c r="A11" s="6">
        <v>44997</v>
      </c>
      <c r="B11" s="2" t="str">
        <f>VLOOKUP(C11,상주리그선수정리!$A$1:$F$70,2,FALSE)</f>
        <v>C03</v>
      </c>
      <c r="C11" s="2" t="s">
        <v>70</v>
      </c>
      <c r="D11" s="2">
        <v>2023</v>
      </c>
      <c r="E11" s="2">
        <v>2</v>
      </c>
      <c r="F11" s="2">
        <v>1</v>
      </c>
      <c r="G11" s="2">
        <v>209</v>
      </c>
      <c r="H11" s="2">
        <v>155</v>
      </c>
      <c r="I11" s="2">
        <v>158</v>
      </c>
      <c r="J11" s="2">
        <f>SUM(G11:I11)</f>
        <v>522</v>
      </c>
      <c r="K11" s="2" t="str">
        <f>IF(VLOOKUP(C11,상주리그선수정리!$A$1:$F$77,6,FALSE)="W","15","0")</f>
        <v>0</v>
      </c>
      <c r="L11" s="21">
        <v>44997</v>
      </c>
      <c r="M11" s="8">
        <v>9</v>
      </c>
    </row>
    <row r="12" spans="1:13">
      <c r="A12" s="6">
        <v>44997</v>
      </c>
      <c r="B12" s="2" t="str">
        <f>VLOOKUP(C12,상주리그선수정리!$A$1:$F$70,2,FALSE)</f>
        <v>D01</v>
      </c>
      <c r="C12" s="2" t="s">
        <v>77</v>
      </c>
      <c r="D12" s="2">
        <v>2023</v>
      </c>
      <c r="E12" s="2">
        <v>2</v>
      </c>
      <c r="F12" s="2">
        <v>1</v>
      </c>
      <c r="G12" s="2">
        <v>176</v>
      </c>
      <c r="H12" s="2">
        <v>202</v>
      </c>
      <c r="I12" s="2">
        <v>158</v>
      </c>
      <c r="J12" s="2">
        <f>SUM(G12:I12)</f>
        <v>536</v>
      </c>
      <c r="K12" s="2" t="str">
        <f>IF(VLOOKUP(C12,상주리그선수정리!$A$1:$F$77,6,FALSE)="W","15","0")</f>
        <v>0</v>
      </c>
      <c r="L12" s="21">
        <v>44997</v>
      </c>
      <c r="M12" s="8">
        <v>10</v>
      </c>
    </row>
    <row r="13" spans="1:13">
      <c r="A13" s="6">
        <v>44997</v>
      </c>
      <c r="B13" s="2" t="str">
        <f>VLOOKUP(C13,상주리그선수정리!$A$1:$F$70,2,FALSE)</f>
        <v>D02</v>
      </c>
      <c r="C13" s="2" t="s">
        <v>78</v>
      </c>
      <c r="D13" s="2">
        <v>2023</v>
      </c>
      <c r="E13" s="2">
        <v>2</v>
      </c>
      <c r="F13" s="2">
        <v>1</v>
      </c>
      <c r="G13" s="2">
        <v>170</v>
      </c>
      <c r="H13" s="2">
        <v>189</v>
      </c>
      <c r="I13" s="2">
        <v>169</v>
      </c>
      <c r="J13" s="2">
        <f>SUM(G13:I13)</f>
        <v>528</v>
      </c>
      <c r="K13" s="2" t="str">
        <f>IF(VLOOKUP(C13,상주리그선수정리!$A$1:$F$77,6,FALSE)="W","15","0")</f>
        <v>0</v>
      </c>
      <c r="L13" s="21">
        <v>44997</v>
      </c>
      <c r="M13" s="8">
        <v>11</v>
      </c>
    </row>
    <row r="14" spans="1:13">
      <c r="A14" s="6">
        <v>44997</v>
      </c>
      <c r="B14" s="2" t="str">
        <f>VLOOKUP(C14,상주리그선수정리!$A$1:$F$70,2,FALSE)</f>
        <v>D03</v>
      </c>
      <c r="C14" s="2" t="s">
        <v>79</v>
      </c>
      <c r="D14" s="2">
        <v>2023</v>
      </c>
      <c r="E14" s="2">
        <v>2</v>
      </c>
      <c r="F14" s="2">
        <v>1</v>
      </c>
      <c r="G14" s="2">
        <v>213</v>
      </c>
      <c r="H14" s="2">
        <v>161</v>
      </c>
      <c r="I14" s="2">
        <v>170</v>
      </c>
      <c r="J14" s="2">
        <f>SUM(G14:I14)</f>
        <v>544</v>
      </c>
      <c r="K14" s="2" t="str">
        <f>IF(VLOOKUP(C14,상주리그선수정리!$A$1:$F$77,6,FALSE)="W","15","0")</f>
        <v>0</v>
      </c>
      <c r="L14" s="21">
        <v>44997</v>
      </c>
      <c r="M14" s="8">
        <v>12</v>
      </c>
    </row>
    <row r="15" spans="1:13">
      <c r="A15" s="6">
        <v>44997</v>
      </c>
      <c r="B15" s="2" t="str">
        <f>VLOOKUP(C15,상주리그선수정리!$A$1:$F$70,2,FALSE)</f>
        <v>F01</v>
      </c>
      <c r="C15" s="2" t="s">
        <v>140</v>
      </c>
      <c r="D15" s="2">
        <v>2023</v>
      </c>
      <c r="E15" s="2">
        <v>2</v>
      </c>
      <c r="F15" s="2">
        <v>1</v>
      </c>
      <c r="G15" s="2">
        <v>191</v>
      </c>
      <c r="H15" s="2">
        <v>181</v>
      </c>
      <c r="I15" s="2">
        <v>205</v>
      </c>
      <c r="J15" s="2">
        <f>SUM(G15:I15)</f>
        <v>577</v>
      </c>
      <c r="K15" s="2" t="str">
        <f>IF(VLOOKUP(C15,상주리그선수정리!$A$1:$F$77,6,FALSE)="W","15","0")</f>
        <v>0</v>
      </c>
      <c r="L15" s="21">
        <v>44997</v>
      </c>
      <c r="M15" s="8">
        <v>13</v>
      </c>
    </row>
    <row r="16" spans="1:13">
      <c r="A16" s="6">
        <v>44997</v>
      </c>
      <c r="B16" s="2" t="str">
        <f>VLOOKUP(C16,상주리그선수정리!$A$1:$F$70,2,FALSE)</f>
        <v>F02</v>
      </c>
      <c r="C16" s="2" t="s">
        <v>141</v>
      </c>
      <c r="D16" s="2">
        <v>2023</v>
      </c>
      <c r="E16" s="2">
        <v>2</v>
      </c>
      <c r="F16" s="2">
        <v>1</v>
      </c>
      <c r="G16" s="2">
        <v>166</v>
      </c>
      <c r="H16" s="2">
        <v>176</v>
      </c>
      <c r="I16" s="2">
        <v>176</v>
      </c>
      <c r="J16" s="2">
        <f>SUM(G16:I16)</f>
        <v>518</v>
      </c>
      <c r="K16" s="2" t="str">
        <f>IF(VLOOKUP(C16,상주리그선수정리!$A$1:$F$77,6,FALSE)="W","15","0")</f>
        <v>15</v>
      </c>
      <c r="L16" s="21">
        <v>44997</v>
      </c>
      <c r="M16" s="8">
        <v>14</v>
      </c>
    </row>
    <row r="17" spans="1:13">
      <c r="A17" s="6">
        <v>44997</v>
      </c>
      <c r="B17" s="2" t="str">
        <f>VLOOKUP(C17,상주리그선수정리!$A$1:$F$70,2,FALSE)</f>
        <v>F03</v>
      </c>
      <c r="C17" s="2" t="s">
        <v>142</v>
      </c>
      <c r="D17" s="2">
        <v>2023</v>
      </c>
      <c r="E17" s="2">
        <v>2</v>
      </c>
      <c r="F17" s="2">
        <v>1</v>
      </c>
      <c r="G17" s="2">
        <v>246</v>
      </c>
      <c r="H17" s="2">
        <v>193</v>
      </c>
      <c r="I17" s="2">
        <v>257</v>
      </c>
      <c r="J17" s="2">
        <f>SUM(G17:I17)</f>
        <v>696</v>
      </c>
      <c r="K17" s="2" t="str">
        <f>IF(VLOOKUP(C17,상주리그선수정리!$A$1:$F$77,6,FALSE)="W","15","0")</f>
        <v>0</v>
      </c>
      <c r="L17" s="21">
        <v>44997</v>
      </c>
      <c r="M17" s="8">
        <v>15</v>
      </c>
    </row>
    <row r="18" spans="1:13">
      <c r="A18" s="6">
        <v>44997</v>
      </c>
      <c r="B18" s="2" t="str">
        <f>VLOOKUP(C18,상주리그선수정리!$A$1:$F$70,2,FALSE)</f>
        <v>G01</v>
      </c>
      <c r="C18" s="2" t="s">
        <v>83</v>
      </c>
      <c r="D18" s="2">
        <v>2023</v>
      </c>
      <c r="E18" s="2">
        <v>2</v>
      </c>
      <c r="F18" s="2">
        <v>1</v>
      </c>
      <c r="G18" s="2">
        <v>231</v>
      </c>
      <c r="H18" s="2">
        <v>203</v>
      </c>
      <c r="I18" s="2">
        <v>203</v>
      </c>
      <c r="J18" s="2">
        <f>SUM(G18:I18)</f>
        <v>637</v>
      </c>
      <c r="K18" s="2" t="str">
        <f>IF(VLOOKUP(C18,상주리그선수정리!$A$1:$F$77,6,FALSE)="W","15","0")</f>
        <v>0</v>
      </c>
      <c r="L18" s="21">
        <v>44997</v>
      </c>
      <c r="M18" s="8">
        <v>16</v>
      </c>
    </row>
    <row r="19" spans="1:13">
      <c r="A19" s="6">
        <v>44997</v>
      </c>
      <c r="B19" s="2" t="str">
        <f>VLOOKUP(C19,상주리그선수정리!$A$1:$F$70,2,FALSE)</f>
        <v>G02</v>
      </c>
      <c r="C19" s="2" t="s">
        <v>84</v>
      </c>
      <c r="D19" s="2">
        <v>2023</v>
      </c>
      <c r="E19" s="2">
        <v>2</v>
      </c>
      <c r="F19" s="2">
        <v>1</v>
      </c>
      <c r="G19" s="2">
        <v>242</v>
      </c>
      <c r="H19" s="2">
        <v>199</v>
      </c>
      <c r="I19" s="2">
        <v>199</v>
      </c>
      <c r="J19" s="2">
        <f>SUM(G19:I19)</f>
        <v>640</v>
      </c>
      <c r="K19" s="2" t="str">
        <f>IF(VLOOKUP(C19,상주리그선수정리!$A$1:$F$77,6,FALSE)="W","15","0")</f>
        <v>0</v>
      </c>
      <c r="L19" s="21">
        <v>44997</v>
      </c>
      <c r="M19" s="8">
        <v>17</v>
      </c>
    </row>
    <row r="20" spans="1:13">
      <c r="A20" s="6">
        <v>44997</v>
      </c>
      <c r="B20" s="2" t="str">
        <f>VLOOKUP(C20,상주리그선수정리!$A$1:$F$70,2,FALSE)</f>
        <v>G03</v>
      </c>
      <c r="C20" s="2" t="s">
        <v>85</v>
      </c>
      <c r="D20" s="2">
        <v>2023</v>
      </c>
      <c r="E20" s="2">
        <v>2</v>
      </c>
      <c r="F20" s="2">
        <v>1</v>
      </c>
      <c r="G20" s="2">
        <v>170</v>
      </c>
      <c r="H20" s="2">
        <v>237</v>
      </c>
      <c r="I20" s="2">
        <v>214</v>
      </c>
      <c r="J20" s="2">
        <f>SUM(G20:I20)</f>
        <v>621</v>
      </c>
      <c r="K20" s="2" t="str">
        <f>IF(VLOOKUP(C20,상주리그선수정리!$A$1:$F$77,6,FALSE)="W","15","0")</f>
        <v>0</v>
      </c>
      <c r="L20" s="21">
        <v>44997</v>
      </c>
      <c r="M20" s="8">
        <v>18</v>
      </c>
    </row>
    <row r="21" spans="1:13">
      <c r="A21" s="6">
        <v>44997</v>
      </c>
      <c r="B21" s="2" t="str">
        <f>VLOOKUP(C21,상주리그선수정리!$A$1:$F$70,2,FALSE)</f>
        <v>H01</v>
      </c>
      <c r="C21" s="2" t="s">
        <v>92</v>
      </c>
      <c r="D21" s="2">
        <v>2023</v>
      </c>
      <c r="E21" s="2">
        <v>2</v>
      </c>
      <c r="F21" s="2">
        <v>1</v>
      </c>
      <c r="G21" s="2">
        <v>190</v>
      </c>
      <c r="H21" s="2">
        <v>258</v>
      </c>
      <c r="I21" s="2">
        <v>231</v>
      </c>
      <c r="J21" s="2">
        <f>SUM(G21:I21)</f>
        <v>679</v>
      </c>
      <c r="K21" s="2" t="str">
        <f>IF(VLOOKUP(C21,상주리그선수정리!$A$1:$F$77,6,FALSE)="W","15","0")</f>
        <v>0</v>
      </c>
      <c r="L21" s="21">
        <v>44997</v>
      </c>
      <c r="M21" s="8">
        <v>19</v>
      </c>
    </row>
    <row r="22" spans="1:13">
      <c r="A22" s="6">
        <v>44997</v>
      </c>
      <c r="B22" s="2" t="str">
        <f>VLOOKUP(C22,상주리그선수정리!$A$1:$F$70,2,FALSE)</f>
        <v>H02</v>
      </c>
      <c r="C22" s="2" t="s">
        <v>93</v>
      </c>
      <c r="D22" s="2">
        <v>2023</v>
      </c>
      <c r="E22" s="2">
        <v>2</v>
      </c>
      <c r="F22" s="2">
        <v>1</v>
      </c>
      <c r="G22" s="2">
        <v>179</v>
      </c>
      <c r="H22" s="2">
        <v>213</v>
      </c>
      <c r="I22" s="2">
        <v>164</v>
      </c>
      <c r="J22" s="2">
        <f>SUM(G22:I22)</f>
        <v>556</v>
      </c>
      <c r="K22" s="2" t="str">
        <f>IF(VLOOKUP(C22,상주리그선수정리!$A$1:$F$77,6,FALSE)="W","15","0")</f>
        <v>0</v>
      </c>
      <c r="L22" s="21">
        <v>44997</v>
      </c>
      <c r="M22" s="8">
        <v>20</v>
      </c>
    </row>
    <row r="23" spans="1:13">
      <c r="A23" s="6">
        <v>44997</v>
      </c>
      <c r="B23" s="2" t="str">
        <f>VLOOKUP(C23,상주리그선수정리!$A$1:$F$70,2,FALSE)</f>
        <v>H03</v>
      </c>
      <c r="C23" s="2" t="s">
        <v>94</v>
      </c>
      <c r="D23" s="2">
        <v>2023</v>
      </c>
      <c r="E23" s="2">
        <v>2</v>
      </c>
      <c r="F23" s="2">
        <v>1</v>
      </c>
      <c r="G23" s="2">
        <v>188</v>
      </c>
      <c r="H23" s="2">
        <v>215</v>
      </c>
      <c r="I23" s="2">
        <v>248</v>
      </c>
      <c r="J23" s="2">
        <f>SUM(G23:I23)</f>
        <v>651</v>
      </c>
      <c r="K23" s="2" t="str">
        <f>IF(VLOOKUP(C23,상주리그선수정리!$A$1:$F$77,6,FALSE)="W","15","0")</f>
        <v>0</v>
      </c>
      <c r="L23" s="21">
        <v>44997</v>
      </c>
      <c r="M23" s="8">
        <v>21</v>
      </c>
    </row>
    <row r="24" spans="1:13">
      <c r="A24" s="6">
        <v>44997</v>
      </c>
      <c r="B24" s="2" t="str">
        <f>VLOOKUP(C24,상주리그선수정리!$A$1:$F$70,2,FALSE)</f>
        <v>I01</v>
      </c>
      <c r="C24" s="2" t="s">
        <v>100</v>
      </c>
      <c r="D24" s="2">
        <v>2023</v>
      </c>
      <c r="E24" s="2">
        <v>2</v>
      </c>
      <c r="F24" s="2">
        <v>1</v>
      </c>
      <c r="G24" s="2">
        <v>179</v>
      </c>
      <c r="H24" s="2">
        <v>181</v>
      </c>
      <c r="I24" s="2">
        <v>203</v>
      </c>
      <c r="J24" s="2">
        <f>SUM(G24:I24)</f>
        <v>563</v>
      </c>
      <c r="K24" s="2" t="str">
        <f>IF(VLOOKUP(C24,상주리그선수정리!$A$1:$F$77,6,FALSE)="W","15","0")</f>
        <v>0</v>
      </c>
      <c r="L24" s="21">
        <v>44997</v>
      </c>
      <c r="M24" s="8">
        <v>22</v>
      </c>
    </row>
    <row r="25" spans="1:13">
      <c r="A25" s="6">
        <v>44997</v>
      </c>
      <c r="B25" s="2" t="str">
        <f>VLOOKUP(C25,상주리그선수정리!$A$1:$F$70,2,FALSE)</f>
        <v>I02</v>
      </c>
      <c r="C25" s="2" t="s">
        <v>101</v>
      </c>
      <c r="D25" s="2">
        <v>2023</v>
      </c>
      <c r="E25" s="2">
        <v>2</v>
      </c>
      <c r="F25" s="2">
        <v>1</v>
      </c>
      <c r="G25" s="2">
        <v>228</v>
      </c>
      <c r="H25" s="2">
        <v>210</v>
      </c>
      <c r="I25" s="2">
        <v>222</v>
      </c>
      <c r="J25" s="2">
        <f>SUM(G25:I25)</f>
        <v>660</v>
      </c>
      <c r="K25" s="2" t="str">
        <f>IF(VLOOKUP(C25,상주리그선수정리!$A$1:$F$77,6,FALSE)="W","15","0")</f>
        <v>15</v>
      </c>
      <c r="L25" s="21">
        <v>44997</v>
      </c>
      <c r="M25" s="8">
        <v>23</v>
      </c>
    </row>
    <row r="26" spans="1:13">
      <c r="A26" s="6">
        <v>44997</v>
      </c>
      <c r="B26" s="2" t="str">
        <f>VLOOKUP(C26,상주리그선수정리!$A$1:$F$70,2,FALSE)</f>
        <v>I03</v>
      </c>
      <c r="C26" s="2" t="s">
        <v>102</v>
      </c>
      <c r="D26" s="2">
        <v>2023</v>
      </c>
      <c r="E26" s="2">
        <v>2</v>
      </c>
      <c r="F26" s="2">
        <v>1</v>
      </c>
      <c r="G26" s="2">
        <v>179</v>
      </c>
      <c r="H26" s="2">
        <v>215</v>
      </c>
      <c r="I26" s="2">
        <v>202</v>
      </c>
      <c r="J26" s="2">
        <f>SUM(G26:I26)</f>
        <v>596</v>
      </c>
      <c r="K26" s="2" t="str">
        <f>IF(VLOOKUP(C26,상주리그선수정리!$A$1:$F$77,6,FALSE)="W","15","0")</f>
        <v>0</v>
      </c>
      <c r="L26" s="21">
        <v>44997</v>
      </c>
      <c r="M26" s="8">
        <v>24</v>
      </c>
    </row>
    <row r="27" spans="1:13">
      <c r="A27" s="6">
        <v>44997</v>
      </c>
      <c r="B27" s="2" t="str">
        <f>VLOOKUP(C27,상주리그선수정리!$A$1:$F$70,2,FALSE)</f>
        <v>J01</v>
      </c>
      <c r="C27" s="2" t="s">
        <v>103</v>
      </c>
      <c r="D27" s="2">
        <v>2023</v>
      </c>
      <c r="E27" s="2">
        <v>2</v>
      </c>
      <c r="F27" s="2">
        <v>1</v>
      </c>
      <c r="G27" s="2">
        <v>197</v>
      </c>
      <c r="H27" s="2">
        <v>155</v>
      </c>
      <c r="I27" s="2">
        <v>213</v>
      </c>
      <c r="J27" s="2">
        <f>SUM(G27:I27)</f>
        <v>565</v>
      </c>
      <c r="K27" s="2" t="str">
        <f>IF(VLOOKUP(C27,상주리그선수정리!$A$1:$F$77,6,FALSE)="W","15","0")</f>
        <v>0</v>
      </c>
      <c r="L27" s="21">
        <v>44997</v>
      </c>
      <c r="M27" s="8">
        <v>25</v>
      </c>
    </row>
    <row r="28" spans="1:13">
      <c r="A28" s="6">
        <v>44997</v>
      </c>
      <c r="B28" s="2" t="str">
        <f>VLOOKUP(C28,상주리그선수정리!$A$1:$F$70,2,FALSE)</f>
        <v>J02</v>
      </c>
      <c r="C28" s="2" t="s">
        <v>104</v>
      </c>
      <c r="D28" s="2">
        <v>2023</v>
      </c>
      <c r="E28" s="2">
        <v>2</v>
      </c>
      <c r="F28" s="2">
        <v>1</v>
      </c>
      <c r="G28" s="2">
        <v>216</v>
      </c>
      <c r="H28" s="2">
        <v>180</v>
      </c>
      <c r="I28" s="2">
        <v>209</v>
      </c>
      <c r="J28" s="2">
        <f>SUM(G28:I28)</f>
        <v>605</v>
      </c>
      <c r="K28" s="2" t="str">
        <f>IF(VLOOKUP(C28,상주리그선수정리!$A$1:$F$77,6,FALSE)="W","15","0")</f>
        <v>15</v>
      </c>
      <c r="L28" s="21">
        <v>44997</v>
      </c>
      <c r="M28" s="8">
        <v>26</v>
      </c>
    </row>
    <row r="29" spans="1:13">
      <c r="A29" s="6">
        <v>44997</v>
      </c>
      <c r="B29" s="2" t="str">
        <f>VLOOKUP(C29,상주리그선수정리!$A$1:$F$70,2,FALSE)</f>
        <v>J04</v>
      </c>
      <c r="C29" s="2" t="s">
        <v>105</v>
      </c>
      <c r="D29" s="2">
        <v>2023</v>
      </c>
      <c r="E29" s="2">
        <v>2</v>
      </c>
      <c r="F29" s="2">
        <v>1</v>
      </c>
      <c r="G29" s="2">
        <v>148</v>
      </c>
      <c r="H29" s="2">
        <v>211</v>
      </c>
      <c r="I29" s="2">
        <v>209</v>
      </c>
      <c r="J29" s="2">
        <f>SUM(G29:I29)</f>
        <v>568</v>
      </c>
      <c r="K29" s="2" t="str">
        <f>IF(VLOOKUP(C29,상주리그선수정리!$A$1:$F$77,6,FALSE)="W","15","0")</f>
        <v>0</v>
      </c>
      <c r="L29" s="21">
        <v>44997</v>
      </c>
      <c r="M29" s="8">
        <v>27</v>
      </c>
    </row>
    <row r="30" spans="1:13">
      <c r="A30" s="6">
        <v>45004</v>
      </c>
      <c r="B30" s="2" t="str">
        <f>VLOOKUP(C30,상주리그선수정리!$A$1:$F$70,2,FALSE)</f>
        <v>A01</v>
      </c>
      <c r="C30" s="2" t="s">
        <v>144</v>
      </c>
      <c r="D30" s="3">
        <v>2023</v>
      </c>
      <c r="E30" s="3">
        <v>2</v>
      </c>
      <c r="F30" s="3">
        <v>2</v>
      </c>
      <c r="G30" s="2">
        <v>226</v>
      </c>
      <c r="H30" s="2">
        <v>181</v>
      </c>
      <c r="I30" s="2">
        <v>197</v>
      </c>
      <c r="J30" s="2">
        <f>SUM(G30:I30)</f>
        <v>604</v>
      </c>
      <c r="K30" s="2" t="str">
        <f>IF(VLOOKUP(C30,상주리그선수정리!$A$1:$F$77,6,FALSE)="W","15","0")</f>
        <v>0</v>
      </c>
      <c r="L30" s="21">
        <v>45004</v>
      </c>
      <c r="M30" s="8">
        <v>28</v>
      </c>
    </row>
    <row r="31" spans="1:13">
      <c r="A31" s="6">
        <v>45004</v>
      </c>
      <c r="B31" s="2" t="str">
        <f>VLOOKUP(C31,상주리그선수정리!$A$1:$F$70,2,FALSE)</f>
        <v>A02</v>
      </c>
      <c r="C31" s="2" t="s">
        <v>65</v>
      </c>
      <c r="D31" s="3">
        <v>2023</v>
      </c>
      <c r="E31" s="3">
        <v>2</v>
      </c>
      <c r="F31" s="3">
        <v>2</v>
      </c>
      <c r="G31" s="2">
        <v>160</v>
      </c>
      <c r="H31" s="2">
        <v>172</v>
      </c>
      <c r="I31" s="2">
        <v>177</v>
      </c>
      <c r="J31" s="2">
        <f>SUM(G31:I31)</f>
        <v>509</v>
      </c>
      <c r="K31" s="2" t="str">
        <f>IF(VLOOKUP(C31,상주리그선수정리!$A$1:$F$77,6,FALSE)="W","15","0")</f>
        <v>0</v>
      </c>
      <c r="L31" s="21">
        <v>45004</v>
      </c>
      <c r="M31" s="8">
        <v>29</v>
      </c>
    </row>
    <row r="32" spans="1:13">
      <c r="A32" s="6">
        <v>45004</v>
      </c>
      <c r="B32" s="2" t="str">
        <f>VLOOKUP(C32,상주리그선수정리!$A$1:$F$70,2,FALSE)</f>
        <v>A04</v>
      </c>
      <c r="C32" s="2" t="s">
        <v>146</v>
      </c>
      <c r="D32" s="3">
        <v>2023</v>
      </c>
      <c r="E32" s="3">
        <v>2</v>
      </c>
      <c r="F32" s="3">
        <v>2</v>
      </c>
      <c r="G32" s="2">
        <v>223</v>
      </c>
      <c r="H32" s="2">
        <v>208</v>
      </c>
      <c r="I32" s="2">
        <v>202</v>
      </c>
      <c r="J32" s="2">
        <f>SUM(G32:I32)</f>
        <v>633</v>
      </c>
      <c r="K32" s="2" t="str">
        <f>IF(VLOOKUP(C32,상주리그선수정리!$A$1:$F$77,6,FALSE)="W","15","0")</f>
        <v>15</v>
      </c>
      <c r="L32" s="21">
        <v>45004</v>
      </c>
      <c r="M32" s="8">
        <v>30</v>
      </c>
    </row>
    <row r="33" spans="1:13">
      <c r="A33" s="6">
        <v>45004</v>
      </c>
      <c r="B33" s="2" t="str">
        <f>VLOOKUP(C33,상주리그선수정리!$A$1:$F$70,2,FALSE)</f>
        <v>B01</v>
      </c>
      <c r="C33" s="2" t="s">
        <v>138</v>
      </c>
      <c r="D33" s="3">
        <v>2023</v>
      </c>
      <c r="E33" s="3">
        <v>2</v>
      </c>
      <c r="F33" s="3">
        <v>2</v>
      </c>
      <c r="G33" s="2">
        <v>228</v>
      </c>
      <c r="H33" s="2">
        <v>153</v>
      </c>
      <c r="I33" s="2">
        <v>236</v>
      </c>
      <c r="J33" s="2">
        <f>SUM(G33:I33)</f>
        <v>617</v>
      </c>
      <c r="K33" s="2" t="str">
        <f>IF(VLOOKUP(C33,상주리그선수정리!$A$1:$F$77,6,FALSE)="W","15","0")</f>
        <v>0</v>
      </c>
      <c r="L33" s="21">
        <v>45004</v>
      </c>
      <c r="M33" s="8">
        <v>31</v>
      </c>
    </row>
    <row r="34" spans="1:13">
      <c r="A34" s="6">
        <v>45004</v>
      </c>
      <c r="B34" s="2" t="str">
        <f>VLOOKUP(C34,상주리그선수정리!$A$1:$F$70,2,FALSE)</f>
        <v>B02</v>
      </c>
      <c r="C34" s="2" t="s">
        <v>137</v>
      </c>
      <c r="D34" s="3">
        <v>2023</v>
      </c>
      <c r="E34" s="3">
        <v>2</v>
      </c>
      <c r="F34" s="3">
        <v>2</v>
      </c>
      <c r="G34" s="2">
        <v>194</v>
      </c>
      <c r="H34" s="2">
        <v>196</v>
      </c>
      <c r="I34" s="2">
        <v>173</v>
      </c>
      <c r="J34" s="2">
        <f>SUM(G34:I34)</f>
        <v>563</v>
      </c>
      <c r="K34" s="2" t="str">
        <f>IF(VLOOKUP(C34,상주리그선수정리!$A$1:$F$77,6,FALSE)="W","15","0")</f>
        <v>15</v>
      </c>
      <c r="L34" s="21">
        <v>45004</v>
      </c>
      <c r="M34" s="8">
        <v>32</v>
      </c>
    </row>
    <row r="35" spans="1:13">
      <c r="A35" s="6">
        <v>45004</v>
      </c>
      <c r="B35" s="2" t="str">
        <f>VLOOKUP(C35,상주리그선수정리!$A$1:$F$70,2,FALSE)</f>
        <v>B03</v>
      </c>
      <c r="C35" s="2" t="s">
        <v>145</v>
      </c>
      <c r="D35" s="3">
        <v>2023</v>
      </c>
      <c r="E35" s="3">
        <v>2</v>
      </c>
      <c r="F35" s="3">
        <v>2</v>
      </c>
      <c r="G35" s="2">
        <v>217</v>
      </c>
      <c r="H35" s="2">
        <v>236</v>
      </c>
      <c r="I35" s="2">
        <v>268</v>
      </c>
      <c r="J35" s="2">
        <f>SUM(G35:I35)</f>
        <v>721</v>
      </c>
      <c r="K35" s="2" t="str">
        <f>IF(VLOOKUP(C35,상주리그선수정리!$A$1:$F$77,6,FALSE)="W","15","0")</f>
        <v>0</v>
      </c>
      <c r="L35" s="21">
        <v>45004</v>
      </c>
      <c r="M35" s="8">
        <v>33</v>
      </c>
    </row>
    <row r="36" spans="1:13">
      <c r="A36" s="6">
        <v>45004</v>
      </c>
      <c r="B36" s="2" t="str">
        <f>VLOOKUP(C36,상주리그선수정리!$A$1:$F$70,2,FALSE)</f>
        <v>C01</v>
      </c>
      <c r="C36" s="2" t="s">
        <v>139</v>
      </c>
      <c r="D36" s="3">
        <v>2023</v>
      </c>
      <c r="E36" s="3">
        <v>2</v>
      </c>
      <c r="F36" s="3">
        <v>2</v>
      </c>
      <c r="G36" s="2">
        <v>175</v>
      </c>
      <c r="H36" s="2">
        <v>164</v>
      </c>
      <c r="I36" s="2">
        <v>200</v>
      </c>
      <c r="J36" s="2">
        <f>SUM(G36:I36)</f>
        <v>539</v>
      </c>
      <c r="K36" s="2" t="str">
        <f>IF(VLOOKUP(C36,상주리그선수정리!$A$1:$F$77,6,FALSE)="W","15","0")</f>
        <v>0</v>
      </c>
      <c r="L36" s="21">
        <v>45004</v>
      </c>
      <c r="M36" s="8">
        <v>34</v>
      </c>
    </row>
    <row r="37" spans="1:13">
      <c r="A37" s="6">
        <v>45004</v>
      </c>
      <c r="B37" s="2" t="str">
        <f>VLOOKUP(C37,상주리그선수정리!$A$1:$F$70,2,FALSE)</f>
        <v>C02</v>
      </c>
      <c r="C37" s="2" t="s">
        <v>69</v>
      </c>
      <c r="D37" s="3">
        <v>2023</v>
      </c>
      <c r="E37" s="3">
        <v>2</v>
      </c>
      <c r="F37" s="3">
        <v>2</v>
      </c>
      <c r="G37" s="2">
        <v>217</v>
      </c>
      <c r="H37" s="2">
        <v>155</v>
      </c>
      <c r="I37" s="2">
        <v>183</v>
      </c>
      <c r="J37" s="2">
        <f>SUM(G37:I37)</f>
        <v>555</v>
      </c>
      <c r="K37" s="2" t="str">
        <f>IF(VLOOKUP(C37,상주리그선수정리!$A$1:$F$77,6,FALSE)="W","15","0")</f>
        <v>15</v>
      </c>
      <c r="L37" s="21">
        <v>45004</v>
      </c>
      <c r="M37" s="8">
        <v>35</v>
      </c>
    </row>
    <row r="38" spans="1:13">
      <c r="A38" s="6">
        <v>45004</v>
      </c>
      <c r="B38" s="2" t="str">
        <f>VLOOKUP(C38,상주리그선수정리!$A$1:$F$70,2,FALSE)</f>
        <v>C03</v>
      </c>
      <c r="C38" s="2" t="s">
        <v>70</v>
      </c>
      <c r="D38" s="3">
        <v>2023</v>
      </c>
      <c r="E38" s="3">
        <v>2</v>
      </c>
      <c r="F38" s="3">
        <v>2</v>
      </c>
      <c r="G38" s="2">
        <v>171</v>
      </c>
      <c r="H38" s="2">
        <v>231</v>
      </c>
      <c r="I38" s="2">
        <v>171</v>
      </c>
      <c r="J38" s="2">
        <f>SUM(G38:I38)</f>
        <v>573</v>
      </c>
      <c r="K38" s="2" t="str">
        <f>IF(VLOOKUP(C38,상주리그선수정리!$A$1:$F$77,6,FALSE)="W","15","0")</f>
        <v>0</v>
      </c>
      <c r="L38" s="21">
        <v>45004</v>
      </c>
      <c r="M38" s="8">
        <v>36</v>
      </c>
    </row>
    <row r="39" spans="1:13">
      <c r="A39" s="6">
        <v>45004</v>
      </c>
      <c r="B39" s="2" t="str">
        <f>VLOOKUP(C39,상주리그선수정리!$A$1:$F$70,2,FALSE)</f>
        <v>D01</v>
      </c>
      <c r="C39" s="2" t="s">
        <v>77</v>
      </c>
      <c r="D39" s="3">
        <v>2023</v>
      </c>
      <c r="E39" s="3">
        <v>2</v>
      </c>
      <c r="F39" s="3">
        <v>2</v>
      </c>
      <c r="G39" s="2">
        <v>147</v>
      </c>
      <c r="H39" s="2">
        <v>170</v>
      </c>
      <c r="I39" s="2">
        <v>202</v>
      </c>
      <c r="J39" s="2">
        <f>SUM(G39:I39)</f>
        <v>519</v>
      </c>
      <c r="K39" s="2" t="str">
        <f>IF(VLOOKUP(C39,상주리그선수정리!$A$1:$F$77,6,FALSE)="W","15","0")</f>
        <v>0</v>
      </c>
      <c r="L39" s="21">
        <v>45004</v>
      </c>
      <c r="M39" s="8">
        <v>37</v>
      </c>
    </row>
    <row r="40" spans="1:13">
      <c r="A40" s="6">
        <v>45004</v>
      </c>
      <c r="B40" s="2" t="str">
        <f>VLOOKUP(C40,상주리그선수정리!$A$1:$F$70,2,FALSE)</f>
        <v>D02</v>
      </c>
      <c r="C40" s="2" t="s">
        <v>78</v>
      </c>
      <c r="D40" s="3">
        <v>2023</v>
      </c>
      <c r="E40" s="3">
        <v>2</v>
      </c>
      <c r="F40" s="3">
        <v>2</v>
      </c>
      <c r="G40" s="2">
        <v>171</v>
      </c>
      <c r="H40" s="2">
        <v>159</v>
      </c>
      <c r="I40" s="2">
        <v>225</v>
      </c>
      <c r="J40" s="2">
        <f>SUM(G40:I40)</f>
        <v>555</v>
      </c>
      <c r="K40" s="2" t="str">
        <f>IF(VLOOKUP(C40,상주리그선수정리!$A$1:$F$77,6,FALSE)="W","15","0")</f>
        <v>0</v>
      </c>
      <c r="L40" s="21">
        <v>45004</v>
      </c>
      <c r="M40" s="8">
        <v>38</v>
      </c>
    </row>
    <row r="41" spans="1:13">
      <c r="A41" s="6">
        <v>45004</v>
      </c>
      <c r="B41" s="2" t="str">
        <f>VLOOKUP(C41,상주리그선수정리!$A$1:$F$70,2,FALSE)</f>
        <v>D04</v>
      </c>
      <c r="C41" s="2" t="s">
        <v>80</v>
      </c>
      <c r="D41" s="3">
        <v>2023</v>
      </c>
      <c r="E41" s="3">
        <v>2</v>
      </c>
      <c r="F41" s="3">
        <v>2</v>
      </c>
      <c r="G41" s="2">
        <v>211</v>
      </c>
      <c r="H41" s="2">
        <v>193</v>
      </c>
      <c r="I41" s="2">
        <v>182</v>
      </c>
      <c r="J41" s="2">
        <f>SUM(G41:I41)</f>
        <v>586</v>
      </c>
      <c r="K41" s="2" t="str">
        <f>IF(VLOOKUP(C41,상주리그선수정리!$A$1:$F$77,6,FALSE)="W","15","0")</f>
        <v>0</v>
      </c>
      <c r="L41" s="21">
        <v>45004</v>
      </c>
      <c r="M41" s="8">
        <v>39</v>
      </c>
    </row>
    <row r="42" spans="1:13">
      <c r="A42" s="6">
        <v>45004</v>
      </c>
      <c r="B42" s="2" t="str">
        <f>VLOOKUP(C42,상주리그선수정리!$A$1:$F$70,2,FALSE)</f>
        <v>F01</v>
      </c>
      <c r="C42" s="2" t="s">
        <v>140</v>
      </c>
      <c r="D42" s="3">
        <v>2023</v>
      </c>
      <c r="E42" s="3">
        <v>2</v>
      </c>
      <c r="F42" s="3">
        <v>2</v>
      </c>
      <c r="G42" s="2">
        <v>223</v>
      </c>
      <c r="H42" s="2">
        <v>215</v>
      </c>
      <c r="I42" s="2">
        <v>186</v>
      </c>
      <c r="J42" s="2">
        <f>SUM(G42:I42)</f>
        <v>624</v>
      </c>
      <c r="K42" s="2" t="str">
        <f>IF(VLOOKUP(C42,상주리그선수정리!$A$1:$F$77,6,FALSE)="W","15","0")</f>
        <v>0</v>
      </c>
      <c r="L42" s="21">
        <v>45004</v>
      </c>
      <c r="M42" s="8">
        <v>40</v>
      </c>
    </row>
    <row r="43" spans="1:13">
      <c r="A43" s="6">
        <v>45004</v>
      </c>
      <c r="B43" s="2" t="str">
        <f>VLOOKUP(C43,상주리그선수정리!$A$1:$F$70,2,FALSE)</f>
        <v>F02</v>
      </c>
      <c r="C43" s="2" t="s">
        <v>141</v>
      </c>
      <c r="D43" s="3">
        <v>2023</v>
      </c>
      <c r="E43" s="3">
        <v>2</v>
      </c>
      <c r="F43" s="3">
        <v>2</v>
      </c>
      <c r="G43" s="2">
        <v>223</v>
      </c>
      <c r="H43" s="2">
        <v>177</v>
      </c>
      <c r="I43" s="2">
        <v>174</v>
      </c>
      <c r="J43" s="2">
        <f>SUM(G43:I43)</f>
        <v>574</v>
      </c>
      <c r="K43" s="2" t="str">
        <f>IF(VLOOKUP(C43,상주리그선수정리!$A$1:$F$77,6,FALSE)="W","15","0")</f>
        <v>15</v>
      </c>
      <c r="L43" s="21">
        <v>45004</v>
      </c>
      <c r="M43" s="8">
        <v>41</v>
      </c>
    </row>
    <row r="44" spans="1:13">
      <c r="A44" s="6">
        <v>45004</v>
      </c>
      <c r="B44" s="2" t="str">
        <f>VLOOKUP(C44,상주리그선수정리!$A$1:$F$70,2,FALSE)</f>
        <v>F03</v>
      </c>
      <c r="C44" s="2" t="s">
        <v>142</v>
      </c>
      <c r="D44" s="3">
        <v>2023</v>
      </c>
      <c r="E44" s="3">
        <v>2</v>
      </c>
      <c r="F44" s="3">
        <v>2</v>
      </c>
      <c r="G44" s="2">
        <v>192</v>
      </c>
      <c r="H44" s="2">
        <v>185</v>
      </c>
      <c r="I44" s="2">
        <v>257</v>
      </c>
      <c r="J44" s="2">
        <f>SUM(G44:I44)</f>
        <v>634</v>
      </c>
      <c r="K44" s="2" t="str">
        <f>IF(VLOOKUP(C44,상주리그선수정리!$A$1:$F$77,6,FALSE)="W","15","0")</f>
        <v>0</v>
      </c>
      <c r="L44" s="21">
        <v>45004</v>
      </c>
      <c r="M44" s="8">
        <v>42</v>
      </c>
    </row>
    <row r="45" spans="1:13">
      <c r="A45" s="6">
        <v>45004</v>
      </c>
      <c r="B45" s="2" t="str">
        <f>VLOOKUP(C45,상주리그선수정리!$A$1:$F$70,2,FALSE)</f>
        <v>G03</v>
      </c>
      <c r="C45" s="2" t="s">
        <v>85</v>
      </c>
      <c r="D45" s="3">
        <v>2023</v>
      </c>
      <c r="E45" s="3">
        <v>2</v>
      </c>
      <c r="F45" s="3">
        <v>2</v>
      </c>
      <c r="G45" s="2">
        <v>199</v>
      </c>
      <c r="H45" s="2">
        <v>226</v>
      </c>
      <c r="I45" s="2">
        <v>185</v>
      </c>
      <c r="J45" s="2">
        <f>SUM(G45:I45)</f>
        <v>610</v>
      </c>
      <c r="K45" s="2" t="str">
        <f>IF(VLOOKUP(C45,상주리그선수정리!$A$1:$F$77,6,FALSE)="W","15","0")</f>
        <v>0</v>
      </c>
      <c r="L45" s="21">
        <v>45004</v>
      </c>
      <c r="M45" s="8">
        <v>43</v>
      </c>
    </row>
    <row r="46" spans="1:13">
      <c r="A46" s="6">
        <v>45004</v>
      </c>
      <c r="B46" s="2" t="str">
        <f>VLOOKUP(C46,상주리그선수정리!$A$1:$F$70,2,FALSE)</f>
        <v>G04</v>
      </c>
      <c r="C46" s="2" t="s">
        <v>86</v>
      </c>
      <c r="D46" s="3">
        <v>2023</v>
      </c>
      <c r="E46" s="3">
        <v>2</v>
      </c>
      <c r="F46" s="3">
        <v>2</v>
      </c>
      <c r="G46" s="2">
        <v>203</v>
      </c>
      <c r="H46" s="2">
        <v>172</v>
      </c>
      <c r="I46" s="2">
        <v>202</v>
      </c>
      <c r="J46" s="2">
        <f>SUM(G46:I46)</f>
        <v>577</v>
      </c>
      <c r="K46" s="2" t="str">
        <f>IF(VLOOKUP(C46,상주리그선수정리!$A$1:$F$77,6,FALSE)="W","15","0")</f>
        <v>0</v>
      </c>
      <c r="L46" s="21">
        <v>45004</v>
      </c>
      <c r="M46" s="8">
        <v>44</v>
      </c>
    </row>
    <row r="47" spans="1:13">
      <c r="A47" s="6">
        <v>45004</v>
      </c>
      <c r="B47" s="2" t="str">
        <f>VLOOKUP(C47,상주리그선수정리!$A$1:$F$70,2,FALSE)</f>
        <v>G05</v>
      </c>
      <c r="C47" s="2" t="s">
        <v>87</v>
      </c>
      <c r="D47" s="3">
        <v>2023</v>
      </c>
      <c r="E47" s="3">
        <v>2</v>
      </c>
      <c r="F47" s="3">
        <v>2</v>
      </c>
      <c r="G47" s="2">
        <v>172</v>
      </c>
      <c r="H47" s="2">
        <v>183</v>
      </c>
      <c r="I47" s="2">
        <v>206</v>
      </c>
      <c r="J47" s="2">
        <f>SUM(G47:I47)</f>
        <v>561</v>
      </c>
      <c r="K47" s="2" t="str">
        <f>IF(VLOOKUP(C47,상주리그선수정리!$A$1:$F$77,6,FALSE)="W","15","0")</f>
        <v>15</v>
      </c>
      <c r="L47" s="21">
        <v>45004</v>
      </c>
      <c r="M47" s="8">
        <v>45</v>
      </c>
    </row>
    <row r="48" spans="1:13">
      <c r="A48" s="6">
        <v>45004</v>
      </c>
      <c r="B48" s="2" t="str">
        <f>VLOOKUP(C48,상주리그선수정리!$A$1:$F$70,2,FALSE)</f>
        <v>H01</v>
      </c>
      <c r="C48" s="2" t="s">
        <v>92</v>
      </c>
      <c r="D48" s="3">
        <v>2023</v>
      </c>
      <c r="E48" s="3">
        <v>2</v>
      </c>
      <c r="F48" s="3">
        <v>2</v>
      </c>
      <c r="G48" s="2">
        <v>197</v>
      </c>
      <c r="H48" s="2">
        <v>183</v>
      </c>
      <c r="I48" s="2">
        <v>193</v>
      </c>
      <c r="J48" s="2">
        <f>SUM(G48:I48)</f>
        <v>573</v>
      </c>
      <c r="K48" s="2" t="str">
        <f>IF(VLOOKUP(C48,상주리그선수정리!$A$1:$F$77,6,FALSE)="W","15","0")</f>
        <v>0</v>
      </c>
      <c r="L48" s="21">
        <v>45004</v>
      </c>
      <c r="M48" s="8">
        <v>46</v>
      </c>
    </row>
    <row r="49" spans="1:13">
      <c r="A49" s="6">
        <v>45004</v>
      </c>
      <c r="B49" s="2" t="str">
        <f>VLOOKUP(C49,상주리그선수정리!$A$1:$F$70,2,FALSE)</f>
        <v>H02</v>
      </c>
      <c r="C49" s="2" t="s">
        <v>93</v>
      </c>
      <c r="D49" s="3">
        <v>2023</v>
      </c>
      <c r="E49" s="3">
        <v>2</v>
      </c>
      <c r="F49" s="3">
        <v>2</v>
      </c>
      <c r="G49" s="2">
        <v>266</v>
      </c>
      <c r="H49" s="2">
        <v>170</v>
      </c>
      <c r="I49" s="2">
        <v>202</v>
      </c>
      <c r="J49" s="2">
        <f>SUM(G49:I49)</f>
        <v>638</v>
      </c>
      <c r="K49" s="2" t="str">
        <f>IF(VLOOKUP(C49,상주리그선수정리!$A$1:$F$77,6,FALSE)="W","15","0")</f>
        <v>0</v>
      </c>
      <c r="L49" s="21">
        <v>45004</v>
      </c>
      <c r="M49" s="8">
        <v>47</v>
      </c>
    </row>
    <row r="50" spans="1:13">
      <c r="A50" s="6">
        <v>45004</v>
      </c>
      <c r="B50" s="2" t="str">
        <f>VLOOKUP(C50,상주리그선수정리!$A$1:$F$70,2,FALSE)</f>
        <v>H03</v>
      </c>
      <c r="C50" s="2" t="s">
        <v>94</v>
      </c>
      <c r="D50" s="3">
        <v>2023</v>
      </c>
      <c r="E50" s="3">
        <v>2</v>
      </c>
      <c r="F50" s="3">
        <v>2</v>
      </c>
      <c r="G50" s="2">
        <v>206</v>
      </c>
      <c r="H50" s="2">
        <v>209</v>
      </c>
      <c r="I50" s="2">
        <v>231</v>
      </c>
      <c r="J50" s="2">
        <f>SUM(G50:I50)</f>
        <v>646</v>
      </c>
      <c r="K50" s="2" t="str">
        <f>IF(VLOOKUP(C50,상주리그선수정리!$A$1:$F$77,6,FALSE)="W","15","0")</f>
        <v>0</v>
      </c>
      <c r="L50" s="21">
        <v>45004</v>
      </c>
      <c r="M50" s="8">
        <v>48</v>
      </c>
    </row>
    <row r="51" spans="1:13">
      <c r="A51" s="6">
        <v>45004</v>
      </c>
      <c r="B51" s="2" t="str">
        <f>VLOOKUP(C51,상주리그선수정리!$A$1:$F$70,2,FALSE)</f>
        <v>I01</v>
      </c>
      <c r="C51" s="2" t="s">
        <v>100</v>
      </c>
      <c r="D51" s="3">
        <v>2023</v>
      </c>
      <c r="E51" s="3">
        <v>2</v>
      </c>
      <c r="F51" s="3">
        <v>2</v>
      </c>
      <c r="G51" s="2">
        <v>164</v>
      </c>
      <c r="H51" s="2">
        <v>180</v>
      </c>
      <c r="I51" s="2">
        <v>257</v>
      </c>
      <c r="J51" s="2">
        <f>SUM(G51:I51)</f>
        <v>601</v>
      </c>
      <c r="K51" s="2" t="str">
        <f>IF(VLOOKUP(C51,상주리그선수정리!$A$1:$F$77,6,FALSE)="W","15","0")</f>
        <v>0</v>
      </c>
      <c r="L51" s="21">
        <v>45004</v>
      </c>
      <c r="M51" s="8">
        <v>49</v>
      </c>
    </row>
    <row r="52" spans="1:13">
      <c r="A52" s="6">
        <v>45004</v>
      </c>
      <c r="B52" s="2" t="str">
        <f>VLOOKUP(C52,상주리그선수정리!$A$1:$F$70,2,FALSE)</f>
        <v>I02</v>
      </c>
      <c r="C52" s="2" t="s">
        <v>101</v>
      </c>
      <c r="D52" s="3">
        <v>2023</v>
      </c>
      <c r="E52" s="3">
        <v>2</v>
      </c>
      <c r="F52" s="3">
        <v>2</v>
      </c>
      <c r="G52" s="2">
        <v>249</v>
      </c>
      <c r="H52" s="2">
        <v>202</v>
      </c>
      <c r="I52" s="2">
        <v>194</v>
      </c>
      <c r="J52" s="2">
        <f>SUM(G52:I52)</f>
        <v>645</v>
      </c>
      <c r="K52" s="2" t="str">
        <f>IF(VLOOKUP(C52,상주리그선수정리!$A$1:$F$77,6,FALSE)="W","15","0")</f>
        <v>15</v>
      </c>
      <c r="L52" s="21">
        <v>45004</v>
      </c>
      <c r="M52" s="8">
        <v>50</v>
      </c>
    </row>
    <row r="53" spans="1:13">
      <c r="A53" s="6">
        <v>45004</v>
      </c>
      <c r="B53" s="2" t="str">
        <f>VLOOKUP(C53,상주리그선수정리!$A$1:$F$70,2,FALSE)</f>
        <v>I03</v>
      </c>
      <c r="C53" s="2" t="s">
        <v>102</v>
      </c>
      <c r="D53" s="3">
        <v>2023</v>
      </c>
      <c r="E53" s="3">
        <v>2</v>
      </c>
      <c r="F53" s="3">
        <v>2</v>
      </c>
      <c r="G53" s="2">
        <v>212</v>
      </c>
      <c r="H53" s="2">
        <v>191</v>
      </c>
      <c r="I53" s="2">
        <v>190</v>
      </c>
      <c r="J53" s="2">
        <f>SUM(G53:I53)</f>
        <v>593</v>
      </c>
      <c r="K53" s="2" t="str">
        <f>IF(VLOOKUP(C53,상주리그선수정리!$A$1:$F$77,6,FALSE)="W","15","0")</f>
        <v>0</v>
      </c>
      <c r="L53" s="21">
        <v>45004</v>
      </c>
      <c r="M53" s="8">
        <v>51</v>
      </c>
    </row>
    <row r="54" spans="1:13">
      <c r="A54" s="6">
        <v>45004</v>
      </c>
      <c r="B54" s="2" t="str">
        <f>VLOOKUP(C54,상주리그선수정리!$A$1:$F$70,2,FALSE)</f>
        <v>J01</v>
      </c>
      <c r="C54" s="2" t="s">
        <v>103</v>
      </c>
      <c r="D54" s="3">
        <v>2023</v>
      </c>
      <c r="E54" s="3">
        <v>2</v>
      </c>
      <c r="F54" s="3">
        <v>2</v>
      </c>
      <c r="G54" s="2">
        <v>170</v>
      </c>
      <c r="H54" s="2">
        <v>224</v>
      </c>
      <c r="I54" s="2">
        <v>211</v>
      </c>
      <c r="J54" s="2">
        <f>SUM(G54:I54)</f>
        <v>605</v>
      </c>
      <c r="K54" s="2" t="str">
        <f>IF(VLOOKUP(C54,상주리그선수정리!$A$1:$F$77,6,FALSE)="W","15","0")</f>
        <v>0</v>
      </c>
      <c r="L54" s="21">
        <v>45004</v>
      </c>
      <c r="M54" s="8">
        <v>52</v>
      </c>
    </row>
    <row r="55" spans="1:13">
      <c r="A55" s="6">
        <v>45004</v>
      </c>
      <c r="B55" s="2" t="str">
        <f>VLOOKUP(C55,상주리그선수정리!$A$1:$F$70,2,FALSE)</f>
        <v>J02</v>
      </c>
      <c r="C55" s="2" t="s">
        <v>104</v>
      </c>
      <c r="D55" s="3">
        <v>2023</v>
      </c>
      <c r="E55" s="3">
        <v>2</v>
      </c>
      <c r="F55" s="3">
        <v>2</v>
      </c>
      <c r="G55" s="2">
        <v>171</v>
      </c>
      <c r="H55" s="2">
        <v>169</v>
      </c>
      <c r="I55" s="2">
        <v>199</v>
      </c>
      <c r="J55" s="2">
        <f>SUM(G55:I55)</f>
        <v>539</v>
      </c>
      <c r="K55" s="2" t="str">
        <f>IF(VLOOKUP(C55,상주리그선수정리!$A$1:$F$77,6,FALSE)="W","15","0")</f>
        <v>15</v>
      </c>
      <c r="L55" s="21">
        <v>45004</v>
      </c>
      <c r="M55" s="8">
        <v>53</v>
      </c>
    </row>
    <row r="56" spans="1:13">
      <c r="A56" s="6">
        <v>45004</v>
      </c>
      <c r="B56" s="2" t="str">
        <f>VLOOKUP(C56,상주리그선수정리!$A$1:$F$70,2,FALSE)</f>
        <v>J05</v>
      </c>
      <c r="C56" s="2" t="s">
        <v>106</v>
      </c>
      <c r="D56" s="3">
        <v>2023</v>
      </c>
      <c r="E56" s="3">
        <v>2</v>
      </c>
      <c r="F56" s="3">
        <v>2</v>
      </c>
      <c r="G56" s="2">
        <v>232</v>
      </c>
      <c r="H56" s="2">
        <v>257</v>
      </c>
      <c r="I56" s="2">
        <v>209</v>
      </c>
      <c r="J56" s="2">
        <f>SUM(G56:I56)</f>
        <v>698</v>
      </c>
      <c r="K56" s="2" t="str">
        <f>IF(VLOOKUP(C56,상주리그선수정리!$A$1:$F$77,6,FALSE)="W","15","0")</f>
        <v>0</v>
      </c>
      <c r="L56" s="21">
        <v>45004</v>
      </c>
      <c r="M56" s="8">
        <v>54</v>
      </c>
    </row>
    <row r="57" spans="1:13">
      <c r="A57" s="6">
        <v>45018</v>
      </c>
      <c r="B57" s="2" t="str">
        <f>VLOOKUP(C57,상주리그선수정리!$A$1:$F$70,2,FALSE)</f>
        <v>A01</v>
      </c>
      <c r="C57" s="2" t="s">
        <v>144</v>
      </c>
      <c r="D57" s="3">
        <v>2023</v>
      </c>
      <c r="E57" s="3">
        <v>2</v>
      </c>
      <c r="F57" s="3">
        <v>3</v>
      </c>
      <c r="G57" s="2">
        <v>162</v>
      </c>
      <c r="H57" s="2">
        <v>224</v>
      </c>
      <c r="I57" s="2">
        <v>257</v>
      </c>
      <c r="J57" s="2">
        <f>SUM(G57:I57)</f>
        <v>643</v>
      </c>
      <c r="K57" s="2" t="str">
        <f>IF(VLOOKUP(C57,상주리그선수정리!$A$1:$F$77,6,FALSE)="W","15","0")</f>
        <v>0</v>
      </c>
      <c r="L57" s="21">
        <v>45018</v>
      </c>
      <c r="M57" s="8">
        <v>55</v>
      </c>
    </row>
    <row r="58" spans="1:13">
      <c r="A58" s="6">
        <v>45018</v>
      </c>
      <c r="B58" s="2" t="str">
        <f>VLOOKUP(C58,상주리그선수정리!$A$1:$F$70,2,FALSE)</f>
        <v>A03</v>
      </c>
      <c r="C58" s="2" t="s">
        <v>143</v>
      </c>
      <c r="D58" s="3">
        <v>2023</v>
      </c>
      <c r="E58" s="3">
        <v>2</v>
      </c>
      <c r="F58" s="3">
        <v>3</v>
      </c>
      <c r="G58" s="2">
        <v>194</v>
      </c>
      <c r="H58" s="2">
        <v>224</v>
      </c>
      <c r="I58" s="2">
        <v>201</v>
      </c>
      <c r="J58" s="2">
        <f>SUM(G58:I58)</f>
        <v>619</v>
      </c>
      <c r="K58" s="2" t="str">
        <f>IF(VLOOKUP(C58,상주리그선수정리!$A$1:$F$77,6,FALSE)="W","15","0")</f>
        <v>0</v>
      </c>
      <c r="L58" s="21">
        <v>45018</v>
      </c>
      <c r="M58" s="8">
        <v>56</v>
      </c>
    </row>
    <row r="59" spans="1:13">
      <c r="A59" s="6">
        <v>45018</v>
      </c>
      <c r="B59" s="2" t="str">
        <f>VLOOKUP(C59,상주리그선수정리!$A$1:$F$70,2,FALSE)</f>
        <v>A04</v>
      </c>
      <c r="C59" s="2" t="s">
        <v>146</v>
      </c>
      <c r="D59" s="3">
        <v>2023</v>
      </c>
      <c r="E59" s="3">
        <v>2</v>
      </c>
      <c r="F59" s="3">
        <v>3</v>
      </c>
      <c r="G59" s="2">
        <v>194</v>
      </c>
      <c r="H59" s="2">
        <v>164</v>
      </c>
      <c r="I59" s="2">
        <v>240</v>
      </c>
      <c r="J59" s="2">
        <f>SUM(G59:I59)</f>
        <v>598</v>
      </c>
      <c r="K59" s="2" t="str">
        <f>IF(VLOOKUP(C59,상주리그선수정리!$A$1:$F$77,6,FALSE)="W","15","0")</f>
        <v>15</v>
      </c>
      <c r="L59" s="21">
        <v>45018</v>
      </c>
      <c r="M59" s="8">
        <v>57</v>
      </c>
    </row>
    <row r="60" spans="1:13">
      <c r="A60" s="6">
        <v>45018</v>
      </c>
      <c r="B60" s="2" t="str">
        <f>VLOOKUP(C60,상주리그선수정리!$A$1:$F$70,2,FALSE)</f>
        <v>B01</v>
      </c>
      <c r="C60" s="2" t="s">
        <v>138</v>
      </c>
      <c r="D60" s="3">
        <v>2023</v>
      </c>
      <c r="E60" s="3">
        <v>2</v>
      </c>
      <c r="F60" s="3">
        <v>3</v>
      </c>
      <c r="G60" s="2">
        <v>192</v>
      </c>
      <c r="H60" s="2">
        <v>171</v>
      </c>
      <c r="I60" s="2">
        <v>195</v>
      </c>
      <c r="J60" s="2">
        <f>SUM(G60:I60)</f>
        <v>558</v>
      </c>
      <c r="K60" s="2" t="str">
        <f>IF(VLOOKUP(C60,상주리그선수정리!$A$1:$F$77,6,FALSE)="W","15","0")</f>
        <v>0</v>
      </c>
      <c r="L60" s="21">
        <v>45018</v>
      </c>
      <c r="M60" s="8">
        <v>58</v>
      </c>
    </row>
    <row r="61" spans="1:13">
      <c r="A61" s="6">
        <v>45018</v>
      </c>
      <c r="B61" s="2" t="str">
        <f>VLOOKUP(C61,상주리그선수정리!$A$1:$F$70,2,FALSE)</f>
        <v>B02</v>
      </c>
      <c r="C61" s="2" t="s">
        <v>137</v>
      </c>
      <c r="D61" s="3">
        <v>2023</v>
      </c>
      <c r="E61" s="3">
        <v>2</v>
      </c>
      <c r="F61" s="3">
        <v>3</v>
      </c>
      <c r="G61" s="2">
        <v>196</v>
      </c>
      <c r="H61" s="2">
        <v>151</v>
      </c>
      <c r="I61" s="2">
        <v>226</v>
      </c>
      <c r="J61" s="2">
        <f>SUM(G61:I61)</f>
        <v>573</v>
      </c>
      <c r="K61" s="2" t="str">
        <f>IF(VLOOKUP(C61,상주리그선수정리!$A$1:$F$77,6,FALSE)="W","15","0")</f>
        <v>15</v>
      </c>
      <c r="L61" s="21">
        <v>45018</v>
      </c>
      <c r="M61" s="8">
        <v>59</v>
      </c>
    </row>
    <row r="62" spans="1:13">
      <c r="A62" s="6">
        <v>45018</v>
      </c>
      <c r="B62" s="2" t="str">
        <f>VLOOKUP(C62,상주리그선수정리!$A$1:$F$70,2,FALSE)</f>
        <v>B03</v>
      </c>
      <c r="C62" s="2" t="s">
        <v>145</v>
      </c>
      <c r="D62" s="3">
        <v>2023</v>
      </c>
      <c r="E62" s="3">
        <v>2</v>
      </c>
      <c r="F62" s="3">
        <v>3</v>
      </c>
      <c r="G62" s="2">
        <v>220</v>
      </c>
      <c r="H62" s="2">
        <v>193</v>
      </c>
      <c r="I62" s="2">
        <v>195</v>
      </c>
      <c r="J62" s="2">
        <f>SUM(G62:I62)</f>
        <v>608</v>
      </c>
      <c r="K62" s="2" t="str">
        <f>IF(VLOOKUP(C62,상주리그선수정리!$A$1:$F$77,6,FALSE)="W","15","0")</f>
        <v>0</v>
      </c>
      <c r="L62" s="21">
        <v>45018</v>
      </c>
      <c r="M62" s="8">
        <v>60</v>
      </c>
    </row>
    <row r="63" spans="1:13">
      <c r="A63" s="6">
        <v>45018</v>
      </c>
      <c r="B63" s="2" t="str">
        <f>VLOOKUP(C63,상주리그선수정리!$A$1:$F$70,2,FALSE)</f>
        <v>C01</v>
      </c>
      <c r="C63" s="2" t="s">
        <v>139</v>
      </c>
      <c r="D63" s="3">
        <v>2023</v>
      </c>
      <c r="E63" s="3">
        <v>2</v>
      </c>
      <c r="F63" s="3">
        <v>3</v>
      </c>
      <c r="G63" s="2">
        <v>185</v>
      </c>
      <c r="H63" s="2">
        <v>182</v>
      </c>
      <c r="I63" s="2">
        <v>214</v>
      </c>
      <c r="J63" s="2">
        <f>SUM(G63:I63)</f>
        <v>581</v>
      </c>
      <c r="K63" s="2" t="str">
        <f>IF(VLOOKUP(C63,상주리그선수정리!$A$1:$F$77,6,FALSE)="W","15","0")</f>
        <v>0</v>
      </c>
      <c r="L63" s="21">
        <v>45018</v>
      </c>
      <c r="M63" s="8">
        <v>61</v>
      </c>
    </row>
    <row r="64" spans="1:13">
      <c r="A64" s="6">
        <v>45018</v>
      </c>
      <c r="B64" s="2" t="str">
        <f>VLOOKUP(C64,상주리그선수정리!$A$1:$F$70,2,FALSE)</f>
        <v>C02</v>
      </c>
      <c r="C64" s="2" t="s">
        <v>69</v>
      </c>
      <c r="D64" s="3">
        <v>2023</v>
      </c>
      <c r="E64" s="3">
        <v>2</v>
      </c>
      <c r="F64" s="3">
        <v>3</v>
      </c>
      <c r="G64" s="2">
        <v>186</v>
      </c>
      <c r="H64" s="2">
        <v>218</v>
      </c>
      <c r="I64" s="2">
        <v>178</v>
      </c>
      <c r="J64" s="2">
        <f>SUM(G64:I64)</f>
        <v>582</v>
      </c>
      <c r="K64" s="2" t="str">
        <f>IF(VLOOKUP(C64,상주리그선수정리!$A$1:$F$77,6,FALSE)="W","15","0")</f>
        <v>15</v>
      </c>
      <c r="L64" s="21">
        <v>45018</v>
      </c>
      <c r="M64" s="8">
        <v>62</v>
      </c>
    </row>
    <row r="65" spans="1:13">
      <c r="A65" s="6">
        <v>45018</v>
      </c>
      <c r="B65" s="2" t="str">
        <f>VLOOKUP(C65,상주리그선수정리!$A$1:$F$70,2,FALSE)</f>
        <v>C04</v>
      </c>
      <c r="C65" s="2" t="s">
        <v>72</v>
      </c>
      <c r="D65" s="3">
        <v>2023</v>
      </c>
      <c r="E65" s="3">
        <v>2</v>
      </c>
      <c r="F65" s="3">
        <v>3</v>
      </c>
      <c r="G65" s="2">
        <v>164</v>
      </c>
      <c r="H65" s="2">
        <v>210</v>
      </c>
      <c r="I65" s="2">
        <v>173</v>
      </c>
      <c r="J65" s="2">
        <f>SUM(G65:I65)</f>
        <v>547</v>
      </c>
      <c r="K65" s="2" t="str">
        <f>IF(VLOOKUP(C65,상주리그선수정리!$A$1:$F$77,6,FALSE)="W","15","0")</f>
        <v>0</v>
      </c>
      <c r="L65" s="21">
        <v>45018</v>
      </c>
      <c r="M65" s="8">
        <v>63</v>
      </c>
    </row>
    <row r="66" spans="1:13">
      <c r="A66" s="6">
        <v>45018</v>
      </c>
      <c r="B66" s="2" t="str">
        <f>VLOOKUP(C66,상주리그선수정리!$A$1:$F$70,2,FALSE)</f>
        <v>D02</v>
      </c>
      <c r="C66" s="2" t="s">
        <v>78</v>
      </c>
      <c r="D66" s="3">
        <v>2023</v>
      </c>
      <c r="E66" s="3">
        <v>2</v>
      </c>
      <c r="F66" s="3">
        <v>3</v>
      </c>
      <c r="G66" s="2">
        <v>148</v>
      </c>
      <c r="H66" s="2">
        <v>138</v>
      </c>
      <c r="I66" s="2">
        <v>210</v>
      </c>
      <c r="J66" s="2">
        <f>SUM(G66:I66)</f>
        <v>496</v>
      </c>
      <c r="K66" s="2" t="str">
        <f>IF(VLOOKUP(C66,상주리그선수정리!$A$1:$F$77,6,FALSE)="W","15","0")</f>
        <v>0</v>
      </c>
      <c r="L66" s="21">
        <v>45018</v>
      </c>
      <c r="M66" s="8">
        <v>64</v>
      </c>
    </row>
    <row r="67" spans="1:13">
      <c r="A67" s="6">
        <v>45018</v>
      </c>
      <c r="B67" s="2" t="str">
        <f>VLOOKUP(C67,상주리그선수정리!$A$1:$F$70,2,FALSE)</f>
        <v>D03</v>
      </c>
      <c r="C67" s="2" t="s">
        <v>79</v>
      </c>
      <c r="D67" s="3">
        <v>2023</v>
      </c>
      <c r="E67" s="3">
        <v>2</v>
      </c>
      <c r="F67" s="3">
        <v>3</v>
      </c>
      <c r="G67" s="2">
        <v>176</v>
      </c>
      <c r="H67" s="2">
        <v>186</v>
      </c>
      <c r="I67" s="2">
        <v>153</v>
      </c>
      <c r="J67" s="2">
        <f>SUM(G67:I67)</f>
        <v>515</v>
      </c>
      <c r="K67" s="2" t="str">
        <f>IF(VLOOKUP(C67,상주리그선수정리!$A$1:$F$77,6,FALSE)="W","15","0")</f>
        <v>0</v>
      </c>
      <c r="L67" s="21">
        <v>45018</v>
      </c>
      <c r="M67" s="8">
        <v>65</v>
      </c>
    </row>
    <row r="68" spans="1:13">
      <c r="A68" s="6">
        <v>45018</v>
      </c>
      <c r="B68" s="2" t="str">
        <f>VLOOKUP(C68,상주리그선수정리!$A$1:$F$70,2,FALSE)</f>
        <v>D04</v>
      </c>
      <c r="C68" s="2" t="s">
        <v>80</v>
      </c>
      <c r="D68" s="3">
        <v>2023</v>
      </c>
      <c r="E68" s="3">
        <v>2</v>
      </c>
      <c r="F68" s="3">
        <v>3</v>
      </c>
      <c r="G68" s="2">
        <v>194</v>
      </c>
      <c r="H68" s="2">
        <v>140</v>
      </c>
      <c r="I68" s="2">
        <v>178</v>
      </c>
      <c r="J68" s="2">
        <f>SUM(G68:I68)</f>
        <v>512</v>
      </c>
      <c r="K68" s="2" t="str">
        <f>IF(VLOOKUP(C68,상주리그선수정리!$A$1:$F$77,6,FALSE)="W","15","0")</f>
        <v>0</v>
      </c>
      <c r="L68" s="21">
        <v>45018</v>
      </c>
      <c r="M68" s="8">
        <v>66</v>
      </c>
    </row>
    <row r="69" spans="1:13">
      <c r="A69" s="6">
        <v>45018</v>
      </c>
      <c r="B69" s="2" t="str">
        <f>VLOOKUP(C69,상주리그선수정리!$A$1:$F$70,2,FALSE)</f>
        <v>F01</v>
      </c>
      <c r="C69" s="2" t="s">
        <v>140</v>
      </c>
      <c r="D69" s="3">
        <v>2023</v>
      </c>
      <c r="E69" s="3">
        <v>2</v>
      </c>
      <c r="F69" s="3">
        <v>3</v>
      </c>
      <c r="G69" s="2">
        <v>185</v>
      </c>
      <c r="H69" s="2">
        <v>193</v>
      </c>
      <c r="I69" s="2">
        <v>181</v>
      </c>
      <c r="J69" s="2">
        <f>SUM(G69:I69)</f>
        <v>559</v>
      </c>
      <c r="K69" s="2" t="str">
        <f>IF(VLOOKUP(C69,상주리그선수정리!$A$1:$F$77,6,FALSE)="W","15","0")</f>
        <v>0</v>
      </c>
      <c r="L69" s="21">
        <v>45018</v>
      </c>
      <c r="M69" s="8">
        <v>67</v>
      </c>
    </row>
    <row r="70" spans="1:13">
      <c r="A70" s="6">
        <v>45018</v>
      </c>
      <c r="B70" s="2" t="str">
        <f>VLOOKUP(C70,상주리그선수정리!$A$1:$F$70,2,FALSE)</f>
        <v>F02</v>
      </c>
      <c r="C70" s="2" t="s">
        <v>141</v>
      </c>
      <c r="D70" s="3">
        <v>2023</v>
      </c>
      <c r="E70" s="3">
        <v>2</v>
      </c>
      <c r="F70" s="3">
        <v>3</v>
      </c>
      <c r="G70" s="2">
        <v>206</v>
      </c>
      <c r="H70" s="2">
        <v>209</v>
      </c>
      <c r="I70" s="2">
        <v>177</v>
      </c>
      <c r="J70" s="2">
        <f>SUM(G70:I70)</f>
        <v>592</v>
      </c>
      <c r="K70" s="2" t="str">
        <f>IF(VLOOKUP(C70,상주리그선수정리!$A$1:$F$77,6,FALSE)="W","15","0")</f>
        <v>15</v>
      </c>
      <c r="L70" s="21">
        <v>45018</v>
      </c>
      <c r="M70" s="8">
        <v>68</v>
      </c>
    </row>
    <row r="71" spans="1:13">
      <c r="A71" s="6">
        <v>45018</v>
      </c>
      <c r="B71" s="2" t="str">
        <f>VLOOKUP(C71,상주리그선수정리!$A$1:$F$70,2,FALSE)</f>
        <v>F03</v>
      </c>
      <c r="C71" s="2" t="s">
        <v>142</v>
      </c>
      <c r="D71" s="3">
        <v>2023</v>
      </c>
      <c r="E71" s="3">
        <v>2</v>
      </c>
      <c r="F71" s="3">
        <v>3</v>
      </c>
      <c r="G71" s="2">
        <v>214</v>
      </c>
      <c r="H71" s="2">
        <v>170</v>
      </c>
      <c r="I71" s="2">
        <v>203</v>
      </c>
      <c r="J71" s="2">
        <f>SUM(G71:I71)</f>
        <v>587</v>
      </c>
      <c r="K71" s="2" t="str">
        <f>IF(VLOOKUP(C71,상주리그선수정리!$A$1:$F$77,6,FALSE)="W","15","0")</f>
        <v>0</v>
      </c>
      <c r="L71" s="21">
        <v>45018</v>
      </c>
      <c r="M71" s="8">
        <v>69</v>
      </c>
    </row>
    <row r="72" spans="1:13">
      <c r="A72" s="6">
        <v>45018</v>
      </c>
      <c r="B72" s="2" t="str">
        <f>VLOOKUP(C72,상주리그선수정리!$A$1:$F$70,2,FALSE)</f>
        <v>G01</v>
      </c>
      <c r="C72" s="2" t="s">
        <v>83</v>
      </c>
      <c r="D72" s="3">
        <v>2023</v>
      </c>
      <c r="E72" s="3">
        <v>2</v>
      </c>
      <c r="F72" s="3">
        <v>3</v>
      </c>
      <c r="G72" s="2">
        <v>211</v>
      </c>
      <c r="H72" s="2">
        <v>238</v>
      </c>
      <c r="I72" s="2">
        <v>195</v>
      </c>
      <c r="J72" s="2">
        <f>SUM(G72:I72)</f>
        <v>644</v>
      </c>
      <c r="K72" s="2" t="str">
        <f>IF(VLOOKUP(C72,상주리그선수정리!$A$1:$F$77,6,FALSE)="W","15","0")</f>
        <v>0</v>
      </c>
      <c r="L72" s="21">
        <v>45018</v>
      </c>
      <c r="M72" s="8">
        <v>70</v>
      </c>
    </row>
    <row r="73" spans="1:13">
      <c r="A73" s="6">
        <v>45018</v>
      </c>
      <c r="B73" s="2" t="str">
        <f>VLOOKUP(C73,상주리그선수정리!$A$1:$F$70,2,FALSE)</f>
        <v>G02</v>
      </c>
      <c r="C73" s="2" t="s">
        <v>84</v>
      </c>
      <c r="D73" s="3">
        <v>2023</v>
      </c>
      <c r="E73" s="3">
        <v>2</v>
      </c>
      <c r="F73" s="3">
        <v>3</v>
      </c>
      <c r="G73" s="2">
        <v>206</v>
      </c>
      <c r="H73" s="2">
        <v>198</v>
      </c>
      <c r="I73" s="2">
        <v>192</v>
      </c>
      <c r="J73" s="2">
        <f>SUM(G73:I73)</f>
        <v>596</v>
      </c>
      <c r="K73" s="2" t="str">
        <f>IF(VLOOKUP(C73,상주리그선수정리!$A$1:$F$77,6,FALSE)="W","15","0")</f>
        <v>0</v>
      </c>
      <c r="L73" s="21">
        <v>45018</v>
      </c>
      <c r="M73" s="8">
        <v>71</v>
      </c>
    </row>
    <row r="74" spans="1:13">
      <c r="A74" s="6">
        <v>45018</v>
      </c>
      <c r="B74" s="2" t="str">
        <f>VLOOKUP(C74,상주리그선수정리!$A$1:$F$70,2,FALSE)</f>
        <v>G03</v>
      </c>
      <c r="C74" s="2" t="s">
        <v>85</v>
      </c>
      <c r="D74" s="3">
        <v>2023</v>
      </c>
      <c r="E74" s="3">
        <v>2</v>
      </c>
      <c r="F74" s="3">
        <v>3</v>
      </c>
      <c r="G74" s="2">
        <v>234</v>
      </c>
      <c r="H74" s="2">
        <v>212</v>
      </c>
      <c r="I74" s="2">
        <v>213</v>
      </c>
      <c r="J74" s="2">
        <f>SUM(G74:I74)</f>
        <v>659</v>
      </c>
      <c r="K74" s="2" t="str">
        <f>IF(VLOOKUP(C74,상주리그선수정리!$A$1:$F$77,6,FALSE)="W","15","0")</f>
        <v>0</v>
      </c>
      <c r="L74" s="21">
        <v>45018</v>
      </c>
      <c r="M74" s="8">
        <v>72</v>
      </c>
    </row>
    <row r="75" spans="1:13">
      <c r="A75" s="6">
        <v>45018</v>
      </c>
      <c r="B75" s="2" t="str">
        <f>VLOOKUP(C75,상주리그선수정리!$A$1:$F$70,2,FALSE)</f>
        <v>H03</v>
      </c>
      <c r="C75" s="2" t="s">
        <v>94</v>
      </c>
      <c r="D75" s="3">
        <v>2023</v>
      </c>
      <c r="E75" s="3">
        <v>2</v>
      </c>
      <c r="F75" s="3">
        <v>3</v>
      </c>
      <c r="G75" s="2">
        <v>224</v>
      </c>
      <c r="H75" s="2">
        <v>204</v>
      </c>
      <c r="I75" s="2">
        <v>192</v>
      </c>
      <c r="J75" s="2">
        <f>SUM(G75:I75)</f>
        <v>620</v>
      </c>
      <c r="K75" s="2" t="str">
        <f>IF(VLOOKUP(C75,상주리그선수정리!$A$1:$F$77,6,FALSE)="W","15","0")</f>
        <v>0</v>
      </c>
      <c r="L75" s="21">
        <v>45018</v>
      </c>
      <c r="M75" s="8">
        <v>73</v>
      </c>
    </row>
    <row r="76" spans="1:13">
      <c r="A76" s="6">
        <v>45018</v>
      </c>
      <c r="B76" s="2" t="str">
        <f>VLOOKUP(C76,상주리그선수정리!$A$1:$F$70,2,FALSE)</f>
        <v>H04</v>
      </c>
      <c r="C76" s="2" t="s">
        <v>95</v>
      </c>
      <c r="D76" s="3">
        <v>2023</v>
      </c>
      <c r="E76" s="3">
        <v>2</v>
      </c>
      <c r="F76" s="3">
        <v>3</v>
      </c>
      <c r="G76" s="2">
        <v>214</v>
      </c>
      <c r="H76" s="2">
        <v>190</v>
      </c>
      <c r="I76" s="2">
        <v>171</v>
      </c>
      <c r="J76" s="2">
        <f>SUM(G76:I76)</f>
        <v>575</v>
      </c>
      <c r="K76" s="2" t="str">
        <f>IF(VLOOKUP(C76,상주리그선수정리!$A$1:$F$77,6,FALSE)="W","15","0")</f>
        <v>0</v>
      </c>
      <c r="L76" s="21">
        <v>45018</v>
      </c>
      <c r="M76" s="8">
        <v>74</v>
      </c>
    </row>
    <row r="77" spans="1:13">
      <c r="A77" s="6">
        <v>45018</v>
      </c>
      <c r="B77" s="2" t="str">
        <f>VLOOKUP(C77,상주리그선수정리!$A$1:$F$70,2,FALSE)</f>
        <v>H05</v>
      </c>
      <c r="C77" s="2" t="s">
        <v>96</v>
      </c>
      <c r="D77" s="3">
        <v>2023</v>
      </c>
      <c r="E77" s="3">
        <v>2</v>
      </c>
      <c r="F77" s="3">
        <v>3</v>
      </c>
      <c r="G77" s="2">
        <v>200</v>
      </c>
      <c r="H77" s="2">
        <v>214</v>
      </c>
      <c r="I77" s="2">
        <v>193</v>
      </c>
      <c r="J77" s="2">
        <f>SUM(G77:I77)</f>
        <v>607</v>
      </c>
      <c r="K77" s="2" t="str">
        <f>IF(VLOOKUP(C77,상주리그선수정리!$A$1:$F$77,6,FALSE)="W","15","0")</f>
        <v>0</v>
      </c>
      <c r="L77" s="21">
        <v>45018</v>
      </c>
      <c r="M77" s="8">
        <v>75</v>
      </c>
    </row>
    <row r="78" spans="1:13">
      <c r="A78" s="6">
        <v>45018</v>
      </c>
      <c r="B78" s="2" t="str">
        <f>VLOOKUP(C78,상주리그선수정리!$A$1:$F$70,2,FALSE)</f>
        <v>I01</v>
      </c>
      <c r="C78" s="2" t="s">
        <v>100</v>
      </c>
      <c r="D78" s="3">
        <v>2023</v>
      </c>
      <c r="E78" s="3">
        <v>2</v>
      </c>
      <c r="F78" s="3">
        <v>3</v>
      </c>
      <c r="G78" s="2">
        <v>188</v>
      </c>
      <c r="H78" s="2">
        <v>193</v>
      </c>
      <c r="I78" s="2">
        <v>222</v>
      </c>
      <c r="J78" s="2">
        <f>SUM(G78:I78)</f>
        <v>603</v>
      </c>
      <c r="K78" s="2" t="str">
        <f>IF(VLOOKUP(C78,상주리그선수정리!$A$1:$F$77,6,FALSE)="W","15","0")</f>
        <v>0</v>
      </c>
      <c r="L78" s="21">
        <v>45018</v>
      </c>
      <c r="M78" s="8">
        <v>76</v>
      </c>
    </row>
    <row r="79" spans="1:13">
      <c r="A79" s="6">
        <v>45018</v>
      </c>
      <c r="B79" s="2" t="str">
        <f>VLOOKUP(C79,상주리그선수정리!$A$1:$F$70,2,FALSE)</f>
        <v>I02</v>
      </c>
      <c r="C79" s="2" t="s">
        <v>101</v>
      </c>
      <c r="D79" s="3">
        <v>2023</v>
      </c>
      <c r="E79" s="3">
        <v>2</v>
      </c>
      <c r="F79" s="3">
        <v>3</v>
      </c>
      <c r="G79" s="2">
        <v>219</v>
      </c>
      <c r="H79" s="2">
        <v>251</v>
      </c>
      <c r="I79" s="2">
        <v>197</v>
      </c>
      <c r="J79" s="2">
        <f>SUM(G79:I79)</f>
        <v>667</v>
      </c>
      <c r="K79" s="2" t="str">
        <f>IF(VLOOKUP(C79,상주리그선수정리!$A$1:$F$77,6,FALSE)="W","15","0")</f>
        <v>15</v>
      </c>
      <c r="L79" s="21">
        <v>45018</v>
      </c>
      <c r="M79" s="8">
        <v>77</v>
      </c>
    </row>
    <row r="80" spans="1:13">
      <c r="A80" s="6">
        <v>45018</v>
      </c>
      <c r="B80" s="2" t="str">
        <f>VLOOKUP(C80,상주리그선수정리!$A$1:$F$70,2,FALSE)</f>
        <v>I03</v>
      </c>
      <c r="C80" s="2" t="s">
        <v>102</v>
      </c>
      <c r="D80" s="3">
        <v>2023</v>
      </c>
      <c r="E80" s="3">
        <v>2</v>
      </c>
      <c r="F80" s="3">
        <v>3</v>
      </c>
      <c r="G80" s="2">
        <v>209</v>
      </c>
      <c r="H80" s="2">
        <v>225</v>
      </c>
      <c r="I80" s="2">
        <v>269</v>
      </c>
      <c r="J80" s="2">
        <f>SUM(G80:I80)</f>
        <v>703</v>
      </c>
      <c r="K80" s="2" t="str">
        <f>IF(VLOOKUP(C80,상주리그선수정리!$A$1:$F$77,6,FALSE)="W","15","0")</f>
        <v>0</v>
      </c>
      <c r="L80" s="21">
        <v>45018</v>
      </c>
      <c r="M80" s="8">
        <v>78</v>
      </c>
    </row>
    <row r="81" spans="1:13">
      <c r="A81" s="6">
        <v>45018</v>
      </c>
      <c r="B81" s="2" t="str">
        <f>VLOOKUP(C81,상주리그선수정리!$A$1:$F$70,2,FALSE)</f>
        <v>J03</v>
      </c>
      <c r="C81" s="2" t="s">
        <v>147</v>
      </c>
      <c r="D81" s="3">
        <v>2023</v>
      </c>
      <c r="E81" s="3">
        <v>2</v>
      </c>
      <c r="F81" s="3">
        <v>3</v>
      </c>
      <c r="G81" s="2">
        <v>200</v>
      </c>
      <c r="H81" s="2">
        <v>224</v>
      </c>
      <c r="I81" s="2">
        <v>188</v>
      </c>
      <c r="J81" s="2">
        <f>SUM(G81:I81)</f>
        <v>612</v>
      </c>
      <c r="K81" s="2" t="str">
        <f>IF(VLOOKUP(C81,상주리그선수정리!$A$1:$F$77,6,FALSE)="W","15","0")</f>
        <v>0</v>
      </c>
      <c r="L81" s="21">
        <v>45018</v>
      </c>
      <c r="M81" s="8">
        <v>79</v>
      </c>
    </row>
    <row r="82" spans="1:13">
      <c r="A82" s="6">
        <v>45018</v>
      </c>
      <c r="B82" s="2" t="str">
        <f>VLOOKUP(C82,상주리그선수정리!$A$1:$F$70,2,FALSE)</f>
        <v>J06</v>
      </c>
      <c r="C82" s="2" t="s">
        <v>107</v>
      </c>
      <c r="D82" s="3">
        <v>2023</v>
      </c>
      <c r="E82" s="3">
        <v>2</v>
      </c>
      <c r="F82" s="3">
        <v>3</v>
      </c>
      <c r="G82" s="2">
        <v>259</v>
      </c>
      <c r="H82" s="2">
        <v>176</v>
      </c>
      <c r="I82" s="2">
        <v>159</v>
      </c>
      <c r="J82" s="2">
        <f>SUM(G82:I82)</f>
        <v>594</v>
      </c>
      <c r="K82" s="2" t="str">
        <f>IF(VLOOKUP(C82,상주리그선수정리!$A$1:$F$77,6,FALSE)="W","15","0")</f>
        <v>0</v>
      </c>
      <c r="L82" s="21">
        <v>45018</v>
      </c>
      <c r="M82" s="8">
        <v>80</v>
      </c>
    </row>
    <row r="83" spans="1:13">
      <c r="A83" s="6">
        <v>45018</v>
      </c>
      <c r="B83" s="2" t="str">
        <f>VLOOKUP(C83,상주리그선수정리!$A$1:$F$70,2,FALSE)</f>
        <v>J07</v>
      </c>
      <c r="C83" s="2" t="s">
        <v>108</v>
      </c>
      <c r="D83" s="3">
        <v>2023</v>
      </c>
      <c r="E83" s="3">
        <v>2</v>
      </c>
      <c r="F83" s="3">
        <v>3</v>
      </c>
      <c r="G83" s="2">
        <v>218</v>
      </c>
      <c r="H83" s="2">
        <v>218</v>
      </c>
      <c r="I83" s="2">
        <v>226</v>
      </c>
      <c r="J83" s="2">
        <f>SUM(G83:I83)</f>
        <v>662</v>
      </c>
      <c r="K83" s="2" t="str">
        <f>IF(VLOOKUP(C83,상주리그선수정리!$A$1:$F$77,6,FALSE)="W","15","0")</f>
        <v>15</v>
      </c>
      <c r="L83" s="21">
        <v>45018</v>
      </c>
      <c r="M83" s="8">
        <v>81</v>
      </c>
    </row>
    <row r="84" spans="1:13">
      <c r="A84" s="6">
        <v>45025</v>
      </c>
      <c r="B84" s="2" t="str">
        <f>VLOOKUP(C84,상주리그선수정리!$A$1:$F$70,2,FALSE)</f>
        <v>A01</v>
      </c>
      <c r="C84" s="2" t="s">
        <v>144</v>
      </c>
      <c r="D84" s="3">
        <v>2023</v>
      </c>
      <c r="E84" s="3">
        <v>2</v>
      </c>
      <c r="F84" s="3">
        <v>4</v>
      </c>
      <c r="G84" s="2">
        <v>174</v>
      </c>
      <c r="H84" s="2">
        <v>179</v>
      </c>
      <c r="I84" s="2">
        <v>255</v>
      </c>
      <c r="J84" s="2">
        <f>SUM(G84:I84)</f>
        <v>608</v>
      </c>
      <c r="K84" s="2" t="str">
        <f>IF(VLOOKUP(C84,상주리그선수정리!$A$1:$F$77,6,FALSE)="W","15","0")</f>
        <v>0</v>
      </c>
      <c r="L84" s="21">
        <v>45025</v>
      </c>
      <c r="M84" s="8">
        <v>82</v>
      </c>
    </row>
    <row r="85" spans="1:13">
      <c r="A85" s="6">
        <v>45025</v>
      </c>
      <c r="B85" s="2" t="str">
        <f>VLOOKUP(C85,상주리그선수정리!$A$1:$F$70,2,FALSE)</f>
        <v>A02</v>
      </c>
      <c r="C85" s="2" t="s">
        <v>65</v>
      </c>
      <c r="D85" s="3">
        <v>2023</v>
      </c>
      <c r="E85" s="3">
        <v>2</v>
      </c>
      <c r="F85" s="3">
        <v>4</v>
      </c>
      <c r="G85" s="2">
        <v>156</v>
      </c>
      <c r="H85" s="2">
        <v>192</v>
      </c>
      <c r="I85" s="2">
        <v>155</v>
      </c>
      <c r="J85" s="2">
        <f>SUM(G85:I85)</f>
        <v>503</v>
      </c>
      <c r="K85" s="2" t="str">
        <f>IF(VLOOKUP(C85,상주리그선수정리!$A$1:$F$77,6,FALSE)="W","15","0")</f>
        <v>0</v>
      </c>
      <c r="L85" s="21">
        <v>45025</v>
      </c>
      <c r="M85" s="8">
        <v>83</v>
      </c>
    </row>
    <row r="86" spans="1:13">
      <c r="A86" s="6">
        <v>45025</v>
      </c>
      <c r="B86" s="2" t="str">
        <f>VLOOKUP(C86,상주리그선수정리!$A$1:$F$70,2,FALSE)</f>
        <v>A04</v>
      </c>
      <c r="C86" s="2" t="s">
        <v>146</v>
      </c>
      <c r="D86" s="3">
        <v>2023</v>
      </c>
      <c r="E86" s="3">
        <v>2</v>
      </c>
      <c r="F86" s="3">
        <v>4</v>
      </c>
      <c r="G86" s="2">
        <v>218</v>
      </c>
      <c r="H86" s="2">
        <v>203</v>
      </c>
      <c r="I86" s="2">
        <v>194</v>
      </c>
      <c r="J86" s="2">
        <f>SUM(G86:I86)</f>
        <v>615</v>
      </c>
      <c r="K86" s="2" t="str">
        <f>IF(VLOOKUP(C86,상주리그선수정리!$A$1:$F$77,6,FALSE)="W","15","0")</f>
        <v>15</v>
      </c>
      <c r="L86" s="21">
        <v>45025</v>
      </c>
      <c r="M86" s="8">
        <v>84</v>
      </c>
    </row>
    <row r="87" spans="1:13">
      <c r="A87" s="6">
        <v>45025</v>
      </c>
      <c r="B87" s="2" t="str">
        <f>VLOOKUP(C87,상주리그선수정리!$A$1:$F$70,2,FALSE)</f>
        <v>B01</v>
      </c>
      <c r="C87" s="2" t="s">
        <v>138</v>
      </c>
      <c r="D87" s="3">
        <v>2023</v>
      </c>
      <c r="E87" s="3">
        <v>2</v>
      </c>
      <c r="F87" s="3">
        <v>4</v>
      </c>
      <c r="G87" s="2">
        <v>189</v>
      </c>
      <c r="H87" s="2">
        <v>199</v>
      </c>
      <c r="I87" s="2">
        <v>179</v>
      </c>
      <c r="J87" s="2">
        <f>SUM(G87:I87)</f>
        <v>567</v>
      </c>
      <c r="K87" s="2" t="str">
        <f>IF(VLOOKUP(C87,상주리그선수정리!$A$1:$F$77,6,FALSE)="W","15","0")</f>
        <v>0</v>
      </c>
      <c r="L87" s="21">
        <v>45025</v>
      </c>
      <c r="M87" s="8">
        <v>85</v>
      </c>
    </row>
    <row r="88" spans="1:13">
      <c r="A88" s="6">
        <v>45025</v>
      </c>
      <c r="B88" s="2" t="str">
        <f>VLOOKUP(C88,상주리그선수정리!$A$1:$F$70,2,FALSE)</f>
        <v>B02</v>
      </c>
      <c r="C88" s="2" t="s">
        <v>137</v>
      </c>
      <c r="D88" s="3">
        <v>2023</v>
      </c>
      <c r="E88" s="3">
        <v>2</v>
      </c>
      <c r="F88" s="3">
        <v>4</v>
      </c>
      <c r="G88" s="2">
        <v>217</v>
      </c>
      <c r="H88" s="2">
        <v>174</v>
      </c>
      <c r="I88" s="2">
        <v>195</v>
      </c>
      <c r="J88" s="2">
        <f>SUM(G88:I88)</f>
        <v>586</v>
      </c>
      <c r="K88" s="2" t="str">
        <f>IF(VLOOKUP(C88,상주리그선수정리!$A$1:$F$77,6,FALSE)="W","15","0")</f>
        <v>15</v>
      </c>
      <c r="L88" s="21">
        <v>45025</v>
      </c>
      <c r="M88" s="8">
        <v>86</v>
      </c>
    </row>
    <row r="89" spans="1:13">
      <c r="A89" s="6">
        <v>45025</v>
      </c>
      <c r="B89" s="2" t="str">
        <f>VLOOKUP(C89,상주리그선수정리!$A$1:$F$70,2,FALSE)</f>
        <v>B03</v>
      </c>
      <c r="C89" s="2" t="s">
        <v>145</v>
      </c>
      <c r="D89" s="3">
        <v>2023</v>
      </c>
      <c r="E89" s="3">
        <v>2</v>
      </c>
      <c r="F89" s="3">
        <v>4</v>
      </c>
      <c r="G89" s="2">
        <v>235</v>
      </c>
      <c r="H89" s="2">
        <v>228</v>
      </c>
      <c r="I89" s="2">
        <v>235</v>
      </c>
      <c r="J89" s="2">
        <f>SUM(G89:I89)</f>
        <v>698</v>
      </c>
      <c r="K89" s="2" t="str">
        <f>IF(VLOOKUP(C89,상주리그선수정리!$A$1:$F$77,6,FALSE)="W","15","0")</f>
        <v>0</v>
      </c>
      <c r="L89" s="21">
        <v>45025</v>
      </c>
      <c r="M89" s="8">
        <v>87</v>
      </c>
    </row>
    <row r="90" spans="1:13">
      <c r="A90" s="6">
        <v>45025</v>
      </c>
      <c r="B90" s="2" t="str">
        <f>VLOOKUP(C90,상주리그선수정리!$A$1:$F$70,2,FALSE)</f>
        <v>C01</v>
      </c>
      <c r="C90" s="2" t="s">
        <v>139</v>
      </c>
      <c r="D90" s="3">
        <v>2023</v>
      </c>
      <c r="E90" s="3">
        <v>2</v>
      </c>
      <c r="F90" s="3">
        <v>4</v>
      </c>
      <c r="G90" s="2">
        <v>218</v>
      </c>
      <c r="H90" s="2">
        <v>205</v>
      </c>
      <c r="I90" s="2">
        <v>188</v>
      </c>
      <c r="J90" s="2">
        <f>SUM(G90:I90)</f>
        <v>611</v>
      </c>
      <c r="K90" s="2" t="str">
        <f>IF(VLOOKUP(C90,상주리그선수정리!$A$1:$F$77,6,FALSE)="W","15","0")</f>
        <v>0</v>
      </c>
      <c r="L90" s="21">
        <v>45025</v>
      </c>
      <c r="M90" s="8">
        <v>88</v>
      </c>
    </row>
    <row r="91" spans="1:13">
      <c r="A91" s="6">
        <v>45025</v>
      </c>
      <c r="B91" s="2" t="str">
        <f>VLOOKUP(C91,상주리그선수정리!$A$1:$F$70,2,FALSE)</f>
        <v>C02</v>
      </c>
      <c r="C91" s="2" t="s">
        <v>69</v>
      </c>
      <c r="D91" s="3">
        <v>2023</v>
      </c>
      <c r="E91" s="3">
        <v>2</v>
      </c>
      <c r="F91" s="3">
        <v>4</v>
      </c>
      <c r="G91" s="2">
        <v>212</v>
      </c>
      <c r="H91" s="2">
        <v>209</v>
      </c>
      <c r="I91" s="2">
        <v>213</v>
      </c>
      <c r="J91" s="2">
        <f>SUM(G91:I91)</f>
        <v>634</v>
      </c>
      <c r="K91" s="2" t="str">
        <f>IF(VLOOKUP(C91,상주리그선수정리!$A$1:$F$77,6,FALSE)="W","15","0")</f>
        <v>15</v>
      </c>
      <c r="L91" s="21">
        <v>45025</v>
      </c>
      <c r="M91" s="8">
        <v>89</v>
      </c>
    </row>
    <row r="92" spans="1:13">
      <c r="A92" s="6">
        <v>45025</v>
      </c>
      <c r="B92" s="2" t="str">
        <f>VLOOKUP(C92,상주리그선수정리!$A$1:$F$70,2,FALSE)</f>
        <v>C03</v>
      </c>
      <c r="C92" s="2" t="s">
        <v>70</v>
      </c>
      <c r="D92" s="3">
        <v>2023</v>
      </c>
      <c r="E92" s="3">
        <v>2</v>
      </c>
      <c r="F92" s="3">
        <v>4</v>
      </c>
      <c r="G92" s="2">
        <v>252</v>
      </c>
      <c r="H92" s="2">
        <v>191</v>
      </c>
      <c r="I92" s="2">
        <v>223</v>
      </c>
      <c r="J92" s="2">
        <f>SUM(G92:I92)</f>
        <v>666</v>
      </c>
      <c r="K92" s="2" t="str">
        <f>IF(VLOOKUP(C92,상주리그선수정리!$A$1:$F$77,6,FALSE)="W","15","0")</f>
        <v>0</v>
      </c>
      <c r="L92" s="21">
        <v>45025</v>
      </c>
      <c r="M92" s="8">
        <v>90</v>
      </c>
    </row>
    <row r="93" spans="1:13">
      <c r="A93" s="6">
        <v>45025</v>
      </c>
      <c r="B93" s="2" t="str">
        <f>VLOOKUP(C93,상주리그선수정리!$A$1:$F$70,2,FALSE)</f>
        <v>D01</v>
      </c>
      <c r="C93" s="2" t="s">
        <v>77</v>
      </c>
      <c r="D93" s="3">
        <v>2023</v>
      </c>
      <c r="E93" s="3">
        <v>2</v>
      </c>
      <c r="F93" s="3">
        <v>4</v>
      </c>
      <c r="G93" s="2">
        <v>204</v>
      </c>
      <c r="H93" s="2">
        <v>147</v>
      </c>
      <c r="I93" s="2">
        <v>145</v>
      </c>
      <c r="J93" s="2">
        <f>SUM(G93:I93)</f>
        <v>496</v>
      </c>
      <c r="K93" s="2" t="str">
        <f>IF(VLOOKUP(C93,상주리그선수정리!$A$1:$F$77,6,FALSE)="W","15","0")</f>
        <v>0</v>
      </c>
      <c r="L93" s="21">
        <v>45025</v>
      </c>
      <c r="M93" s="8">
        <v>91</v>
      </c>
    </row>
    <row r="94" spans="1:13">
      <c r="A94" s="6">
        <v>45025</v>
      </c>
      <c r="B94" s="2" t="str">
        <f>VLOOKUP(C94,상주리그선수정리!$A$1:$F$70,2,FALSE)</f>
        <v>D02</v>
      </c>
      <c r="C94" s="2" t="s">
        <v>78</v>
      </c>
      <c r="D94" s="3">
        <v>2023</v>
      </c>
      <c r="E94" s="3">
        <v>2</v>
      </c>
      <c r="F94" s="3">
        <v>4</v>
      </c>
      <c r="G94" s="2">
        <v>154</v>
      </c>
      <c r="H94" s="2">
        <v>191</v>
      </c>
      <c r="I94" s="2">
        <v>227</v>
      </c>
      <c r="J94" s="2">
        <f>SUM(G94:I94)</f>
        <v>572</v>
      </c>
      <c r="K94" s="2" t="str">
        <f>IF(VLOOKUP(C94,상주리그선수정리!$A$1:$F$77,6,FALSE)="W","15","0")</f>
        <v>0</v>
      </c>
      <c r="L94" s="21">
        <v>45025</v>
      </c>
      <c r="M94" s="8">
        <v>92</v>
      </c>
    </row>
    <row r="95" spans="1:13">
      <c r="A95" s="6">
        <v>45025</v>
      </c>
      <c r="B95" s="2" t="str">
        <f>VLOOKUP(C95,상주리그선수정리!$A$1:$F$70,2,FALSE)</f>
        <v>D04</v>
      </c>
      <c r="C95" s="2" t="s">
        <v>80</v>
      </c>
      <c r="D95" s="3">
        <v>2023</v>
      </c>
      <c r="E95" s="3">
        <v>2</v>
      </c>
      <c r="F95" s="3">
        <v>4</v>
      </c>
      <c r="G95" s="2">
        <v>199</v>
      </c>
      <c r="H95" s="2">
        <v>165</v>
      </c>
      <c r="I95" s="2">
        <v>176</v>
      </c>
      <c r="J95" s="2">
        <f>SUM(G95:I95)</f>
        <v>540</v>
      </c>
      <c r="K95" s="2" t="str">
        <f>IF(VLOOKUP(C95,상주리그선수정리!$A$1:$F$77,6,FALSE)="W","15","0")</f>
        <v>0</v>
      </c>
      <c r="L95" s="21">
        <v>45025</v>
      </c>
      <c r="M95" s="8">
        <v>93</v>
      </c>
    </row>
    <row r="96" spans="1:13">
      <c r="A96" s="6">
        <v>45025</v>
      </c>
      <c r="B96" s="2" t="str">
        <f>VLOOKUP(C96,상주리그선수정리!$A$1:$F$70,2,FALSE)</f>
        <v>F01</v>
      </c>
      <c r="C96" s="2" t="s">
        <v>140</v>
      </c>
      <c r="D96" s="3">
        <v>2023</v>
      </c>
      <c r="E96" s="3">
        <v>2</v>
      </c>
      <c r="F96" s="3">
        <v>4</v>
      </c>
      <c r="G96" s="2">
        <v>181</v>
      </c>
      <c r="H96" s="2">
        <v>199</v>
      </c>
      <c r="I96" s="2">
        <v>187</v>
      </c>
      <c r="J96" s="2">
        <f>SUM(G96:I96)</f>
        <v>567</v>
      </c>
      <c r="K96" s="2" t="str">
        <f>IF(VLOOKUP(C96,상주리그선수정리!$A$1:$F$77,6,FALSE)="W","15","0")</f>
        <v>0</v>
      </c>
      <c r="L96" s="21">
        <v>45025</v>
      </c>
      <c r="M96" s="8">
        <v>94</v>
      </c>
    </row>
    <row r="97" spans="1:13">
      <c r="A97" s="6">
        <v>45025</v>
      </c>
      <c r="B97" s="2" t="str">
        <f>VLOOKUP(C97,상주리그선수정리!$A$1:$F$70,2,FALSE)</f>
        <v>F02</v>
      </c>
      <c r="C97" s="2" t="s">
        <v>141</v>
      </c>
      <c r="D97" s="3">
        <v>2023</v>
      </c>
      <c r="E97" s="3">
        <v>2</v>
      </c>
      <c r="F97" s="3">
        <v>4</v>
      </c>
      <c r="G97" s="2">
        <v>191</v>
      </c>
      <c r="H97" s="2">
        <v>172</v>
      </c>
      <c r="I97" s="2">
        <v>148</v>
      </c>
      <c r="J97" s="2">
        <f>SUM(G97:I97)</f>
        <v>511</v>
      </c>
      <c r="K97" s="2" t="str">
        <f>IF(VLOOKUP(C97,상주리그선수정리!$A$1:$F$77,6,FALSE)="W","15","0")</f>
        <v>15</v>
      </c>
      <c r="L97" s="21">
        <v>45025</v>
      </c>
      <c r="M97" s="8">
        <v>95</v>
      </c>
    </row>
    <row r="98" spans="1:13">
      <c r="A98" s="6">
        <v>45025</v>
      </c>
      <c r="B98" s="2" t="str">
        <f>VLOOKUP(C98,상주리그선수정리!$A$1:$F$70,2,FALSE)</f>
        <v>F03</v>
      </c>
      <c r="C98" s="2" t="s">
        <v>142</v>
      </c>
      <c r="D98" s="3">
        <v>2023</v>
      </c>
      <c r="E98" s="3">
        <v>2</v>
      </c>
      <c r="F98" s="3">
        <v>4</v>
      </c>
      <c r="G98" s="2">
        <v>215</v>
      </c>
      <c r="H98" s="2">
        <v>234</v>
      </c>
      <c r="I98" s="2">
        <v>215</v>
      </c>
      <c r="J98" s="2">
        <f>SUM(G98:I98)</f>
        <v>664</v>
      </c>
      <c r="K98" s="2" t="str">
        <f>IF(VLOOKUP(C98,상주리그선수정리!$A$1:$F$77,6,FALSE)="W","15","0")</f>
        <v>0</v>
      </c>
      <c r="L98" s="21">
        <v>45025</v>
      </c>
      <c r="M98" s="8">
        <v>96</v>
      </c>
    </row>
    <row r="99" spans="1:13">
      <c r="A99" s="6">
        <v>45025</v>
      </c>
      <c r="B99" s="2" t="str">
        <f>VLOOKUP(C99,상주리그선수정리!$A$1:$F$70,2,FALSE)</f>
        <v>G02</v>
      </c>
      <c r="C99" s="2" t="s">
        <v>84</v>
      </c>
      <c r="D99" s="3">
        <v>2023</v>
      </c>
      <c r="E99" s="3">
        <v>2</v>
      </c>
      <c r="F99" s="3">
        <v>4</v>
      </c>
      <c r="G99" s="2">
        <v>213</v>
      </c>
      <c r="H99" s="2">
        <v>171</v>
      </c>
      <c r="I99" s="2">
        <v>162</v>
      </c>
      <c r="J99" s="2">
        <f>SUM(G99:I99)</f>
        <v>546</v>
      </c>
      <c r="K99" s="2" t="str">
        <f>IF(VLOOKUP(C99,상주리그선수정리!$A$1:$F$77,6,FALSE)="W","15","0")</f>
        <v>0</v>
      </c>
      <c r="L99" s="21">
        <v>45025</v>
      </c>
      <c r="M99" s="8">
        <v>97</v>
      </c>
    </row>
    <row r="100" spans="1:13">
      <c r="A100" s="6">
        <v>45025</v>
      </c>
      <c r="B100" s="2" t="str">
        <f>VLOOKUP(C100,상주리그선수정리!$A$1:$F$70,2,FALSE)</f>
        <v>G03</v>
      </c>
      <c r="C100" s="2" t="s">
        <v>85</v>
      </c>
      <c r="D100" s="3">
        <v>2023</v>
      </c>
      <c r="E100" s="3">
        <v>2</v>
      </c>
      <c r="F100" s="3">
        <v>4</v>
      </c>
      <c r="G100" s="2">
        <v>225</v>
      </c>
      <c r="H100" s="2">
        <v>235</v>
      </c>
      <c r="I100" s="2">
        <v>217</v>
      </c>
      <c r="J100" s="2">
        <f>SUM(G100:I100)</f>
        <v>677</v>
      </c>
      <c r="K100" s="2" t="str">
        <f>IF(VLOOKUP(C100,상주리그선수정리!$A$1:$F$77,6,FALSE)="W","15","0")</f>
        <v>0</v>
      </c>
      <c r="L100" s="21">
        <v>45025</v>
      </c>
      <c r="M100" s="8">
        <v>98</v>
      </c>
    </row>
    <row r="101" spans="1:13">
      <c r="A101" s="6">
        <v>45025</v>
      </c>
      <c r="B101" s="2" t="str">
        <f>VLOOKUP(C101,상주리그선수정리!$A$1:$F$70,2,FALSE)</f>
        <v>G06</v>
      </c>
      <c r="C101" s="2" t="s">
        <v>88</v>
      </c>
      <c r="D101" s="3">
        <v>2023</v>
      </c>
      <c r="E101" s="3">
        <v>2</v>
      </c>
      <c r="F101" s="3">
        <v>4</v>
      </c>
      <c r="G101" s="2">
        <v>205</v>
      </c>
      <c r="H101" s="2">
        <v>171</v>
      </c>
      <c r="I101" s="2">
        <v>174</v>
      </c>
      <c r="J101" s="2">
        <f>SUM(G101:I101)</f>
        <v>550</v>
      </c>
      <c r="K101" s="2" t="str">
        <f>IF(VLOOKUP(C101,상주리그선수정리!$A$1:$F$77,6,FALSE)="W","15","0")</f>
        <v>0</v>
      </c>
      <c r="L101" s="21">
        <v>45025</v>
      </c>
      <c r="M101" s="8">
        <v>99</v>
      </c>
    </row>
    <row r="102" spans="1:13">
      <c r="A102" s="6">
        <v>45025</v>
      </c>
      <c r="B102" s="2" t="str">
        <f>VLOOKUP(C102,상주리그선수정리!$A$1:$F$70,2,FALSE)</f>
        <v>H02</v>
      </c>
      <c r="C102" s="2" t="s">
        <v>93</v>
      </c>
      <c r="D102" s="3">
        <v>2023</v>
      </c>
      <c r="E102" s="3">
        <v>2</v>
      </c>
      <c r="F102" s="3">
        <v>4</v>
      </c>
      <c r="G102" s="2">
        <v>170</v>
      </c>
      <c r="H102" s="2">
        <v>210</v>
      </c>
      <c r="I102" s="2">
        <v>224</v>
      </c>
      <c r="J102" s="2">
        <f>SUM(G102:I102)</f>
        <v>604</v>
      </c>
      <c r="K102" s="2" t="str">
        <f>IF(VLOOKUP(C102,상주리그선수정리!$A$1:$F$77,6,FALSE)="W","15","0")</f>
        <v>0</v>
      </c>
      <c r="L102" s="21">
        <v>45025</v>
      </c>
      <c r="M102" s="8">
        <v>100</v>
      </c>
    </row>
    <row r="103" spans="1:13">
      <c r="A103" s="6">
        <v>45025</v>
      </c>
      <c r="B103" s="2" t="str">
        <f>VLOOKUP(C103,상주리그선수정리!$A$1:$F$70,2,FALSE)</f>
        <v>H03</v>
      </c>
      <c r="C103" s="2" t="s">
        <v>94</v>
      </c>
      <c r="D103" s="3">
        <v>2023</v>
      </c>
      <c r="E103" s="3">
        <v>2</v>
      </c>
      <c r="F103" s="3">
        <v>4</v>
      </c>
      <c r="G103" s="2">
        <v>215</v>
      </c>
      <c r="H103" s="2">
        <v>205</v>
      </c>
      <c r="I103" s="2">
        <v>172</v>
      </c>
      <c r="J103" s="2">
        <f>SUM(G103:I103)</f>
        <v>592</v>
      </c>
      <c r="K103" s="2" t="str">
        <f>IF(VLOOKUP(C103,상주리그선수정리!$A$1:$F$77,6,FALSE)="W","15","0")</f>
        <v>0</v>
      </c>
      <c r="L103" s="21">
        <v>45025</v>
      </c>
      <c r="M103" s="8">
        <v>101</v>
      </c>
    </row>
    <row r="104" spans="1:13">
      <c r="A104" s="6">
        <v>45025</v>
      </c>
      <c r="B104" s="2" t="str">
        <f>VLOOKUP(C104,상주리그선수정리!$A$1:$F$70,2,FALSE)</f>
        <v>H04</v>
      </c>
      <c r="C104" s="2" t="s">
        <v>95</v>
      </c>
      <c r="D104" s="3">
        <v>2023</v>
      </c>
      <c r="E104" s="3">
        <v>2</v>
      </c>
      <c r="F104" s="3">
        <v>4</v>
      </c>
      <c r="G104" s="2">
        <v>187</v>
      </c>
      <c r="H104" s="2">
        <v>182</v>
      </c>
      <c r="I104" s="2">
        <v>257</v>
      </c>
      <c r="J104" s="2">
        <f>SUM(G104:I104)</f>
        <v>626</v>
      </c>
      <c r="K104" s="2" t="str">
        <f>IF(VLOOKUP(C104,상주리그선수정리!$A$1:$F$77,6,FALSE)="W","15","0")</f>
        <v>0</v>
      </c>
      <c r="L104" s="21">
        <v>45025</v>
      </c>
      <c r="M104" s="8">
        <v>102</v>
      </c>
    </row>
    <row r="105" spans="1:13">
      <c r="A105" s="6">
        <v>45025</v>
      </c>
      <c r="B105" s="2" t="str">
        <f>VLOOKUP(C105,상주리그선수정리!$A$1:$F$70,2,FALSE)</f>
        <v>I01</v>
      </c>
      <c r="C105" s="2" t="s">
        <v>100</v>
      </c>
      <c r="D105" s="3">
        <v>2023</v>
      </c>
      <c r="E105" s="3">
        <v>2</v>
      </c>
      <c r="F105" s="3">
        <v>4</v>
      </c>
      <c r="G105" s="2">
        <v>182</v>
      </c>
      <c r="H105" s="2">
        <v>278</v>
      </c>
      <c r="I105" s="2">
        <v>214</v>
      </c>
      <c r="J105" s="2">
        <f>SUM(G105:I105)</f>
        <v>674</v>
      </c>
      <c r="K105" s="2" t="str">
        <f>IF(VLOOKUP(C105,상주리그선수정리!$A$1:$F$77,6,FALSE)="W","15","0")</f>
        <v>0</v>
      </c>
      <c r="L105" s="21">
        <v>45025</v>
      </c>
      <c r="M105" s="8">
        <v>103</v>
      </c>
    </row>
    <row r="106" spans="1:13">
      <c r="A106" s="6">
        <v>45025</v>
      </c>
      <c r="B106" s="2" t="str">
        <f>VLOOKUP(C106,상주리그선수정리!$A$1:$F$70,2,FALSE)</f>
        <v>I02</v>
      </c>
      <c r="C106" s="2" t="s">
        <v>101</v>
      </c>
      <c r="D106" s="3">
        <v>2023</v>
      </c>
      <c r="E106" s="3">
        <v>2</v>
      </c>
      <c r="F106" s="3">
        <v>4</v>
      </c>
      <c r="G106" s="2">
        <v>300</v>
      </c>
      <c r="H106" s="2">
        <v>262</v>
      </c>
      <c r="I106" s="2">
        <v>207</v>
      </c>
      <c r="J106" s="2">
        <f>SUM(G106:I106)</f>
        <v>769</v>
      </c>
      <c r="K106" s="2" t="str">
        <f>IF(VLOOKUP(C106,상주리그선수정리!$A$1:$F$77,6,FALSE)="W","15","0")</f>
        <v>15</v>
      </c>
      <c r="L106" s="21">
        <v>45025</v>
      </c>
      <c r="M106" s="8">
        <v>104</v>
      </c>
    </row>
    <row r="107" spans="1:13">
      <c r="A107" s="6">
        <v>45025</v>
      </c>
      <c r="B107" s="2" t="str">
        <f>VLOOKUP(C107,상주리그선수정리!$A$1:$F$70,2,FALSE)</f>
        <v>I03</v>
      </c>
      <c r="C107" s="2" t="s">
        <v>102</v>
      </c>
      <c r="D107" s="3">
        <v>2023</v>
      </c>
      <c r="E107" s="3">
        <v>2</v>
      </c>
      <c r="F107" s="3">
        <v>4</v>
      </c>
      <c r="G107" s="2">
        <v>186</v>
      </c>
      <c r="H107" s="2">
        <v>184</v>
      </c>
      <c r="I107" s="2">
        <v>226</v>
      </c>
      <c r="J107" s="2">
        <f>SUM(G107:I107)</f>
        <v>596</v>
      </c>
      <c r="K107" s="2" t="str">
        <f>IF(VLOOKUP(C107,상주리그선수정리!$A$1:$F$77,6,FALSE)="W","15","0")</f>
        <v>0</v>
      </c>
      <c r="L107" s="21">
        <v>45025</v>
      </c>
      <c r="M107" s="8">
        <v>105</v>
      </c>
    </row>
    <row r="108" spans="1:13">
      <c r="A108" s="6">
        <v>45025</v>
      </c>
      <c r="B108" s="2" t="str">
        <f>VLOOKUP(C108,상주리그선수정리!$A$1:$F$70,2,FALSE)</f>
        <v>J01</v>
      </c>
      <c r="C108" s="2" t="s">
        <v>103</v>
      </c>
      <c r="D108" s="3">
        <v>2023</v>
      </c>
      <c r="E108" s="3">
        <v>2</v>
      </c>
      <c r="F108" s="3">
        <v>4</v>
      </c>
      <c r="G108" s="2">
        <v>127</v>
      </c>
      <c r="H108" s="2">
        <v>201</v>
      </c>
      <c r="I108" s="2">
        <v>180</v>
      </c>
      <c r="J108" s="2">
        <f>SUM(G108:I108)</f>
        <v>508</v>
      </c>
      <c r="K108" s="2" t="str">
        <f>IF(VLOOKUP(C108,상주리그선수정리!$A$1:$F$77,6,FALSE)="W","15","0")</f>
        <v>0</v>
      </c>
      <c r="L108" s="21">
        <v>45025</v>
      </c>
      <c r="M108" s="8">
        <v>106</v>
      </c>
    </row>
    <row r="109" spans="1:13">
      <c r="A109" s="6">
        <v>45025</v>
      </c>
      <c r="B109" s="2" t="str">
        <f>VLOOKUP(C109,상주리그선수정리!$A$1:$F$70,2,FALSE)</f>
        <v>J06</v>
      </c>
      <c r="C109" s="2" t="s">
        <v>107</v>
      </c>
      <c r="D109" s="3">
        <v>2023</v>
      </c>
      <c r="E109" s="3">
        <v>2</v>
      </c>
      <c r="F109" s="3">
        <v>4</v>
      </c>
      <c r="G109" s="2">
        <v>200</v>
      </c>
      <c r="H109" s="2">
        <v>210</v>
      </c>
      <c r="I109" s="2">
        <v>202</v>
      </c>
      <c r="J109" s="2">
        <f>SUM(G109:I109)</f>
        <v>612</v>
      </c>
      <c r="K109" s="2" t="str">
        <f>IF(VLOOKUP(C109,상주리그선수정리!$A$1:$F$77,6,FALSE)="W","15","0")</f>
        <v>0</v>
      </c>
      <c r="L109" s="21">
        <v>45025</v>
      </c>
      <c r="M109" s="8">
        <v>107</v>
      </c>
    </row>
    <row r="110" spans="1:13">
      <c r="A110" s="6">
        <v>45025</v>
      </c>
      <c r="B110" s="2" t="str">
        <f>VLOOKUP(C110,상주리그선수정리!$A$1:$F$70,2,FALSE)</f>
        <v>J08</v>
      </c>
      <c r="C110" s="2" t="s">
        <v>109</v>
      </c>
      <c r="D110" s="3">
        <v>2023</v>
      </c>
      <c r="E110" s="3">
        <v>2</v>
      </c>
      <c r="F110" s="3">
        <v>4</v>
      </c>
      <c r="G110" s="2">
        <v>205</v>
      </c>
      <c r="H110" s="2">
        <v>206</v>
      </c>
      <c r="I110" s="2">
        <v>208</v>
      </c>
      <c r="J110" s="2">
        <f>SUM(G110:I110)</f>
        <v>619</v>
      </c>
      <c r="K110" s="2" t="str">
        <f>IF(VLOOKUP(C110,상주리그선수정리!$A$1:$F$77,6,FALSE)="W","15","0")</f>
        <v>15</v>
      </c>
      <c r="L110" s="21">
        <v>45025</v>
      </c>
      <c r="M110" s="8">
        <v>108</v>
      </c>
    </row>
    <row r="111" spans="1:13">
      <c r="A111" s="6">
        <v>45032</v>
      </c>
      <c r="B111" s="2" t="str">
        <f>VLOOKUP(C111,상주리그선수정리!$A$1:$F$70,2,FALSE)</f>
        <v>A01</v>
      </c>
      <c r="C111" s="2" t="s">
        <v>144</v>
      </c>
      <c r="D111" s="3">
        <v>2023</v>
      </c>
      <c r="E111" s="3">
        <v>2</v>
      </c>
      <c r="F111" s="3">
        <v>5</v>
      </c>
      <c r="G111" s="2">
        <v>168</v>
      </c>
      <c r="H111" s="2">
        <v>204</v>
      </c>
      <c r="I111" s="2">
        <v>232</v>
      </c>
      <c r="J111" s="2">
        <f>SUM(G111:I111)</f>
        <v>604</v>
      </c>
      <c r="K111" s="2" t="str">
        <f>IF(VLOOKUP(C111,상주리그선수정리!$A$1:$F$77,6,FALSE)="W","15","0")</f>
        <v>0</v>
      </c>
      <c r="L111" s="21">
        <v>45032</v>
      </c>
      <c r="M111" s="8">
        <v>109</v>
      </c>
    </row>
    <row r="112" spans="1:13">
      <c r="A112" s="6">
        <v>45032</v>
      </c>
      <c r="B112" s="2" t="str">
        <f>VLOOKUP(C112,상주리그선수정리!$A$1:$F$70,2,FALSE)</f>
        <v>A02</v>
      </c>
      <c r="C112" s="2" t="s">
        <v>65</v>
      </c>
      <c r="D112" s="3">
        <v>2023</v>
      </c>
      <c r="E112" s="3">
        <v>2</v>
      </c>
      <c r="F112" s="3">
        <v>5</v>
      </c>
      <c r="G112" s="2">
        <v>162</v>
      </c>
      <c r="H112" s="2">
        <v>153</v>
      </c>
      <c r="I112" s="2">
        <v>183</v>
      </c>
      <c r="J112" s="2">
        <f>SUM(G112:I112)</f>
        <v>498</v>
      </c>
      <c r="K112" s="2" t="str">
        <f>IF(VLOOKUP(C112,상주리그선수정리!$A$1:$F$77,6,FALSE)="W","15","0")</f>
        <v>0</v>
      </c>
      <c r="L112" s="21">
        <v>45032</v>
      </c>
      <c r="M112" s="8">
        <v>110</v>
      </c>
    </row>
    <row r="113" spans="1:13">
      <c r="A113" s="6">
        <v>45032</v>
      </c>
      <c r="B113" s="2" t="str">
        <f>VLOOKUP(C113,상주리그선수정리!$A$1:$F$70,2,FALSE)</f>
        <v>A03</v>
      </c>
      <c r="C113" s="2" t="s">
        <v>143</v>
      </c>
      <c r="D113" s="3">
        <v>2023</v>
      </c>
      <c r="E113" s="3">
        <v>2</v>
      </c>
      <c r="F113" s="3">
        <v>5</v>
      </c>
      <c r="G113" s="2">
        <v>266</v>
      </c>
      <c r="H113" s="2">
        <v>225</v>
      </c>
      <c r="I113" s="2">
        <v>287</v>
      </c>
      <c r="J113" s="2">
        <f>SUM(G113:I113)</f>
        <v>778</v>
      </c>
      <c r="K113" s="2" t="str">
        <f>IF(VLOOKUP(C113,상주리그선수정리!$A$1:$F$77,6,FALSE)="W","15","0")</f>
        <v>0</v>
      </c>
      <c r="L113" s="21">
        <v>45032</v>
      </c>
      <c r="M113" s="8">
        <v>111</v>
      </c>
    </row>
    <row r="114" spans="1:13">
      <c r="A114" s="6">
        <v>45032</v>
      </c>
      <c r="B114" s="2" t="str">
        <f>VLOOKUP(C114,상주리그선수정리!$A$1:$F$70,2,FALSE)</f>
        <v>B01</v>
      </c>
      <c r="C114" s="2" t="s">
        <v>138</v>
      </c>
      <c r="D114" s="3">
        <v>2023</v>
      </c>
      <c r="E114" s="3">
        <v>2</v>
      </c>
      <c r="F114" s="3">
        <v>5</v>
      </c>
      <c r="G114" s="2">
        <v>218</v>
      </c>
      <c r="H114" s="2">
        <v>236</v>
      </c>
      <c r="I114" s="2">
        <v>214</v>
      </c>
      <c r="J114" s="2">
        <f>SUM(G114:I114)</f>
        <v>668</v>
      </c>
      <c r="K114" s="2" t="str">
        <f>IF(VLOOKUP(C114,상주리그선수정리!$A$1:$F$77,6,FALSE)="W","15","0")</f>
        <v>0</v>
      </c>
      <c r="L114" s="21">
        <v>45032</v>
      </c>
      <c r="M114" s="8">
        <v>112</v>
      </c>
    </row>
    <row r="115" spans="1:13">
      <c r="A115" s="6">
        <v>45032</v>
      </c>
      <c r="B115" s="2" t="str">
        <f>VLOOKUP(C115,상주리그선수정리!$A$1:$F$70,2,FALSE)</f>
        <v>B02</v>
      </c>
      <c r="C115" s="2" t="s">
        <v>137</v>
      </c>
      <c r="D115" s="3">
        <v>2023</v>
      </c>
      <c r="E115" s="3">
        <v>2</v>
      </c>
      <c r="F115" s="3">
        <v>5</v>
      </c>
      <c r="G115" s="2">
        <v>183</v>
      </c>
      <c r="H115" s="2">
        <v>216</v>
      </c>
      <c r="I115" s="2">
        <v>171</v>
      </c>
      <c r="J115" s="2">
        <f>SUM(G115:I115)</f>
        <v>570</v>
      </c>
      <c r="K115" s="2" t="str">
        <f>IF(VLOOKUP(C115,상주리그선수정리!$A$1:$F$77,6,FALSE)="W","15","0")</f>
        <v>15</v>
      </c>
      <c r="L115" s="21">
        <v>45032</v>
      </c>
      <c r="M115" s="8">
        <v>113</v>
      </c>
    </row>
    <row r="116" spans="1:13">
      <c r="A116" s="6">
        <v>45032</v>
      </c>
      <c r="B116" s="2" t="str">
        <f>VLOOKUP(C116,상주리그선수정리!$A$1:$F$70,2,FALSE)</f>
        <v>B03</v>
      </c>
      <c r="C116" s="2" t="s">
        <v>145</v>
      </c>
      <c r="D116" s="3">
        <v>2023</v>
      </c>
      <c r="E116" s="3">
        <v>2</v>
      </c>
      <c r="F116" s="3">
        <v>5</v>
      </c>
      <c r="G116" s="2">
        <v>205</v>
      </c>
      <c r="H116" s="2">
        <v>203</v>
      </c>
      <c r="I116" s="2">
        <v>202</v>
      </c>
      <c r="J116" s="2">
        <f>SUM(G116:I116)</f>
        <v>610</v>
      </c>
      <c r="K116" s="2" t="str">
        <f>IF(VLOOKUP(C116,상주리그선수정리!$A$1:$F$77,6,FALSE)="W","15","0")</f>
        <v>0</v>
      </c>
      <c r="L116" s="21">
        <v>45032</v>
      </c>
      <c r="M116" s="8">
        <v>114</v>
      </c>
    </row>
    <row r="117" spans="1:13">
      <c r="A117" s="6">
        <v>45032</v>
      </c>
      <c r="B117" s="2" t="str">
        <f>VLOOKUP(C117,상주리그선수정리!$A$1:$F$70,2,FALSE)</f>
        <v>C01</v>
      </c>
      <c r="C117" s="2" t="s">
        <v>139</v>
      </c>
      <c r="D117" s="3">
        <v>2023</v>
      </c>
      <c r="E117" s="3">
        <v>2</v>
      </c>
      <c r="F117" s="3">
        <v>5</v>
      </c>
      <c r="G117" s="2">
        <v>204</v>
      </c>
      <c r="H117" s="2">
        <v>187</v>
      </c>
      <c r="I117" s="2">
        <v>221</v>
      </c>
      <c r="J117" s="2">
        <f>SUM(G117:I117)</f>
        <v>612</v>
      </c>
      <c r="K117" s="2" t="str">
        <f>IF(VLOOKUP(C117,상주리그선수정리!$A$1:$F$77,6,FALSE)="W","15","0")</f>
        <v>0</v>
      </c>
      <c r="L117" s="21">
        <v>45032</v>
      </c>
      <c r="M117" s="8">
        <v>115</v>
      </c>
    </row>
    <row r="118" spans="1:13">
      <c r="A118" s="6">
        <v>45032</v>
      </c>
      <c r="B118" s="2" t="str">
        <f>VLOOKUP(C118,상주리그선수정리!$A$1:$F$70,2,FALSE)</f>
        <v>C04</v>
      </c>
      <c r="C118" s="2" t="s">
        <v>72</v>
      </c>
      <c r="D118" s="3">
        <v>2023</v>
      </c>
      <c r="E118" s="3">
        <v>2</v>
      </c>
      <c r="F118" s="3">
        <v>5</v>
      </c>
      <c r="G118" s="2">
        <v>151</v>
      </c>
      <c r="H118" s="2">
        <v>180</v>
      </c>
      <c r="I118" s="2">
        <v>183</v>
      </c>
      <c r="J118" s="2">
        <f>SUM(G118:I118)</f>
        <v>514</v>
      </c>
      <c r="K118" s="2" t="str">
        <f>IF(VLOOKUP(C118,상주리그선수정리!$A$1:$F$77,6,FALSE)="W","15","0")</f>
        <v>0</v>
      </c>
      <c r="L118" s="21">
        <v>45032</v>
      </c>
      <c r="M118" s="8">
        <v>116</v>
      </c>
    </row>
    <row r="119" spans="1:13">
      <c r="A119" s="6">
        <v>45032</v>
      </c>
      <c r="B119" s="2" t="str">
        <f>VLOOKUP(C119,상주리그선수정리!$A$1:$F$70,2,FALSE)</f>
        <v>C05</v>
      </c>
      <c r="C119" s="2" t="s">
        <v>75</v>
      </c>
      <c r="D119" s="3">
        <v>2023</v>
      </c>
      <c r="E119" s="3">
        <v>2</v>
      </c>
      <c r="F119" s="3">
        <v>5</v>
      </c>
      <c r="G119" s="2">
        <v>232</v>
      </c>
      <c r="H119" s="2">
        <v>178</v>
      </c>
      <c r="I119" s="2">
        <v>169</v>
      </c>
      <c r="J119" s="2">
        <f>SUM(G119:I119)</f>
        <v>579</v>
      </c>
      <c r="K119" s="2" t="str">
        <f>IF(VLOOKUP(C119,상주리그선수정리!$A$1:$F$77,6,FALSE)="W","15","0")</f>
        <v>0</v>
      </c>
      <c r="L119" s="21">
        <v>45032</v>
      </c>
      <c r="M119" s="8">
        <v>117</v>
      </c>
    </row>
    <row r="120" spans="1:13">
      <c r="A120" s="6">
        <v>45032</v>
      </c>
      <c r="B120" s="2" t="str">
        <f>VLOOKUP(C120,상주리그선수정리!$A$1:$F$70,2,FALSE)</f>
        <v>D02</v>
      </c>
      <c r="C120" s="2" t="s">
        <v>78</v>
      </c>
      <c r="D120" s="3">
        <v>2023</v>
      </c>
      <c r="E120" s="3">
        <v>2</v>
      </c>
      <c r="F120" s="3">
        <v>5</v>
      </c>
      <c r="G120" s="2">
        <v>193</v>
      </c>
      <c r="H120" s="2">
        <v>230</v>
      </c>
      <c r="I120" s="2">
        <v>170</v>
      </c>
      <c r="J120" s="2">
        <f>SUM(G120:I120)</f>
        <v>593</v>
      </c>
      <c r="K120" s="2" t="str">
        <f>IF(VLOOKUP(C120,상주리그선수정리!$A$1:$F$77,6,FALSE)="W","15","0")</f>
        <v>0</v>
      </c>
      <c r="L120" s="21">
        <v>45032</v>
      </c>
      <c r="M120" s="8">
        <v>118</v>
      </c>
    </row>
    <row r="121" spans="1:13">
      <c r="A121" s="6">
        <v>45032</v>
      </c>
      <c r="B121" s="2" t="str">
        <f>VLOOKUP(C121,상주리그선수정리!$A$1:$F$70,2,FALSE)</f>
        <v>D03</v>
      </c>
      <c r="C121" s="2" t="s">
        <v>79</v>
      </c>
      <c r="D121" s="3">
        <v>2023</v>
      </c>
      <c r="E121" s="3">
        <v>2</v>
      </c>
      <c r="F121" s="3">
        <v>5</v>
      </c>
      <c r="G121" s="2">
        <v>192</v>
      </c>
      <c r="H121" s="2">
        <v>168</v>
      </c>
      <c r="I121" s="2">
        <v>131</v>
      </c>
      <c r="J121" s="2">
        <f>SUM(G121:I121)</f>
        <v>491</v>
      </c>
      <c r="K121" s="2" t="str">
        <f>IF(VLOOKUP(C121,상주리그선수정리!$A$1:$F$77,6,FALSE)="W","15","0")</f>
        <v>0</v>
      </c>
      <c r="L121" s="21">
        <v>45032</v>
      </c>
      <c r="M121" s="8">
        <v>119</v>
      </c>
    </row>
    <row r="122" spans="1:13">
      <c r="A122" s="6">
        <v>45032</v>
      </c>
      <c r="B122" s="2" t="str">
        <f>VLOOKUP(C122,상주리그선수정리!$A$1:$F$70,2,FALSE)</f>
        <v>D05</v>
      </c>
      <c r="C122" s="2" t="s">
        <v>81</v>
      </c>
      <c r="D122" s="3">
        <v>2023</v>
      </c>
      <c r="E122" s="3">
        <v>2</v>
      </c>
      <c r="F122" s="3">
        <v>5</v>
      </c>
      <c r="G122" s="2">
        <v>173</v>
      </c>
      <c r="H122" s="2">
        <v>189</v>
      </c>
      <c r="I122" s="2">
        <v>184</v>
      </c>
      <c r="J122" s="2">
        <f>SUM(G122:I122)</f>
        <v>546</v>
      </c>
      <c r="K122" s="2" t="str">
        <f>IF(VLOOKUP(C122,상주리그선수정리!$A$1:$F$77,6,FALSE)="W","15","0")</f>
        <v>0</v>
      </c>
      <c r="L122" s="21">
        <v>45032</v>
      </c>
      <c r="M122" s="8">
        <v>120</v>
      </c>
    </row>
    <row r="123" spans="1:13">
      <c r="A123" s="6">
        <v>45032</v>
      </c>
      <c r="B123" s="2" t="str">
        <f>VLOOKUP(C123,상주리그선수정리!$A$1:$F$70,2,FALSE)</f>
        <v>F01</v>
      </c>
      <c r="C123" s="2" t="s">
        <v>140</v>
      </c>
      <c r="D123" s="3">
        <v>2023</v>
      </c>
      <c r="E123" s="3">
        <v>2</v>
      </c>
      <c r="F123" s="3">
        <v>5</v>
      </c>
      <c r="G123" s="2">
        <v>190</v>
      </c>
      <c r="H123" s="2">
        <v>223</v>
      </c>
      <c r="I123" s="2">
        <v>209</v>
      </c>
      <c r="J123" s="2">
        <f>SUM(G123:I123)</f>
        <v>622</v>
      </c>
      <c r="K123" s="2" t="str">
        <f>IF(VLOOKUP(C123,상주리그선수정리!$A$1:$F$77,6,FALSE)="W","15","0")</f>
        <v>0</v>
      </c>
      <c r="L123" s="21">
        <v>45032</v>
      </c>
      <c r="M123" s="8">
        <v>121</v>
      </c>
    </row>
    <row r="124" spans="1:13">
      <c r="A124" s="6">
        <v>45032</v>
      </c>
      <c r="B124" s="2" t="str">
        <f>VLOOKUP(C124,상주리그선수정리!$A$1:$F$70,2,FALSE)</f>
        <v>F02</v>
      </c>
      <c r="C124" s="2" t="s">
        <v>141</v>
      </c>
      <c r="D124" s="3">
        <v>2023</v>
      </c>
      <c r="E124" s="3">
        <v>2</v>
      </c>
      <c r="F124" s="3">
        <v>5</v>
      </c>
      <c r="G124" s="2">
        <v>200</v>
      </c>
      <c r="H124" s="2">
        <v>204</v>
      </c>
      <c r="I124" s="2">
        <v>196</v>
      </c>
      <c r="J124" s="2">
        <f>SUM(G124:I124)</f>
        <v>600</v>
      </c>
      <c r="K124" s="2" t="str">
        <f>IF(VLOOKUP(C124,상주리그선수정리!$A$1:$F$77,6,FALSE)="W","15","0")</f>
        <v>15</v>
      </c>
      <c r="L124" s="21">
        <v>45032</v>
      </c>
      <c r="M124" s="8">
        <v>122</v>
      </c>
    </row>
    <row r="125" spans="1:13">
      <c r="A125" s="6">
        <v>45032</v>
      </c>
      <c r="B125" s="2" t="str">
        <f>VLOOKUP(C125,상주리그선수정리!$A$1:$F$70,2,FALSE)</f>
        <v>F03</v>
      </c>
      <c r="C125" s="2" t="s">
        <v>142</v>
      </c>
      <c r="D125" s="3">
        <v>2023</v>
      </c>
      <c r="E125" s="3">
        <v>2</v>
      </c>
      <c r="F125" s="3">
        <v>5</v>
      </c>
      <c r="G125" s="2">
        <v>278</v>
      </c>
      <c r="H125" s="2">
        <v>238</v>
      </c>
      <c r="I125" s="2">
        <v>191</v>
      </c>
      <c r="J125" s="2">
        <f>SUM(G125:I125)</f>
        <v>707</v>
      </c>
      <c r="K125" s="2" t="str">
        <f>IF(VLOOKUP(C125,상주리그선수정리!$A$1:$F$77,6,FALSE)="W","15","0")</f>
        <v>0</v>
      </c>
      <c r="L125" s="21">
        <v>45032</v>
      </c>
      <c r="M125" s="8">
        <v>123</v>
      </c>
    </row>
    <row r="126" spans="1:13">
      <c r="A126" s="6">
        <v>45032</v>
      </c>
      <c r="B126" s="2" t="str">
        <f>VLOOKUP(C126,상주리그선수정리!$A$1:$F$70,2,FALSE)</f>
        <v>G01</v>
      </c>
      <c r="C126" s="2" t="s">
        <v>83</v>
      </c>
      <c r="D126" s="3">
        <v>2023</v>
      </c>
      <c r="E126" s="3">
        <v>2</v>
      </c>
      <c r="F126" s="3">
        <v>5</v>
      </c>
      <c r="G126" s="2">
        <v>204</v>
      </c>
      <c r="H126" s="2">
        <v>193</v>
      </c>
      <c r="I126" s="2">
        <v>235</v>
      </c>
      <c r="J126" s="2">
        <f>SUM(G126:I126)</f>
        <v>632</v>
      </c>
      <c r="K126" s="2" t="str">
        <f>IF(VLOOKUP(C126,상주리그선수정리!$A$1:$F$77,6,FALSE)="W","15","0")</f>
        <v>0</v>
      </c>
      <c r="L126" s="21">
        <v>45032</v>
      </c>
      <c r="M126" s="8">
        <v>124</v>
      </c>
    </row>
    <row r="127" spans="1:13">
      <c r="A127" s="6">
        <v>45032</v>
      </c>
      <c r="B127" s="2" t="str">
        <f>VLOOKUP(C127,상주리그선수정리!$A$1:$F$70,2,FALSE)</f>
        <v>G03</v>
      </c>
      <c r="C127" s="2" t="s">
        <v>85</v>
      </c>
      <c r="D127" s="3">
        <v>2023</v>
      </c>
      <c r="E127" s="3">
        <v>2</v>
      </c>
      <c r="F127" s="3">
        <v>5</v>
      </c>
      <c r="G127" s="2">
        <v>174</v>
      </c>
      <c r="H127" s="2">
        <v>237</v>
      </c>
      <c r="I127" s="2">
        <v>194</v>
      </c>
      <c r="J127" s="2">
        <f>SUM(G127:I127)</f>
        <v>605</v>
      </c>
      <c r="K127" s="2" t="str">
        <f>IF(VLOOKUP(C127,상주리그선수정리!$A$1:$F$77,6,FALSE)="W","15","0")</f>
        <v>0</v>
      </c>
      <c r="L127" s="21">
        <v>45032</v>
      </c>
      <c r="M127" s="8">
        <v>125</v>
      </c>
    </row>
    <row r="128" spans="1:13">
      <c r="A128" s="6">
        <v>45032</v>
      </c>
      <c r="B128" s="2" t="str">
        <f>VLOOKUP(C128,상주리그선수정리!$A$1:$F$70,2,FALSE)</f>
        <v>G07</v>
      </c>
      <c r="C128" s="2" t="s">
        <v>90</v>
      </c>
      <c r="D128" s="3">
        <v>2023</v>
      </c>
      <c r="E128" s="3">
        <v>2</v>
      </c>
      <c r="F128" s="3">
        <v>5</v>
      </c>
      <c r="G128" s="2">
        <v>198</v>
      </c>
      <c r="H128" s="2">
        <v>190</v>
      </c>
      <c r="I128" s="2">
        <v>232</v>
      </c>
      <c r="J128" s="2">
        <f>SUM(G128:I128)</f>
        <v>620</v>
      </c>
      <c r="K128" s="2" t="str">
        <f>IF(VLOOKUP(C128,상주리그선수정리!$A$1:$F$77,6,FALSE)="W","15","0")</f>
        <v>0</v>
      </c>
      <c r="L128" s="21">
        <v>45032</v>
      </c>
      <c r="M128" s="8">
        <v>126</v>
      </c>
    </row>
    <row r="129" spans="1:13">
      <c r="A129" s="6">
        <v>45032</v>
      </c>
      <c r="B129" s="2" t="str">
        <f>VLOOKUP(C129,상주리그선수정리!$A$1:$F$70,2,FALSE)</f>
        <v>H01</v>
      </c>
      <c r="C129" s="2" t="s">
        <v>92</v>
      </c>
      <c r="D129" s="3">
        <v>2023</v>
      </c>
      <c r="E129" s="3">
        <v>2</v>
      </c>
      <c r="F129" s="3">
        <v>5</v>
      </c>
      <c r="G129" s="2">
        <v>148</v>
      </c>
      <c r="H129" s="2">
        <v>188</v>
      </c>
      <c r="I129" s="2">
        <v>189</v>
      </c>
      <c r="J129" s="2">
        <f>SUM(G129:I129)</f>
        <v>525</v>
      </c>
      <c r="K129" s="2" t="str">
        <f>IF(VLOOKUP(C129,상주리그선수정리!$A$1:$F$77,6,FALSE)="W","15","0")</f>
        <v>0</v>
      </c>
      <c r="L129" s="21">
        <v>45032</v>
      </c>
      <c r="M129" s="8">
        <v>127</v>
      </c>
    </row>
    <row r="130" spans="1:13">
      <c r="A130" s="6">
        <v>45032</v>
      </c>
      <c r="B130" s="2" t="str">
        <f>VLOOKUP(C130,상주리그선수정리!$A$1:$F$70,2,FALSE)</f>
        <v>H02</v>
      </c>
      <c r="C130" s="2" t="s">
        <v>93</v>
      </c>
      <c r="D130" s="3">
        <v>2023</v>
      </c>
      <c r="E130" s="3">
        <v>2</v>
      </c>
      <c r="F130" s="3">
        <v>5</v>
      </c>
      <c r="G130" s="2">
        <v>231</v>
      </c>
      <c r="H130" s="2">
        <v>173</v>
      </c>
      <c r="I130" s="2">
        <v>236</v>
      </c>
      <c r="J130" s="2">
        <f>SUM(G130:I130)</f>
        <v>640</v>
      </c>
      <c r="K130" s="2" t="str">
        <f>IF(VLOOKUP(C130,상주리그선수정리!$A$1:$F$77,6,FALSE)="W","15","0")</f>
        <v>0</v>
      </c>
      <c r="L130" s="21">
        <v>45032</v>
      </c>
      <c r="M130" s="8">
        <v>128</v>
      </c>
    </row>
    <row r="131" spans="1:13">
      <c r="A131" s="6">
        <v>45032</v>
      </c>
      <c r="B131" s="2" t="str">
        <f>VLOOKUP(C131,상주리그선수정리!$A$1:$F$70,2,FALSE)</f>
        <v>H03</v>
      </c>
      <c r="C131" s="2" t="s">
        <v>94</v>
      </c>
      <c r="D131" s="3">
        <v>2023</v>
      </c>
      <c r="E131" s="3">
        <v>2</v>
      </c>
      <c r="F131" s="3">
        <v>5</v>
      </c>
      <c r="G131" s="2">
        <v>184</v>
      </c>
      <c r="H131" s="2">
        <v>197</v>
      </c>
      <c r="I131" s="2">
        <v>237</v>
      </c>
      <c r="J131" s="2">
        <f>SUM(G131:I131)</f>
        <v>618</v>
      </c>
      <c r="K131" s="2" t="str">
        <f>IF(VLOOKUP(C131,상주리그선수정리!$A$1:$F$77,6,FALSE)="W","15","0")</f>
        <v>0</v>
      </c>
      <c r="L131" s="21">
        <v>45032</v>
      </c>
      <c r="M131" s="8">
        <v>129</v>
      </c>
    </row>
    <row r="132" spans="1:13">
      <c r="A132" s="6">
        <v>45032</v>
      </c>
      <c r="B132" s="2" t="str">
        <f>VLOOKUP(C132,상주리그선수정리!$A$1:$F$70,2,FALSE)</f>
        <v>I01</v>
      </c>
      <c r="C132" s="2" t="s">
        <v>100</v>
      </c>
      <c r="D132" s="3">
        <v>2023</v>
      </c>
      <c r="E132" s="3">
        <v>2</v>
      </c>
      <c r="F132" s="3">
        <v>5</v>
      </c>
      <c r="G132" s="2">
        <v>192</v>
      </c>
      <c r="H132" s="2">
        <v>228</v>
      </c>
      <c r="I132" s="2">
        <v>190</v>
      </c>
      <c r="J132" s="2">
        <f>SUM(G132:I132)</f>
        <v>610</v>
      </c>
      <c r="K132" s="2" t="str">
        <f>IF(VLOOKUP(C132,상주리그선수정리!$A$1:$F$77,6,FALSE)="W","15","0")</f>
        <v>0</v>
      </c>
      <c r="L132" s="21">
        <v>45032</v>
      </c>
      <c r="M132" s="8">
        <v>130</v>
      </c>
    </row>
    <row r="133" spans="1:13">
      <c r="A133" s="6">
        <v>45032</v>
      </c>
      <c r="B133" s="2" t="str">
        <f>VLOOKUP(C133,상주리그선수정리!$A$1:$F$70,2,FALSE)</f>
        <v>I02</v>
      </c>
      <c r="C133" s="2" t="s">
        <v>101</v>
      </c>
      <c r="D133" s="3">
        <v>2023</v>
      </c>
      <c r="E133" s="3">
        <v>2</v>
      </c>
      <c r="F133" s="3">
        <v>5</v>
      </c>
      <c r="G133" s="2">
        <v>215</v>
      </c>
      <c r="H133" s="2">
        <v>221</v>
      </c>
      <c r="I133" s="2">
        <v>178</v>
      </c>
      <c r="J133" s="2">
        <f>SUM(G133:I133)</f>
        <v>614</v>
      </c>
      <c r="K133" s="2" t="str">
        <f>IF(VLOOKUP(C133,상주리그선수정리!$A$1:$F$77,6,FALSE)="W","15","0")</f>
        <v>15</v>
      </c>
      <c r="L133" s="21">
        <v>45032</v>
      </c>
      <c r="M133" s="8">
        <v>131</v>
      </c>
    </row>
    <row r="134" spans="1:13">
      <c r="A134" s="6">
        <v>45032</v>
      </c>
      <c r="B134" s="2" t="str">
        <f>VLOOKUP(C134,상주리그선수정리!$A$1:$F$70,2,FALSE)</f>
        <v>I03</v>
      </c>
      <c r="C134" s="2" t="s">
        <v>102</v>
      </c>
      <c r="D134" s="3">
        <v>2023</v>
      </c>
      <c r="E134" s="3">
        <v>2</v>
      </c>
      <c r="F134" s="3">
        <v>5</v>
      </c>
      <c r="G134" s="2">
        <v>198</v>
      </c>
      <c r="H134" s="2">
        <v>221</v>
      </c>
      <c r="I134" s="2">
        <v>241</v>
      </c>
      <c r="J134" s="2">
        <f>SUM(G134:I134)</f>
        <v>660</v>
      </c>
      <c r="K134" s="2" t="str">
        <f>IF(VLOOKUP(C134,상주리그선수정리!$A$1:$F$77,6,FALSE)="W","15","0")</f>
        <v>0</v>
      </c>
      <c r="L134" s="21">
        <v>45032</v>
      </c>
      <c r="M134" s="8">
        <v>132</v>
      </c>
    </row>
    <row r="135" spans="1:13">
      <c r="A135" s="6">
        <v>45032</v>
      </c>
      <c r="B135" s="2" t="str">
        <f>VLOOKUP(C135,상주리그선수정리!$A$1:$F$70,2,FALSE)</f>
        <v>J02</v>
      </c>
      <c r="C135" s="2" t="s">
        <v>104</v>
      </c>
      <c r="D135" s="3">
        <v>2023</v>
      </c>
      <c r="E135" s="3">
        <v>2</v>
      </c>
      <c r="F135" s="3">
        <v>5</v>
      </c>
      <c r="G135" s="2">
        <v>184</v>
      </c>
      <c r="H135" s="2">
        <v>188</v>
      </c>
      <c r="I135" s="2">
        <v>162</v>
      </c>
      <c r="J135" s="2">
        <f>SUM(G135:I135)</f>
        <v>534</v>
      </c>
      <c r="K135" s="2" t="str">
        <f>IF(VLOOKUP(C135,상주리그선수정리!$A$1:$F$77,6,FALSE)="W","15","0")</f>
        <v>15</v>
      </c>
      <c r="L135" s="21">
        <v>45032</v>
      </c>
      <c r="M135" s="8">
        <v>133</v>
      </c>
    </row>
    <row r="136" spans="1:13">
      <c r="A136" s="6">
        <v>45032</v>
      </c>
      <c r="B136" s="2" t="str">
        <f>VLOOKUP(C136,상주리그선수정리!$A$1:$F$70,2,FALSE)</f>
        <v>J04</v>
      </c>
      <c r="C136" s="2" t="s">
        <v>105</v>
      </c>
      <c r="D136" s="3">
        <v>2023</v>
      </c>
      <c r="E136" s="3">
        <v>2</v>
      </c>
      <c r="F136" s="3">
        <v>5</v>
      </c>
      <c r="G136" s="2">
        <v>159</v>
      </c>
      <c r="H136" s="2">
        <v>185</v>
      </c>
      <c r="I136" s="2">
        <v>266</v>
      </c>
      <c r="J136" s="2">
        <f>SUM(G136:I136)</f>
        <v>610</v>
      </c>
      <c r="K136" s="2" t="str">
        <f>IF(VLOOKUP(C136,상주리그선수정리!$A$1:$F$77,6,FALSE)="W","15","0")</f>
        <v>0</v>
      </c>
      <c r="L136" s="21">
        <v>45032</v>
      </c>
      <c r="M136" s="8">
        <v>134</v>
      </c>
    </row>
    <row r="137" spans="1:13">
      <c r="A137" s="6">
        <v>45032</v>
      </c>
      <c r="B137" s="2" t="str">
        <f>VLOOKUP(C137,상주리그선수정리!$A$1:$F$70,2,FALSE)</f>
        <v>J07</v>
      </c>
      <c r="C137" s="2" t="s">
        <v>108</v>
      </c>
      <c r="D137" s="3">
        <v>2023</v>
      </c>
      <c r="E137" s="3">
        <v>2</v>
      </c>
      <c r="F137" s="3">
        <v>5</v>
      </c>
      <c r="G137" s="2">
        <v>208</v>
      </c>
      <c r="H137" s="2">
        <v>216</v>
      </c>
      <c r="I137" s="2">
        <v>213</v>
      </c>
      <c r="J137" s="2">
        <f>SUM(G137:I137)</f>
        <v>637</v>
      </c>
      <c r="K137" s="2" t="str">
        <f>IF(VLOOKUP(C137,상주리그선수정리!$A$1:$F$77,6,FALSE)="W","15","0")</f>
        <v>15</v>
      </c>
      <c r="L137" s="21">
        <v>45032</v>
      </c>
      <c r="M137" s="8">
        <v>135</v>
      </c>
    </row>
    <row r="138" spans="1:13">
      <c r="A138" s="5"/>
      <c r="L138" s="5"/>
    </row>
    <row r="139" spans="1:13">
      <c r="A139" s="5"/>
      <c r="L139" s="5"/>
    </row>
    <row r="140" spans="1:13">
      <c r="A140" s="5"/>
      <c r="L140" s="5"/>
    </row>
    <row r="141" spans="1:13">
      <c r="A141" s="5"/>
      <c r="L141" s="5"/>
    </row>
    <row r="142" spans="1:13">
      <c r="A142" s="5"/>
      <c r="L142" s="5"/>
    </row>
    <row r="143" spans="1:13">
      <c r="A143" s="5"/>
      <c r="L143" s="5"/>
    </row>
    <row r="144" spans="1:13">
      <c r="A144" s="5"/>
      <c r="L144" s="5"/>
    </row>
    <row r="145" spans="1:12">
      <c r="A145" s="5"/>
      <c r="L145" s="5"/>
    </row>
    <row r="146" spans="1:12">
      <c r="A146" s="5"/>
      <c r="L146" s="5"/>
    </row>
    <row r="147" spans="1:12">
      <c r="A147" s="5"/>
      <c r="L147" s="5"/>
    </row>
    <row r="148" spans="1:12">
      <c r="A148" s="5"/>
      <c r="L148" s="5"/>
    </row>
    <row r="149" spans="1:12">
      <c r="A149" s="5"/>
      <c r="L149" s="5"/>
    </row>
    <row r="150" spans="1:12">
      <c r="A150" s="5"/>
      <c r="L150" s="5"/>
    </row>
    <row r="151" spans="1:12">
      <c r="A151" s="5"/>
      <c r="L151" s="5"/>
    </row>
    <row r="152" spans="1:12">
      <c r="A152" s="5"/>
      <c r="L152" s="5"/>
    </row>
    <row r="153" spans="1:12">
      <c r="A153" s="5"/>
      <c r="L153" s="5"/>
    </row>
    <row r="154" spans="1:12">
      <c r="A154" s="5"/>
      <c r="L154" s="5"/>
    </row>
    <row r="155" spans="1:12">
      <c r="A155" s="5"/>
      <c r="L155" s="5"/>
    </row>
    <row r="156" spans="1:12">
      <c r="A156" s="5"/>
      <c r="L156" s="5"/>
    </row>
    <row r="157" spans="1:12">
      <c r="A157" s="5"/>
      <c r="L157" s="5"/>
    </row>
    <row r="158" spans="1:12">
      <c r="A158" s="5"/>
      <c r="L158" s="5"/>
    </row>
    <row r="159" spans="1:12">
      <c r="A159" s="5"/>
      <c r="L159" s="5"/>
    </row>
    <row r="160" spans="1:12">
      <c r="A160" s="5"/>
      <c r="L160" s="5"/>
    </row>
    <row r="161" spans="1:12">
      <c r="A161" s="5"/>
      <c r="L161" s="5"/>
    </row>
    <row r="162" spans="1:12">
      <c r="A162" s="5"/>
      <c r="L162" s="5"/>
    </row>
    <row r="163" spans="1:12">
      <c r="A163" s="5"/>
      <c r="L163" s="5"/>
    </row>
    <row r="164" spans="1:12">
      <c r="A164" s="5"/>
      <c r="L164" s="5"/>
    </row>
    <row r="165" spans="1:12">
      <c r="A165" s="5"/>
      <c r="L165" s="5"/>
    </row>
    <row r="166" spans="1:12">
      <c r="A166" s="5"/>
      <c r="L166" s="5"/>
    </row>
    <row r="167" spans="1:12">
      <c r="A167" s="5"/>
      <c r="L167" s="5"/>
    </row>
    <row r="168" spans="1:12">
      <c r="A168" s="5"/>
      <c r="L168" s="5"/>
    </row>
    <row r="169" spans="1:12">
      <c r="A169" s="5"/>
      <c r="L169" s="5"/>
    </row>
    <row r="170" spans="1:12">
      <c r="A170" s="5"/>
      <c r="L170" s="5"/>
    </row>
    <row r="171" spans="1:12">
      <c r="A171" s="5"/>
      <c r="L171" s="5"/>
    </row>
    <row r="172" spans="1:12">
      <c r="A172" s="5"/>
      <c r="L172" s="5"/>
    </row>
    <row r="173" spans="1:12">
      <c r="A173" s="5"/>
      <c r="L173" s="5"/>
    </row>
    <row r="174" spans="1:12">
      <c r="A174" s="5"/>
      <c r="L174" s="5"/>
    </row>
    <row r="175" spans="1:12">
      <c r="A175" s="5"/>
      <c r="L175" s="5"/>
    </row>
    <row r="176" spans="1:12">
      <c r="A176" s="5"/>
      <c r="L176" s="5"/>
    </row>
    <row r="177" spans="1:12">
      <c r="A177" s="5"/>
      <c r="L177" s="5"/>
    </row>
    <row r="178" spans="1:12">
      <c r="A178" s="5"/>
      <c r="L178" s="5"/>
    </row>
    <row r="179" spans="1:12">
      <c r="A179" s="5"/>
      <c r="L179" s="5"/>
    </row>
    <row r="180" spans="1:12">
      <c r="A180" s="5"/>
      <c r="L180" s="5"/>
    </row>
    <row r="181" spans="1:12">
      <c r="A181" s="5"/>
      <c r="L181" s="5"/>
    </row>
    <row r="182" spans="1:12">
      <c r="A182" s="5"/>
      <c r="L182" s="5"/>
    </row>
    <row r="183" spans="1:12">
      <c r="A183" s="5"/>
      <c r="L183" s="5"/>
    </row>
    <row r="184" spans="1:12">
      <c r="A184" s="5"/>
      <c r="L184" s="5"/>
    </row>
    <row r="185" spans="1:12">
      <c r="A185" s="5"/>
      <c r="L185" s="5"/>
    </row>
    <row r="186" spans="1:12">
      <c r="A186" s="5"/>
      <c r="L186" s="5"/>
    </row>
    <row r="187" spans="1:12">
      <c r="A187" s="5"/>
      <c r="L187" s="5"/>
    </row>
    <row r="188" spans="1:12">
      <c r="A188" s="5"/>
      <c r="L188" s="5"/>
    </row>
  </sheetData>
  <autoFilter ref="A2:L137">
    <sortState ref="A3:L137">
      <sortCondition ref="A2:A137"/>
    </sortState>
  </autoFilter>
  <phoneticPr fontId="1" type="noConversion"/>
  <conditionalFormatting sqref="G3:I137">
    <cfRule type="cellIs" dxfId="2" priority="3" operator="greaterThan">
      <formula>199</formula>
    </cfRule>
  </conditionalFormatting>
  <conditionalFormatting sqref="J3:J137">
    <cfRule type="cellIs" dxfId="1" priority="2" operator="greaterThan">
      <formula>5999</formula>
    </cfRule>
  </conditionalFormatting>
  <conditionalFormatting sqref="J3:J1048576">
    <cfRule type="cellIs" dxfId="0" priority="1" operator="greaterThan">
      <formula>599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4"/>
  <sheetViews>
    <sheetView workbookViewId="0">
      <selection activeCell="F20" sqref="F20"/>
    </sheetView>
  </sheetViews>
  <sheetFormatPr defaultRowHeight="16.5"/>
  <cols>
    <col min="4" max="4" width="15.125" bestFit="1" customWidth="1"/>
  </cols>
  <sheetData>
    <row r="1" spans="1:6">
      <c r="A1" s="2" t="s">
        <v>136</v>
      </c>
      <c r="B1" s="2" t="s">
        <v>22</v>
      </c>
      <c r="C1" s="2" t="s">
        <v>23</v>
      </c>
      <c r="D1" s="2" t="s">
        <v>0</v>
      </c>
      <c r="E1" s="2" t="s">
        <v>1</v>
      </c>
      <c r="F1" s="2" t="s">
        <v>24</v>
      </c>
    </row>
    <row r="2" spans="1:6">
      <c r="A2" s="2" t="s">
        <v>49</v>
      </c>
      <c r="B2" s="2" t="s">
        <v>48</v>
      </c>
      <c r="C2" s="2" t="s">
        <v>49</v>
      </c>
      <c r="D2" s="2" t="s">
        <v>2</v>
      </c>
      <c r="E2" s="2" t="str">
        <f>VLOOKUP(D2,상주리그_팀!$A$1:$B$11,2,FALSE)</f>
        <v>T01</v>
      </c>
      <c r="F2" s="2" t="s">
        <v>27</v>
      </c>
    </row>
    <row r="3" spans="1:6">
      <c r="A3" s="2" t="s">
        <v>65</v>
      </c>
      <c r="B3" s="2" t="s">
        <v>50</v>
      </c>
      <c r="C3" s="2" t="s">
        <v>65</v>
      </c>
      <c r="D3" s="2" t="s">
        <v>2</v>
      </c>
      <c r="E3" s="2" t="str">
        <f>VLOOKUP(D3,상주리그_팀!$A$1:$B$11,2,FALSE)</f>
        <v>T01</v>
      </c>
      <c r="F3" s="2" t="s">
        <v>27</v>
      </c>
    </row>
    <row r="4" spans="1:6">
      <c r="A4" s="2" t="s">
        <v>52</v>
      </c>
      <c r="B4" s="2" t="s">
        <v>51</v>
      </c>
      <c r="C4" s="2" t="s">
        <v>52</v>
      </c>
      <c r="D4" s="2" t="s">
        <v>2</v>
      </c>
      <c r="E4" s="2" t="str">
        <f>VLOOKUP(D4,상주리그_팀!$A$1:$B$11,2,FALSE)</f>
        <v>T01</v>
      </c>
      <c r="F4" s="2" t="s">
        <v>27</v>
      </c>
    </row>
    <row r="5" spans="1:6">
      <c r="A5" s="2" t="s">
        <v>62</v>
      </c>
      <c r="B5" s="2" t="s">
        <v>66</v>
      </c>
      <c r="C5" s="2" t="s">
        <v>62</v>
      </c>
      <c r="D5" s="2" t="s">
        <v>2</v>
      </c>
      <c r="E5" s="2" t="str">
        <f>VLOOKUP(D5,상주리그_팀!$A$1:$B$11,2,FALSE)</f>
        <v>T01</v>
      </c>
      <c r="F5" s="2" t="s">
        <v>34</v>
      </c>
    </row>
    <row r="6" spans="1:6">
      <c r="A6" s="2" t="s">
        <v>26</v>
      </c>
      <c r="B6" s="2" t="s">
        <v>25</v>
      </c>
      <c r="C6" s="2" t="s">
        <v>26</v>
      </c>
      <c r="D6" s="2" t="s">
        <v>4</v>
      </c>
      <c r="E6" s="2" t="str">
        <f>VLOOKUP(D6,상주리그_팀!$A$1:$B$11,2,FALSE)</f>
        <v>T02</v>
      </c>
      <c r="F6" s="2" t="s">
        <v>27</v>
      </c>
    </row>
    <row r="7" spans="1:6">
      <c r="A7" s="2" t="s">
        <v>53</v>
      </c>
      <c r="B7" s="2" t="s">
        <v>67</v>
      </c>
      <c r="C7" s="2" t="s">
        <v>53</v>
      </c>
      <c r="D7" s="2" t="s">
        <v>4</v>
      </c>
      <c r="E7" s="2" t="str">
        <f>VLOOKUP(D7,상주리그_팀!$A$1:$B$11,2,FALSE)</f>
        <v>T02</v>
      </c>
      <c r="F7" s="2" t="s">
        <v>34</v>
      </c>
    </row>
    <row r="8" spans="1:6">
      <c r="A8" s="2" t="s">
        <v>54</v>
      </c>
      <c r="B8" s="2" t="s">
        <v>68</v>
      </c>
      <c r="C8" s="2" t="s">
        <v>54</v>
      </c>
      <c r="D8" s="2" t="s">
        <v>4</v>
      </c>
      <c r="E8" s="2" t="str">
        <f>VLOOKUP(D8,상주리그_팀!$A$1:$B$11,2,FALSE)</f>
        <v>T02</v>
      </c>
      <c r="F8" s="2" t="s">
        <v>27</v>
      </c>
    </row>
    <row r="9" spans="1:6">
      <c r="A9" s="2" t="s">
        <v>29</v>
      </c>
      <c r="B9" s="2" t="s">
        <v>28</v>
      </c>
      <c r="C9" s="2" t="s">
        <v>29</v>
      </c>
      <c r="D9" s="2" t="s">
        <v>6</v>
      </c>
      <c r="E9" s="2" t="str">
        <f>VLOOKUP(D9,상주리그_팀!$A$1:$B$11,2,FALSE)</f>
        <v>T03</v>
      </c>
      <c r="F9" s="2" t="s">
        <v>27</v>
      </c>
    </row>
    <row r="10" spans="1:6">
      <c r="A10" s="2" t="s">
        <v>69</v>
      </c>
      <c r="B10" s="2" t="s">
        <v>30</v>
      </c>
      <c r="C10" s="2" t="s">
        <v>69</v>
      </c>
      <c r="D10" s="2" t="s">
        <v>6</v>
      </c>
      <c r="E10" s="2" t="str">
        <f>VLOOKUP(D10,상주리그_팀!$A$1:$B$11,2,FALSE)</f>
        <v>T03</v>
      </c>
      <c r="F10" s="2" t="s">
        <v>73</v>
      </c>
    </row>
    <row r="11" spans="1:6">
      <c r="A11" s="2" t="s">
        <v>70</v>
      </c>
      <c r="B11" s="2" t="s">
        <v>71</v>
      </c>
      <c r="C11" s="2" t="s">
        <v>70</v>
      </c>
      <c r="D11" s="2" t="s">
        <v>6</v>
      </c>
      <c r="E11" s="2" t="str">
        <f>VLOOKUP(D11,상주리그_팀!$A$1:$B$11,2,FALSE)</f>
        <v>T03</v>
      </c>
      <c r="F11" s="2" t="s">
        <v>27</v>
      </c>
    </row>
    <row r="12" spans="1:6">
      <c r="A12" s="2" t="s">
        <v>72</v>
      </c>
      <c r="B12" s="2" t="s">
        <v>74</v>
      </c>
      <c r="C12" s="2" t="s">
        <v>72</v>
      </c>
      <c r="D12" s="2" t="s">
        <v>6</v>
      </c>
      <c r="E12" s="2" t="str">
        <f>VLOOKUP(D12,상주리그_팀!$A$1:$B$11,2,FALSE)</f>
        <v>T03</v>
      </c>
      <c r="F12" s="2" t="s">
        <v>27</v>
      </c>
    </row>
    <row r="13" spans="1:6">
      <c r="A13" s="2" t="s">
        <v>75</v>
      </c>
      <c r="B13" s="2" t="s">
        <v>76</v>
      </c>
      <c r="C13" s="2" t="s">
        <v>75</v>
      </c>
      <c r="D13" s="2" t="s">
        <v>6</v>
      </c>
      <c r="E13" s="2" t="str">
        <f>VLOOKUP(D13,상주리그_팀!$A$1:$B$11,2,FALSE)</f>
        <v>T03</v>
      </c>
      <c r="F13" s="2" t="s">
        <v>27</v>
      </c>
    </row>
    <row r="14" spans="1:6">
      <c r="A14" s="2" t="s">
        <v>77</v>
      </c>
      <c r="B14" s="2" t="s">
        <v>31</v>
      </c>
      <c r="C14" s="2" t="s">
        <v>77</v>
      </c>
      <c r="D14" s="2" t="s">
        <v>8</v>
      </c>
      <c r="E14" s="2" t="s">
        <v>9</v>
      </c>
      <c r="F14" s="2" t="s">
        <v>27</v>
      </c>
    </row>
    <row r="15" spans="1:6">
      <c r="A15" s="2" t="s">
        <v>78</v>
      </c>
      <c r="B15" s="2" t="s">
        <v>32</v>
      </c>
      <c r="C15" s="2" t="s">
        <v>78</v>
      </c>
      <c r="D15" s="2" t="s">
        <v>8</v>
      </c>
      <c r="E15" s="2" t="s">
        <v>9</v>
      </c>
      <c r="F15" s="2" t="s">
        <v>27</v>
      </c>
    </row>
    <row r="16" spans="1:6">
      <c r="A16" s="2" t="s">
        <v>79</v>
      </c>
      <c r="B16" s="2" t="s">
        <v>33</v>
      </c>
      <c r="C16" s="2" t="s">
        <v>79</v>
      </c>
      <c r="D16" s="2" t="s">
        <v>8</v>
      </c>
      <c r="E16" s="2" t="s">
        <v>9</v>
      </c>
      <c r="F16" s="2" t="s">
        <v>27</v>
      </c>
    </row>
    <row r="17" spans="1:6">
      <c r="A17" s="2" t="s">
        <v>80</v>
      </c>
      <c r="B17" s="2" t="s">
        <v>55</v>
      </c>
      <c r="C17" s="2" t="s">
        <v>80</v>
      </c>
      <c r="D17" s="2" t="s">
        <v>8</v>
      </c>
      <c r="E17" s="2" t="s">
        <v>9</v>
      </c>
      <c r="F17" s="2" t="s">
        <v>27</v>
      </c>
    </row>
    <row r="18" spans="1:6">
      <c r="A18" s="2" t="s">
        <v>81</v>
      </c>
      <c r="B18" s="2" t="s">
        <v>56</v>
      </c>
      <c r="C18" s="2" t="s">
        <v>81</v>
      </c>
      <c r="D18" s="2" t="s">
        <v>8</v>
      </c>
      <c r="E18" s="2" t="s">
        <v>9</v>
      </c>
      <c r="F18" s="2" t="s">
        <v>27</v>
      </c>
    </row>
    <row r="19" spans="1:6">
      <c r="A19" s="2" t="s">
        <v>39</v>
      </c>
      <c r="B19" s="2" t="s">
        <v>35</v>
      </c>
      <c r="C19" s="2" t="s">
        <v>39</v>
      </c>
      <c r="D19" s="2" t="s">
        <v>12</v>
      </c>
      <c r="E19" s="2" t="s">
        <v>13</v>
      </c>
      <c r="F19" s="2" t="s">
        <v>114</v>
      </c>
    </row>
    <row r="20" spans="1:6">
      <c r="A20" s="2" t="s">
        <v>37</v>
      </c>
      <c r="B20" s="2" t="s">
        <v>36</v>
      </c>
      <c r="C20" s="2" t="s">
        <v>37</v>
      </c>
      <c r="D20" s="2" t="s">
        <v>12</v>
      </c>
      <c r="E20" s="2" t="s">
        <v>13</v>
      </c>
      <c r="F20" s="2" t="s">
        <v>34</v>
      </c>
    </row>
    <row r="21" spans="1:6">
      <c r="A21" s="2" t="s">
        <v>61</v>
      </c>
      <c r="B21" s="2" t="s">
        <v>38</v>
      </c>
      <c r="C21" s="2" t="s">
        <v>61</v>
      </c>
      <c r="D21" s="2" t="s">
        <v>12</v>
      </c>
      <c r="E21" s="2" t="s">
        <v>13</v>
      </c>
      <c r="F21" s="2" t="s">
        <v>27</v>
      </c>
    </row>
    <row r="22" spans="1:6">
      <c r="A22" s="2" t="s">
        <v>83</v>
      </c>
      <c r="B22" s="2" t="s">
        <v>40</v>
      </c>
      <c r="C22" s="2" t="s">
        <v>83</v>
      </c>
      <c r="D22" s="2" t="s">
        <v>14</v>
      </c>
      <c r="E22" s="2" t="s">
        <v>15</v>
      </c>
      <c r="F22" s="2" t="s">
        <v>27</v>
      </c>
    </row>
    <row r="23" spans="1:6">
      <c r="A23" s="2" t="s">
        <v>84</v>
      </c>
      <c r="B23" s="2" t="s">
        <v>82</v>
      </c>
      <c r="C23" s="2" t="s">
        <v>84</v>
      </c>
      <c r="D23" s="2" t="s">
        <v>14</v>
      </c>
      <c r="E23" s="2" t="s">
        <v>15</v>
      </c>
      <c r="F23" s="2" t="s">
        <v>27</v>
      </c>
    </row>
    <row r="24" spans="1:6">
      <c r="A24" s="2" t="s">
        <v>85</v>
      </c>
      <c r="B24" s="2" t="s">
        <v>41</v>
      </c>
      <c r="C24" s="2" t="s">
        <v>85</v>
      </c>
      <c r="D24" s="2" t="s">
        <v>14</v>
      </c>
      <c r="E24" s="2" t="s">
        <v>15</v>
      </c>
      <c r="F24" s="2" t="s">
        <v>27</v>
      </c>
    </row>
    <row r="25" spans="1:6">
      <c r="A25" s="2" t="s">
        <v>86</v>
      </c>
      <c r="B25" s="2" t="s">
        <v>57</v>
      </c>
      <c r="C25" s="2" t="s">
        <v>86</v>
      </c>
      <c r="D25" s="2" t="s">
        <v>14</v>
      </c>
      <c r="E25" s="2" t="s">
        <v>15</v>
      </c>
      <c r="F25" s="2" t="s">
        <v>27</v>
      </c>
    </row>
    <row r="26" spans="1:6">
      <c r="A26" s="2" t="s">
        <v>87</v>
      </c>
      <c r="B26" s="2" t="s">
        <v>58</v>
      </c>
      <c r="C26" s="2" t="s">
        <v>87</v>
      </c>
      <c r="D26" s="2" t="s">
        <v>14</v>
      </c>
      <c r="E26" s="2" t="s">
        <v>15</v>
      </c>
      <c r="F26" s="2" t="s">
        <v>73</v>
      </c>
    </row>
    <row r="27" spans="1:6">
      <c r="A27" s="2" t="s">
        <v>88</v>
      </c>
      <c r="B27" s="2" t="s">
        <v>89</v>
      </c>
      <c r="C27" s="2" t="s">
        <v>88</v>
      </c>
      <c r="D27" s="2" t="s">
        <v>14</v>
      </c>
      <c r="E27" s="2" t="s">
        <v>15</v>
      </c>
      <c r="F27" s="2" t="s">
        <v>27</v>
      </c>
    </row>
    <row r="28" spans="1:6">
      <c r="A28" s="2" t="s">
        <v>90</v>
      </c>
      <c r="B28" s="2" t="s">
        <v>91</v>
      </c>
      <c r="C28" s="2" t="s">
        <v>90</v>
      </c>
      <c r="D28" s="2" t="s">
        <v>14</v>
      </c>
      <c r="E28" s="2" t="s">
        <v>15</v>
      </c>
      <c r="F28" s="2" t="s">
        <v>27</v>
      </c>
    </row>
    <row r="29" spans="1:6">
      <c r="A29" s="2" t="s">
        <v>92</v>
      </c>
      <c r="B29" s="2" t="s">
        <v>42</v>
      </c>
      <c r="C29" s="2" t="s">
        <v>92</v>
      </c>
      <c r="D29" s="2" t="s">
        <v>16</v>
      </c>
      <c r="E29" s="2" t="s">
        <v>17</v>
      </c>
      <c r="F29" s="2" t="s">
        <v>27</v>
      </c>
    </row>
    <row r="30" spans="1:6">
      <c r="A30" s="2" t="s">
        <v>93</v>
      </c>
      <c r="B30" s="2" t="s">
        <v>43</v>
      </c>
      <c r="C30" s="2" t="s">
        <v>93</v>
      </c>
      <c r="D30" s="2" t="s">
        <v>16</v>
      </c>
      <c r="E30" s="2" t="s">
        <v>17</v>
      </c>
      <c r="F30" s="2" t="s">
        <v>27</v>
      </c>
    </row>
    <row r="31" spans="1:6">
      <c r="A31" s="2" t="s">
        <v>94</v>
      </c>
      <c r="B31" s="2" t="s">
        <v>44</v>
      </c>
      <c r="C31" s="2" t="s">
        <v>94</v>
      </c>
      <c r="D31" s="2" t="s">
        <v>16</v>
      </c>
      <c r="E31" s="2" t="s">
        <v>17</v>
      </c>
      <c r="F31" s="2" t="s">
        <v>27</v>
      </c>
    </row>
    <row r="32" spans="1:6">
      <c r="A32" s="2" t="s">
        <v>95</v>
      </c>
      <c r="B32" s="2" t="s">
        <v>59</v>
      </c>
      <c r="C32" s="2" t="s">
        <v>95</v>
      </c>
      <c r="D32" s="2" t="s">
        <v>16</v>
      </c>
      <c r="E32" s="2" t="s">
        <v>17</v>
      </c>
      <c r="F32" s="2" t="s">
        <v>27</v>
      </c>
    </row>
    <row r="33" spans="1:6">
      <c r="A33" s="2" t="s">
        <v>96</v>
      </c>
      <c r="B33" s="2" t="s">
        <v>60</v>
      </c>
      <c r="C33" s="2" t="s">
        <v>96</v>
      </c>
      <c r="D33" s="2" t="s">
        <v>16</v>
      </c>
      <c r="E33" s="2" t="s">
        <v>17</v>
      </c>
      <c r="F33" s="2" t="s">
        <v>27</v>
      </c>
    </row>
    <row r="34" spans="1:6">
      <c r="A34" s="2" t="s">
        <v>100</v>
      </c>
      <c r="B34" s="2" t="s">
        <v>45</v>
      </c>
      <c r="C34" s="2" t="s">
        <v>100</v>
      </c>
      <c r="D34" s="2" t="s">
        <v>18</v>
      </c>
      <c r="E34" s="2" t="s">
        <v>19</v>
      </c>
      <c r="F34" s="2" t="s">
        <v>27</v>
      </c>
    </row>
    <row r="35" spans="1:6">
      <c r="A35" s="2" t="s">
        <v>101</v>
      </c>
      <c r="B35" s="2" t="s">
        <v>46</v>
      </c>
      <c r="C35" s="2" t="s">
        <v>101</v>
      </c>
      <c r="D35" s="2" t="s">
        <v>18</v>
      </c>
      <c r="E35" s="2" t="s">
        <v>19</v>
      </c>
      <c r="F35" s="2" t="s">
        <v>34</v>
      </c>
    </row>
    <row r="36" spans="1:6">
      <c r="A36" s="2" t="s">
        <v>102</v>
      </c>
      <c r="B36" s="2" t="s">
        <v>47</v>
      </c>
      <c r="C36" s="2" t="s">
        <v>102</v>
      </c>
      <c r="D36" s="2" t="s">
        <v>18</v>
      </c>
      <c r="E36" s="2" t="s">
        <v>19</v>
      </c>
      <c r="F36" s="2" t="s">
        <v>27</v>
      </c>
    </row>
    <row r="37" spans="1:6">
      <c r="A37" s="2" t="s">
        <v>103</v>
      </c>
      <c r="B37" s="2" t="s">
        <v>97</v>
      </c>
      <c r="C37" s="2" t="s">
        <v>103</v>
      </c>
      <c r="D37" s="2" t="s">
        <v>63</v>
      </c>
      <c r="E37" s="2" t="s">
        <v>64</v>
      </c>
      <c r="F37" s="2" t="s">
        <v>114</v>
      </c>
    </row>
    <row r="38" spans="1:6">
      <c r="A38" s="2" t="s">
        <v>104</v>
      </c>
      <c r="B38" s="2" t="s">
        <v>98</v>
      </c>
      <c r="C38" s="2" t="s">
        <v>104</v>
      </c>
      <c r="D38" s="3" t="s">
        <v>63</v>
      </c>
      <c r="E38" s="2" t="s">
        <v>64</v>
      </c>
      <c r="F38" s="2" t="s">
        <v>73</v>
      </c>
    </row>
    <row r="39" spans="1:6">
      <c r="A39" s="2" t="s">
        <v>147</v>
      </c>
      <c r="B39" s="2" t="s">
        <v>99</v>
      </c>
      <c r="C39" s="2" t="s">
        <v>147</v>
      </c>
      <c r="D39" s="3" t="s">
        <v>63</v>
      </c>
      <c r="E39" s="2" t="s">
        <v>64</v>
      </c>
      <c r="F39" s="2" t="s">
        <v>114</v>
      </c>
    </row>
    <row r="40" spans="1:6">
      <c r="A40" s="2" t="s">
        <v>105</v>
      </c>
      <c r="B40" s="2" t="s">
        <v>110</v>
      </c>
      <c r="C40" s="2" t="s">
        <v>105</v>
      </c>
      <c r="D40" s="3" t="s">
        <v>63</v>
      </c>
      <c r="E40" s="2" t="s">
        <v>64</v>
      </c>
      <c r="F40" s="2" t="s">
        <v>114</v>
      </c>
    </row>
    <row r="41" spans="1:6">
      <c r="A41" s="2" t="s">
        <v>106</v>
      </c>
      <c r="B41" s="2" t="s">
        <v>111</v>
      </c>
      <c r="C41" s="2" t="s">
        <v>106</v>
      </c>
      <c r="D41" s="3" t="s">
        <v>63</v>
      </c>
      <c r="E41" s="2" t="s">
        <v>64</v>
      </c>
      <c r="F41" s="2" t="s">
        <v>114</v>
      </c>
    </row>
    <row r="42" spans="1:6">
      <c r="A42" s="2" t="s">
        <v>107</v>
      </c>
      <c r="B42" s="2" t="s">
        <v>112</v>
      </c>
      <c r="C42" s="2" t="s">
        <v>107</v>
      </c>
      <c r="D42" s="3" t="s">
        <v>63</v>
      </c>
      <c r="E42" s="2" t="s">
        <v>64</v>
      </c>
      <c r="F42" s="2" t="s">
        <v>114</v>
      </c>
    </row>
    <row r="43" spans="1:6">
      <c r="A43" s="2" t="s">
        <v>108</v>
      </c>
      <c r="B43" s="2" t="s">
        <v>113</v>
      </c>
      <c r="C43" s="2" t="s">
        <v>108</v>
      </c>
      <c r="D43" s="3" t="s">
        <v>63</v>
      </c>
      <c r="E43" s="2" t="s">
        <v>64</v>
      </c>
      <c r="F43" s="2" t="s">
        <v>73</v>
      </c>
    </row>
    <row r="44" spans="1:6">
      <c r="A44" s="2" t="s">
        <v>109</v>
      </c>
      <c r="B44" s="2" t="s">
        <v>148</v>
      </c>
      <c r="C44" s="2" t="s">
        <v>109</v>
      </c>
      <c r="D44" s="3" t="s">
        <v>63</v>
      </c>
      <c r="E44" s="2" t="s">
        <v>64</v>
      </c>
      <c r="F44" s="2" t="s">
        <v>73</v>
      </c>
    </row>
  </sheetData>
  <autoFilter ref="B1:F40">
    <sortState ref="B2:F51">
      <sortCondition ref="E1:E51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31" sqref="B31"/>
    </sheetView>
  </sheetViews>
  <sheetFormatPr defaultRowHeight="16.5"/>
  <cols>
    <col min="1" max="1" width="15.125" bestFit="1" customWidth="1"/>
    <col min="2" max="2" width="14.625" bestFit="1" customWidth="1"/>
  </cols>
  <sheetData>
    <row r="1" spans="1:2">
      <c r="A1" s="2" t="s">
        <v>0</v>
      </c>
      <c r="B1" s="2" t="s">
        <v>1</v>
      </c>
    </row>
    <row r="2" spans="1:2">
      <c r="A2" s="2" t="s">
        <v>2</v>
      </c>
      <c r="B2" s="2" t="s">
        <v>3</v>
      </c>
    </row>
    <row r="3" spans="1:2">
      <c r="A3" s="2" t="s">
        <v>4</v>
      </c>
      <c r="B3" s="2" t="s">
        <v>5</v>
      </c>
    </row>
    <row r="4" spans="1:2">
      <c r="A4" s="2" t="s">
        <v>6</v>
      </c>
      <c r="B4" s="2" t="s">
        <v>7</v>
      </c>
    </row>
    <row r="5" spans="1:2">
      <c r="A5" s="2" t="s">
        <v>8</v>
      </c>
      <c r="B5" s="2" t="s">
        <v>9</v>
      </c>
    </row>
    <row r="6" spans="1:2">
      <c r="A6" s="2" t="s">
        <v>10</v>
      </c>
      <c r="B6" s="2" t="s">
        <v>11</v>
      </c>
    </row>
    <row r="7" spans="1:2">
      <c r="A7" s="2" t="s">
        <v>12</v>
      </c>
      <c r="B7" s="2" t="s">
        <v>13</v>
      </c>
    </row>
    <row r="8" spans="1:2">
      <c r="A8" s="2" t="s">
        <v>14</v>
      </c>
      <c r="B8" s="2" t="s">
        <v>15</v>
      </c>
    </row>
    <row r="9" spans="1:2">
      <c r="A9" s="2" t="s">
        <v>16</v>
      </c>
      <c r="B9" s="2" t="s">
        <v>17</v>
      </c>
    </row>
    <row r="10" spans="1:2">
      <c r="A10" s="2" t="s">
        <v>18</v>
      </c>
      <c r="B10" s="2" t="s">
        <v>19</v>
      </c>
    </row>
    <row r="11" spans="1:2">
      <c r="A11" s="2" t="s">
        <v>20</v>
      </c>
      <c r="B11" s="2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상주리그_개인전종합</vt:lpstr>
      <vt:lpstr>상주리그_주차별_결과</vt:lpstr>
      <vt:lpstr>상주리그선수정리</vt:lpstr>
      <vt:lpstr>상주리그_팀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박신호</dc:creator>
  <cp:lastModifiedBy>박신호</cp:lastModifiedBy>
  <dcterms:created xsi:type="dcterms:W3CDTF">2023-04-16T14:11:17Z</dcterms:created>
  <dcterms:modified xsi:type="dcterms:W3CDTF">2023-04-17T00:00:54Z</dcterms:modified>
</cp:coreProperties>
</file>