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  <fileRecoveryPr repairLoad="1"/>
</workbook>
</file>

<file path=xl/calcChain.xml><?xml version="1.0" encoding="utf-8"?>
<calcChain xmlns="http://schemas.openxmlformats.org/spreadsheetml/2006/main">
  <c r="K244" i="18"/>
  <c r="L244" s="1"/>
  <c r="J244"/>
  <c r="I244"/>
  <c r="K243"/>
  <c r="L243" s="1"/>
  <c r="J243"/>
  <c r="I243"/>
  <c r="K242"/>
  <c r="L242" s="1"/>
  <c r="J242"/>
  <c r="I242"/>
  <c r="K241"/>
  <c r="L241" s="1"/>
  <c r="J241"/>
  <c r="I241"/>
  <c r="K240"/>
  <c r="L240" s="1"/>
  <c r="J240"/>
  <c r="I240"/>
  <c r="K239"/>
  <c r="L239" s="1"/>
  <c r="J239"/>
  <c r="I239"/>
  <c r="K238"/>
  <c r="L238" s="1"/>
  <c r="J238"/>
  <c r="I238"/>
  <c r="K237"/>
  <c r="L237" s="1"/>
  <c r="J237"/>
  <c r="I237"/>
  <c r="K236"/>
  <c r="L236" s="1"/>
  <c r="J236"/>
  <c r="I236"/>
  <c r="K235"/>
  <c r="L235" s="1"/>
  <c r="J235"/>
  <c r="I235"/>
  <c r="K234"/>
  <c r="L234" s="1"/>
  <c r="J234"/>
  <c r="I234"/>
  <c r="K233"/>
  <c r="L233" s="1"/>
  <c r="J233"/>
  <c r="I233"/>
  <c r="K232"/>
  <c r="L232" s="1"/>
  <c r="J232"/>
  <c r="I232"/>
  <c r="S33" i="22"/>
  <c r="R33"/>
  <c r="Q33"/>
  <c r="P33"/>
  <c r="O33"/>
  <c r="N33"/>
  <c r="M33"/>
  <c r="L33"/>
  <c r="K33"/>
  <c r="J33"/>
  <c r="I33"/>
  <c r="H33"/>
  <c r="T33" s="1"/>
  <c r="S32"/>
  <c r="R32"/>
  <c r="Q32"/>
  <c r="P32"/>
  <c r="O32"/>
  <c r="N32"/>
  <c r="M32"/>
  <c r="L32"/>
  <c r="K32"/>
  <c r="J32"/>
  <c r="I32"/>
  <c r="V32" s="1"/>
  <c r="W32" s="1"/>
  <c r="H32"/>
  <c r="T32" s="1"/>
  <c r="S31"/>
  <c r="R31"/>
  <c r="Q31"/>
  <c r="P31"/>
  <c r="O31"/>
  <c r="N31"/>
  <c r="M31"/>
  <c r="L31"/>
  <c r="K31"/>
  <c r="J31"/>
  <c r="I31"/>
  <c r="H31"/>
  <c r="T31" s="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V29" s="1"/>
  <c r="I29"/>
  <c r="H29"/>
  <c r="G29"/>
  <c r="T29" s="1"/>
  <c r="S28"/>
  <c r="R28"/>
  <c r="Q28"/>
  <c r="P28"/>
  <c r="O28"/>
  <c r="N28"/>
  <c r="M28"/>
  <c r="L28"/>
  <c r="K28"/>
  <c r="J28"/>
  <c r="I28"/>
  <c r="V28" s="1"/>
  <c r="W28" s="1"/>
  <c r="H28"/>
  <c r="G28"/>
  <c r="T28" s="1"/>
  <c r="T27"/>
  <c r="S27"/>
  <c r="R27"/>
  <c r="Q27"/>
  <c r="P27"/>
  <c r="O27"/>
  <c r="N27"/>
  <c r="M27"/>
  <c r="L27"/>
  <c r="K27"/>
  <c r="J27"/>
  <c r="I27"/>
  <c r="H27"/>
  <c r="G27"/>
  <c r="V27" s="1"/>
  <c r="W27" s="1"/>
  <c r="T26"/>
  <c r="S26"/>
  <c r="R26"/>
  <c r="Q26"/>
  <c r="P26"/>
  <c r="O26"/>
  <c r="N26"/>
  <c r="M26"/>
  <c r="L26"/>
  <c r="K26"/>
  <c r="J26"/>
  <c r="I26"/>
  <c r="V26" s="1"/>
  <c r="H26"/>
  <c r="G26"/>
  <c r="F26"/>
  <c r="S25"/>
  <c r="R25"/>
  <c r="Q25"/>
  <c r="P25"/>
  <c r="O25"/>
  <c r="N25"/>
  <c r="M25"/>
  <c r="L25"/>
  <c r="K25"/>
  <c r="J25"/>
  <c r="I25"/>
  <c r="V25" s="1"/>
  <c r="W25" s="1"/>
  <c r="H25"/>
  <c r="G25"/>
  <c r="F25"/>
  <c r="T25" s="1"/>
  <c r="S24"/>
  <c r="R24"/>
  <c r="Q24"/>
  <c r="P24"/>
  <c r="O24"/>
  <c r="N24"/>
  <c r="M24"/>
  <c r="L24"/>
  <c r="K24"/>
  <c r="J24"/>
  <c r="I24"/>
  <c r="H24"/>
  <c r="G24"/>
  <c r="F24"/>
  <c r="E24"/>
  <c r="D24"/>
  <c r="C24"/>
  <c r="V24" s="1"/>
  <c r="B24"/>
  <c r="S23"/>
  <c r="R23"/>
  <c r="Q23"/>
  <c r="P23"/>
  <c r="O23"/>
  <c r="N23"/>
  <c r="M23"/>
  <c r="L23"/>
  <c r="K23"/>
  <c r="J23"/>
  <c r="I23"/>
  <c r="H23"/>
  <c r="T23" s="1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T22" s="1"/>
  <c r="S21"/>
  <c r="R21"/>
  <c r="Q21"/>
  <c r="P21"/>
  <c r="O21"/>
  <c r="N21"/>
  <c r="M21"/>
  <c r="L21"/>
  <c r="K21"/>
  <c r="J21"/>
  <c r="I21"/>
  <c r="H21"/>
  <c r="G21"/>
  <c r="E21"/>
  <c r="D21"/>
  <c r="C21"/>
  <c r="B21"/>
  <c r="T21" s="1"/>
  <c r="S20"/>
  <c r="R20"/>
  <c r="Q20"/>
  <c r="P20"/>
  <c r="O20"/>
  <c r="N20"/>
  <c r="M20"/>
  <c r="L20"/>
  <c r="K20"/>
  <c r="J20"/>
  <c r="I20"/>
  <c r="V20" s="1"/>
  <c r="H20"/>
  <c r="B20"/>
  <c r="T20" s="1"/>
  <c r="S19"/>
  <c r="R19"/>
  <c r="Q19"/>
  <c r="P19"/>
  <c r="O19"/>
  <c r="N19"/>
  <c r="M19"/>
  <c r="L19"/>
  <c r="K19"/>
  <c r="J19"/>
  <c r="I19"/>
  <c r="H19"/>
  <c r="V19" s="1"/>
  <c r="T19" s="1"/>
  <c r="G19"/>
  <c r="F19"/>
  <c r="E19"/>
  <c r="D19"/>
  <c r="C19"/>
  <c r="T18"/>
  <c r="S18"/>
  <c r="R18"/>
  <c r="Q18"/>
  <c r="P18"/>
  <c r="O18"/>
  <c r="N18"/>
  <c r="M18"/>
  <c r="L18"/>
  <c r="K18"/>
  <c r="J18"/>
  <c r="I18"/>
  <c r="H18"/>
  <c r="G18"/>
  <c r="F18"/>
  <c r="D18"/>
  <c r="B18"/>
  <c r="S17"/>
  <c r="R17"/>
  <c r="Q17"/>
  <c r="P17"/>
  <c r="O17"/>
  <c r="N17"/>
  <c r="M17"/>
  <c r="L17"/>
  <c r="K17"/>
  <c r="J17"/>
  <c r="I17"/>
  <c r="H17"/>
  <c r="T17" s="1"/>
  <c r="S16"/>
  <c r="R16"/>
  <c r="Q16"/>
  <c r="P16"/>
  <c r="O16"/>
  <c r="N16"/>
  <c r="M16"/>
  <c r="L16"/>
  <c r="K16"/>
  <c r="J16"/>
  <c r="I16"/>
  <c r="H16"/>
  <c r="G16"/>
  <c r="E16"/>
  <c r="D16"/>
  <c r="C16"/>
  <c r="B16"/>
  <c r="V16" s="1"/>
  <c r="S15"/>
  <c r="R15"/>
  <c r="Q15"/>
  <c r="P15"/>
  <c r="O15"/>
  <c r="N15"/>
  <c r="M15"/>
  <c r="L15"/>
  <c r="K15"/>
  <c r="J15"/>
  <c r="I15"/>
  <c r="V15" s="1"/>
  <c r="H15"/>
  <c r="S14"/>
  <c r="R14"/>
  <c r="Q14"/>
  <c r="P14"/>
  <c r="O14"/>
  <c r="N14"/>
  <c r="M14"/>
  <c r="L14"/>
  <c r="K14"/>
  <c r="J14"/>
  <c r="I14"/>
  <c r="H14"/>
  <c r="F14"/>
  <c r="D14"/>
  <c r="V14" s="1"/>
  <c r="T14" s="1"/>
  <c r="B14"/>
  <c r="T13"/>
  <c r="S13"/>
  <c r="R13"/>
  <c r="Q13"/>
  <c r="P13"/>
  <c r="O13"/>
  <c r="N13"/>
  <c r="M13"/>
  <c r="L13"/>
  <c r="K13"/>
  <c r="J13"/>
  <c r="I13"/>
  <c r="H13"/>
  <c r="G13"/>
  <c r="E13"/>
  <c r="D13"/>
  <c r="V13" s="1"/>
  <c r="S12"/>
  <c r="R12"/>
  <c r="Q12"/>
  <c r="P12"/>
  <c r="O12"/>
  <c r="N12"/>
  <c r="M12"/>
  <c r="L12"/>
  <c r="K12"/>
  <c r="J12"/>
  <c r="V12" s="1"/>
  <c r="W12" s="1"/>
  <c r="I12"/>
  <c r="H12"/>
  <c r="G12"/>
  <c r="F12"/>
  <c r="E12"/>
  <c r="D12"/>
  <c r="C12"/>
  <c r="B12"/>
  <c r="T12" s="1"/>
  <c r="S11"/>
  <c r="R11"/>
  <c r="Q11"/>
  <c r="P11"/>
  <c r="O11"/>
  <c r="N11"/>
  <c r="M11"/>
  <c r="L11"/>
  <c r="K11"/>
  <c r="J11"/>
  <c r="I11"/>
  <c r="H11"/>
  <c r="F11"/>
  <c r="C11"/>
  <c r="T11" s="1"/>
  <c r="T10"/>
  <c r="S10"/>
  <c r="R10"/>
  <c r="Q10"/>
  <c r="P10"/>
  <c r="O10"/>
  <c r="N10"/>
  <c r="M10"/>
  <c r="L10"/>
  <c r="K10"/>
  <c r="J10"/>
  <c r="I10"/>
  <c r="H10"/>
  <c r="G10"/>
  <c r="F10"/>
  <c r="D10"/>
  <c r="C10"/>
  <c r="B10"/>
  <c r="V10" s="1"/>
  <c r="W10" s="1"/>
  <c r="T9"/>
  <c r="S9"/>
  <c r="S34" s="1"/>
  <c r="R9"/>
  <c r="Q9"/>
  <c r="P9"/>
  <c r="O9"/>
  <c r="N9"/>
  <c r="M9"/>
  <c r="L9"/>
  <c r="K9"/>
  <c r="J9"/>
  <c r="I9"/>
  <c r="H9"/>
  <c r="H34" s="1"/>
  <c r="F9"/>
  <c r="E9"/>
  <c r="D9"/>
  <c r="C9"/>
  <c r="S8"/>
  <c r="R8"/>
  <c r="Q8"/>
  <c r="P8"/>
  <c r="O8"/>
  <c r="N8"/>
  <c r="M8"/>
  <c r="L8"/>
  <c r="K8"/>
  <c r="J8"/>
  <c r="I8"/>
  <c r="V8" s="1"/>
  <c r="H8"/>
  <c r="S7"/>
  <c r="R7"/>
  <c r="Q7"/>
  <c r="P7"/>
  <c r="O7"/>
  <c r="N7"/>
  <c r="M7"/>
  <c r="L7"/>
  <c r="K7"/>
  <c r="J7"/>
  <c r="I7"/>
  <c r="H7"/>
  <c r="E7"/>
  <c r="B7"/>
  <c r="T7" s="1"/>
  <c r="T6"/>
  <c r="S6"/>
  <c r="R6"/>
  <c r="Q6"/>
  <c r="P6"/>
  <c r="O6"/>
  <c r="N6"/>
  <c r="M6"/>
  <c r="L6"/>
  <c r="K6"/>
  <c r="J6"/>
  <c r="I6"/>
  <c r="V6" s="1"/>
  <c r="W6" s="1"/>
  <c r="H6"/>
  <c r="G6"/>
  <c r="B6"/>
  <c r="S5"/>
  <c r="R5"/>
  <c r="Q5"/>
  <c r="P5"/>
  <c r="O5"/>
  <c r="N5"/>
  <c r="M5"/>
  <c r="L5"/>
  <c r="K5"/>
  <c r="J5"/>
  <c r="I5"/>
  <c r="V5" s="1"/>
  <c r="H5"/>
  <c r="T5" s="1"/>
  <c r="S4"/>
  <c r="R4"/>
  <c r="R34" s="1"/>
  <c r="Q4"/>
  <c r="Q34" s="1"/>
  <c r="P4"/>
  <c r="P34" s="1"/>
  <c r="O4"/>
  <c r="O34" s="1"/>
  <c r="N4"/>
  <c r="N34" s="1"/>
  <c r="M4"/>
  <c r="M34" s="1"/>
  <c r="L4"/>
  <c r="L34" s="1"/>
  <c r="K4"/>
  <c r="K34" s="1"/>
  <c r="J4"/>
  <c r="J34" s="1"/>
  <c r="I4"/>
  <c r="I34" s="1"/>
  <c r="H4"/>
  <c r="T4" s="1"/>
  <c r="I30" i="21"/>
  <c r="H30"/>
  <c r="G29"/>
  <c r="G28"/>
  <c r="G27"/>
  <c r="G26"/>
  <c r="G25"/>
  <c r="G24"/>
  <c r="G23"/>
  <c r="G22"/>
  <c r="G21"/>
  <c r="G20"/>
  <c r="G19"/>
  <c r="G18"/>
  <c r="G17"/>
  <c r="Q16"/>
  <c r="P16"/>
  <c r="N16"/>
  <c r="M16"/>
  <c r="L16"/>
  <c r="G16"/>
  <c r="Q15"/>
  <c r="P15"/>
  <c r="N15"/>
  <c r="M15"/>
  <c r="L15"/>
  <c r="G15"/>
  <c r="Q14"/>
  <c r="P14"/>
  <c r="N14"/>
  <c r="M14"/>
  <c r="L14"/>
  <c r="G14"/>
  <c r="Q13"/>
  <c r="P13"/>
  <c r="N13"/>
  <c r="M13"/>
  <c r="L13"/>
  <c r="G13"/>
  <c r="Q12"/>
  <c r="P12"/>
  <c r="N12"/>
  <c r="N17" s="1"/>
  <c r="M12"/>
  <c r="L12"/>
  <c r="G12"/>
  <c r="G11"/>
  <c r="G10"/>
  <c r="G9"/>
  <c r="G8"/>
  <c r="G7"/>
  <c r="G6"/>
  <c r="G5"/>
  <c r="G4"/>
  <c r="G3"/>
  <c r="I30" i="19"/>
  <c r="H30"/>
  <c r="G29"/>
  <c r="G28"/>
  <c r="G27"/>
  <c r="G26"/>
  <c r="G25"/>
  <c r="G24"/>
  <c r="G23"/>
  <c r="G22"/>
  <c r="G21"/>
  <c r="G20"/>
  <c r="G19"/>
  <c r="Q18" s="1"/>
  <c r="P18" s="1"/>
  <c r="N18"/>
  <c r="M18" s="1"/>
  <c r="O18" s="1"/>
  <c r="L18"/>
  <c r="G18"/>
  <c r="Q17"/>
  <c r="P17"/>
  <c r="N17"/>
  <c r="M17"/>
  <c r="L17"/>
  <c r="G17"/>
  <c r="Q16" s="1"/>
  <c r="P16" s="1"/>
  <c r="N16"/>
  <c r="M16"/>
  <c r="L16"/>
  <c r="G16"/>
  <c r="Q15"/>
  <c r="P15"/>
  <c r="N15"/>
  <c r="M15"/>
  <c r="L15"/>
  <c r="G15"/>
  <c r="Q14"/>
  <c r="P14"/>
  <c r="N14"/>
  <c r="O14" s="1"/>
  <c r="M14"/>
  <c r="L14"/>
  <c r="G14"/>
  <c r="Q13"/>
  <c r="P13" s="1"/>
  <c r="N13"/>
  <c r="M13"/>
  <c r="L13"/>
  <c r="G13"/>
  <c r="Q12"/>
  <c r="P12"/>
  <c r="N12"/>
  <c r="N19" s="1"/>
  <c r="M12"/>
  <c r="M19" s="1"/>
  <c r="L12"/>
  <c r="G12"/>
  <c r="G11"/>
  <c r="G10"/>
  <c r="G9"/>
  <c r="G8"/>
  <c r="G7"/>
  <c r="G6"/>
  <c r="G5"/>
  <c r="G4"/>
  <c r="G3"/>
  <c r="O29" i="16"/>
  <c r="N29"/>
  <c r="M29"/>
  <c r="O28" s="1"/>
  <c r="N28"/>
  <c r="M28" s="1"/>
  <c r="I28"/>
  <c r="O26"/>
  <c r="N26"/>
  <c r="M26"/>
  <c r="N25"/>
  <c r="L25"/>
  <c r="K25" s="1"/>
  <c r="J25" s="1"/>
  <c r="I25" s="1"/>
  <c r="M25" s="1"/>
  <c r="O25" s="1"/>
  <c r="J24"/>
  <c r="I24" s="1"/>
  <c r="L23"/>
  <c r="K23" s="1"/>
  <c r="J23" s="1"/>
  <c r="I23" s="1"/>
  <c r="O22" s="1"/>
  <c r="N22"/>
  <c r="M22"/>
  <c r="M21"/>
  <c r="J21"/>
  <c r="N21" s="1"/>
  <c r="O21" s="1"/>
  <c r="O20"/>
  <c r="N20"/>
  <c r="M20"/>
  <c r="O19"/>
  <c r="N19"/>
  <c r="M19"/>
  <c r="L19"/>
  <c r="K19"/>
  <c r="J19" s="1"/>
  <c r="I19" s="1"/>
  <c r="O18" s="1"/>
  <c r="N18"/>
  <c r="M18"/>
  <c r="O17"/>
  <c r="N17"/>
  <c r="M17" s="1"/>
  <c r="L17"/>
  <c r="J16"/>
  <c r="I16" s="1"/>
  <c r="O15" s="1"/>
  <c r="N15"/>
  <c r="M15"/>
  <c r="O14" s="1"/>
  <c r="N14"/>
  <c r="M14"/>
  <c r="O11"/>
  <c r="N11"/>
  <c r="M11"/>
  <c r="L11"/>
  <c r="K11"/>
  <c r="J11"/>
  <c r="I11" s="1"/>
  <c r="O10" s="1"/>
  <c r="N10"/>
  <c r="M10"/>
  <c r="N8"/>
  <c r="M8"/>
  <c r="O7"/>
  <c r="N7"/>
  <c r="M7"/>
  <c r="O6" s="1"/>
  <c r="N6"/>
  <c r="M6"/>
  <c r="N5"/>
  <c r="O5" s="1"/>
  <c r="M5"/>
  <c r="L5"/>
  <c r="J5"/>
  <c r="I5"/>
  <c r="O4"/>
  <c r="N4"/>
  <c r="M4"/>
  <c r="O3"/>
  <c r="N3"/>
  <c r="M3" s="1"/>
  <c r="L3"/>
  <c r="P23" i="17"/>
  <c r="O23"/>
  <c r="N23"/>
  <c r="M23"/>
  <c r="L23"/>
  <c r="W24" i="22" l="1"/>
  <c r="W16"/>
  <c r="W14"/>
  <c r="T15"/>
  <c r="W17"/>
  <c r="V33"/>
  <c r="W33" s="1"/>
  <c r="W5"/>
  <c r="V17"/>
  <c r="W19"/>
  <c r="W29"/>
  <c r="W8"/>
  <c r="W23"/>
  <c r="W7"/>
  <c r="T8"/>
  <c r="W13"/>
  <c r="V21"/>
  <c r="W21" s="1"/>
  <c r="V23"/>
  <c r="W15"/>
  <c r="V4"/>
  <c r="W4" s="1"/>
  <c r="V7"/>
  <c r="T16"/>
  <c r="W20"/>
  <c r="T30"/>
  <c r="V31"/>
  <c r="W31" s="1"/>
  <c r="O15" i="21"/>
  <c r="V22" i="22"/>
  <c r="W22" s="1"/>
  <c r="M23" i="16"/>
  <c r="V11" i="22"/>
  <c r="W11" s="1"/>
  <c r="V9"/>
  <c r="W9" s="1"/>
  <c r="T24"/>
  <c r="W26"/>
  <c r="V30"/>
  <c r="W30" s="1"/>
  <c r="O13" i="19"/>
  <c r="O12" i="21"/>
  <c r="O14"/>
  <c r="O16"/>
  <c r="M17"/>
  <c r="O16" i="19"/>
  <c r="O15"/>
  <c r="O13" i="21"/>
  <c r="O17" i="19"/>
  <c r="O12"/>
  <c r="Y22" i="17"/>
  <c r="X22"/>
  <c r="W22"/>
  <c r="U22"/>
  <c r="T22"/>
  <c r="S22"/>
  <c r="R22"/>
  <c r="Q22"/>
  <c r="K22"/>
  <c r="U21"/>
  <c r="T21"/>
  <c r="S21"/>
  <c r="R21"/>
  <c r="W21" s="1"/>
  <c r="Q21"/>
  <c r="K21"/>
  <c r="U20"/>
  <c r="T20"/>
  <c r="S20"/>
  <c r="R20"/>
  <c r="Q20"/>
  <c r="K20"/>
  <c r="J20"/>
  <c r="I20"/>
  <c r="H20"/>
  <c r="G20"/>
  <c r="F20"/>
  <c r="W20" s="1"/>
  <c r="U19"/>
  <c r="T19"/>
  <c r="S19"/>
  <c r="R19"/>
  <c r="Q19" s="1"/>
  <c r="K19"/>
  <c r="J19"/>
  <c r="I19"/>
  <c r="H19"/>
  <c r="G19"/>
  <c r="F19"/>
  <c r="E19"/>
  <c r="D19"/>
  <c r="C19" s="1"/>
  <c r="B19" s="1"/>
  <c r="W19" s="1"/>
  <c r="J255" i="18" s="1"/>
  <c r="U18" i="17"/>
  <c r="T18"/>
  <c r="S18"/>
  <c r="R18"/>
  <c r="Q18"/>
  <c r="K18"/>
  <c r="J18"/>
  <c r="I18"/>
  <c r="H18"/>
  <c r="G18"/>
  <c r="F18"/>
  <c r="E18"/>
  <c r="D18"/>
  <c r="C18"/>
  <c r="B18" s="1"/>
  <c r="W18" s="1"/>
  <c r="U17"/>
  <c r="T17"/>
  <c r="S17"/>
  <c r="R17"/>
  <c r="Q17"/>
  <c r="K17"/>
  <c r="J17"/>
  <c r="I17"/>
  <c r="H17"/>
  <c r="G17"/>
  <c r="F17"/>
  <c r="X17" s="1"/>
  <c r="E17"/>
  <c r="D17"/>
  <c r="C17"/>
  <c r="B17" s="1"/>
  <c r="W17" s="1"/>
  <c r="U16"/>
  <c r="T16"/>
  <c r="S16"/>
  <c r="R16"/>
  <c r="Q16"/>
  <c r="K16"/>
  <c r="J16"/>
  <c r="I16"/>
  <c r="H16"/>
  <c r="G16"/>
  <c r="F16"/>
  <c r="E16"/>
  <c r="D16"/>
  <c r="C16"/>
  <c r="B16"/>
  <c r="X16" s="1"/>
  <c r="U15"/>
  <c r="T15"/>
  <c r="S15"/>
  <c r="R15"/>
  <c r="Q15"/>
  <c r="K15"/>
  <c r="J15"/>
  <c r="I15"/>
  <c r="H15"/>
  <c r="G15"/>
  <c r="F15"/>
  <c r="E15"/>
  <c r="X15" s="1"/>
  <c r="D15"/>
  <c r="C15" s="1"/>
  <c r="B15" s="1"/>
  <c r="U14"/>
  <c r="T14"/>
  <c r="S14"/>
  <c r="R14"/>
  <c r="Q14"/>
  <c r="K14" s="1"/>
  <c r="J14"/>
  <c r="I14"/>
  <c r="H14"/>
  <c r="G14"/>
  <c r="F14"/>
  <c r="E14"/>
  <c r="D14"/>
  <c r="C14" s="1"/>
  <c r="B14" s="1"/>
  <c r="X14" s="1"/>
  <c r="U13"/>
  <c r="T13"/>
  <c r="S13"/>
  <c r="R13"/>
  <c r="Q13"/>
  <c r="K13"/>
  <c r="J13"/>
  <c r="I13"/>
  <c r="H13"/>
  <c r="G13"/>
  <c r="F13"/>
  <c r="X13" s="1"/>
  <c r="Y13" s="1"/>
  <c r="E13"/>
  <c r="D13"/>
  <c r="C13"/>
  <c r="B13"/>
  <c r="W13" s="1"/>
  <c r="U12"/>
  <c r="T12"/>
  <c r="S12"/>
  <c r="R12"/>
  <c r="Q12"/>
  <c r="K12"/>
  <c r="J12"/>
  <c r="I12"/>
  <c r="H12"/>
  <c r="G12"/>
  <c r="F12"/>
  <c r="E12"/>
  <c r="W12" s="1"/>
  <c r="D12"/>
  <c r="C12"/>
  <c r="B12" s="1"/>
  <c r="X12" s="1"/>
  <c r="U11"/>
  <c r="T11"/>
  <c r="S11"/>
  <c r="R11"/>
  <c r="Q11"/>
  <c r="K11"/>
  <c r="J11"/>
  <c r="I11"/>
  <c r="H11"/>
  <c r="G11"/>
  <c r="F11"/>
  <c r="E11"/>
  <c r="W11" s="1"/>
  <c r="D11"/>
  <c r="C11" s="1"/>
  <c r="X11" s="1"/>
  <c r="B11"/>
  <c r="U10"/>
  <c r="T10"/>
  <c r="S10"/>
  <c r="R10"/>
  <c r="Q10"/>
  <c r="K10"/>
  <c r="J10"/>
  <c r="I10"/>
  <c r="H10"/>
  <c r="G10"/>
  <c r="F10"/>
  <c r="E10"/>
  <c r="D10"/>
  <c r="C10"/>
  <c r="B10"/>
  <c r="W10" s="1"/>
  <c r="U9"/>
  <c r="T9"/>
  <c r="S9"/>
  <c r="R9"/>
  <c r="Q9"/>
  <c r="K9"/>
  <c r="J9"/>
  <c r="I9"/>
  <c r="H9"/>
  <c r="G9"/>
  <c r="F9"/>
  <c r="E9"/>
  <c r="D9"/>
  <c r="C9" s="1"/>
  <c r="B9" s="1"/>
  <c r="W9" s="1"/>
  <c r="U8"/>
  <c r="T8"/>
  <c r="S8"/>
  <c r="R8"/>
  <c r="Q8"/>
  <c r="K8" s="1"/>
  <c r="J8"/>
  <c r="I8"/>
  <c r="H8"/>
  <c r="G8"/>
  <c r="F8"/>
  <c r="E8"/>
  <c r="D8"/>
  <c r="C8" s="1"/>
  <c r="W8" s="1"/>
  <c r="B8"/>
  <c r="U7"/>
  <c r="T7"/>
  <c r="S7"/>
  <c r="R7"/>
  <c r="Q7"/>
  <c r="K7"/>
  <c r="J7"/>
  <c r="I7"/>
  <c r="H7"/>
  <c r="G7"/>
  <c r="F7"/>
  <c r="E7"/>
  <c r="W7" s="1"/>
  <c r="D7"/>
  <c r="C7" s="1"/>
  <c r="B7" s="1"/>
  <c r="X7" s="1"/>
  <c r="U6"/>
  <c r="T6"/>
  <c r="S6"/>
  <c r="R6"/>
  <c r="Q6"/>
  <c r="K6"/>
  <c r="J6"/>
  <c r="I6"/>
  <c r="H6"/>
  <c r="G6"/>
  <c r="F6"/>
  <c r="E6"/>
  <c r="W6" s="1"/>
  <c r="D6"/>
  <c r="C6"/>
  <c r="B6"/>
  <c r="U5"/>
  <c r="T5"/>
  <c r="S5"/>
  <c r="R5"/>
  <c r="Q5"/>
  <c r="K5"/>
  <c r="J5"/>
  <c r="I5" s="1"/>
  <c r="H5"/>
  <c r="G5"/>
  <c r="F5"/>
  <c r="E5" s="1"/>
  <c r="D5"/>
  <c r="X5" s="1"/>
  <c r="Y5" s="1"/>
  <c r="C5"/>
  <c r="B5" s="1"/>
  <c r="W5" s="1"/>
  <c r="W16" l="1"/>
  <c r="Y16" s="1"/>
  <c r="Y7"/>
  <c r="Y12"/>
  <c r="Y17"/>
  <c r="Y11"/>
  <c r="W15"/>
  <c r="Y15"/>
  <c r="W14"/>
  <c r="Y14" s="1"/>
  <c r="X19"/>
  <c r="Y19" s="1"/>
  <c r="X10"/>
  <c r="Y10" s="1"/>
  <c r="U4"/>
  <c r="T4"/>
  <c r="S4"/>
  <c r="R4"/>
  <c r="Q4"/>
  <c r="K4"/>
  <c r="J4"/>
  <c r="I4" s="1"/>
  <c r="H4"/>
  <c r="G4"/>
  <c r="F4"/>
  <c r="E4"/>
  <c r="D4"/>
  <c r="C4" s="1"/>
  <c r="B4" s="1"/>
  <c r="X4" s="1"/>
  <c r="U3"/>
  <c r="T3"/>
  <c r="S3"/>
  <c r="S23" s="1"/>
  <c r="R3"/>
  <c r="R23" s="1"/>
  <c r="Q3"/>
  <c r="K3"/>
  <c r="K23" s="1"/>
  <c r="J3"/>
  <c r="J23" s="1"/>
  <c r="I3"/>
  <c r="H3"/>
  <c r="H23" s="1"/>
  <c r="G3"/>
  <c r="G23" s="1"/>
  <c r="F3"/>
  <c r="F23" s="1"/>
  <c r="E3"/>
  <c r="D3"/>
  <c r="C3"/>
  <c r="F120" i="15"/>
  <c r="A120"/>
  <c r="J119"/>
  <c r="I119" s="1"/>
  <c r="G119" s="1"/>
  <c r="F119"/>
  <c r="A119" s="1"/>
  <c r="J118"/>
  <c r="F118"/>
  <c r="A118"/>
  <c r="I117"/>
  <c r="G117" s="1"/>
  <c r="F117"/>
  <c r="A117"/>
  <c r="G116"/>
  <c r="F116"/>
  <c r="A116"/>
  <c r="G115"/>
  <c r="F115"/>
  <c r="A115"/>
  <c r="K114"/>
  <c r="J114"/>
  <c r="I114"/>
  <c r="G114" s="1"/>
  <c r="F114"/>
  <c r="A114"/>
  <c r="I113"/>
  <c r="G113" s="1"/>
  <c r="F113"/>
  <c r="A113"/>
  <c r="K112"/>
  <c r="J112"/>
  <c r="I112"/>
  <c r="G112" s="1"/>
  <c r="F112"/>
  <c r="A112" s="1"/>
  <c r="G111"/>
  <c r="F111"/>
  <c r="A111"/>
  <c r="G110"/>
  <c r="F110"/>
  <c r="A110"/>
  <c r="H105"/>
  <c r="G105"/>
  <c r="F105"/>
  <c r="A105"/>
  <c r="H104"/>
  <c r="G104"/>
  <c r="F104"/>
  <c r="A104"/>
  <c r="J103"/>
  <c r="H103"/>
  <c r="G103"/>
  <c r="F103"/>
  <c r="A103"/>
  <c r="H102"/>
  <c r="G102"/>
  <c r="F102"/>
  <c r="A102"/>
  <c r="K101"/>
  <c r="J101"/>
  <c r="I101"/>
  <c r="H101"/>
  <c r="G101" s="1"/>
  <c r="F101"/>
  <c r="A101"/>
  <c r="H100"/>
  <c r="G100"/>
  <c r="F100"/>
  <c r="A100"/>
  <c r="K99"/>
  <c r="J99"/>
  <c r="I99"/>
  <c r="H99"/>
  <c r="G99"/>
  <c r="F99"/>
  <c r="A99"/>
  <c r="K98"/>
  <c r="J98"/>
  <c r="I98" s="1"/>
  <c r="H98"/>
  <c r="G98" s="1"/>
  <c r="F98"/>
  <c r="A98"/>
  <c r="H97"/>
  <c r="G97"/>
  <c r="F97"/>
  <c r="A97"/>
  <c r="K91"/>
  <c r="J91"/>
  <c r="I91"/>
  <c r="H91"/>
  <c r="G91" s="1"/>
  <c r="F91"/>
  <c r="A91"/>
  <c r="H90"/>
  <c r="G90"/>
  <c r="F90"/>
  <c r="A90"/>
  <c r="J89"/>
  <c r="I89"/>
  <c r="H89"/>
  <c r="G89"/>
  <c r="F89"/>
  <c r="A89"/>
  <c r="K88" s="1"/>
  <c r="J88"/>
  <c r="I88"/>
  <c r="H88"/>
  <c r="G88" s="1"/>
  <c r="F88"/>
  <c r="A88"/>
  <c r="I87"/>
  <c r="H87"/>
  <c r="G87" s="1"/>
  <c r="F87"/>
  <c r="A87"/>
  <c r="H86"/>
  <c r="G86"/>
  <c r="F86"/>
  <c r="A86"/>
  <c r="K85"/>
  <c r="J85"/>
  <c r="I85"/>
  <c r="H85"/>
  <c r="G85"/>
  <c r="F85"/>
  <c r="A85"/>
  <c r="K84"/>
  <c r="J84"/>
  <c r="I84"/>
  <c r="H84"/>
  <c r="G84"/>
  <c r="F84"/>
  <c r="A84"/>
  <c r="K83"/>
  <c r="J83"/>
  <c r="I83"/>
  <c r="H83"/>
  <c r="G83" s="1"/>
  <c r="F83"/>
  <c r="A83"/>
  <c r="H82"/>
  <c r="G82"/>
  <c r="F82"/>
  <c r="A82"/>
  <c r="K81"/>
  <c r="J81"/>
  <c r="I81"/>
  <c r="H81"/>
  <c r="G81"/>
  <c r="F81"/>
  <c r="A81"/>
  <c r="H80"/>
  <c r="G80"/>
  <c r="F80"/>
  <c r="A80"/>
  <c r="G74"/>
  <c r="F74"/>
  <c r="A74"/>
  <c r="I73"/>
  <c r="G73"/>
  <c r="F73"/>
  <c r="A73"/>
  <c r="K72" s="1"/>
  <c r="J72"/>
  <c r="I72"/>
  <c r="G72" s="1"/>
  <c r="F72"/>
  <c r="A72"/>
  <c r="K71"/>
  <c r="J71"/>
  <c r="I71"/>
  <c r="G71"/>
  <c r="F71"/>
  <c r="A71"/>
  <c r="K70"/>
  <c r="J70"/>
  <c r="I70"/>
  <c r="G70"/>
  <c r="F70"/>
  <c r="A70"/>
  <c r="K69"/>
  <c r="J69"/>
  <c r="I69"/>
  <c r="G69"/>
  <c r="F69"/>
  <c r="A69"/>
  <c r="G68"/>
  <c r="F68"/>
  <c r="A68"/>
  <c r="K67" s="1"/>
  <c r="J67"/>
  <c r="I67"/>
  <c r="G67"/>
  <c r="F67"/>
  <c r="A67"/>
  <c r="G66"/>
  <c r="F66"/>
  <c r="A66"/>
  <c r="K65"/>
  <c r="J65"/>
  <c r="I65"/>
  <c r="G65"/>
  <c r="F65"/>
  <c r="A65"/>
  <c r="G64"/>
  <c r="F64"/>
  <c r="A64"/>
  <c r="K59"/>
  <c r="J59"/>
  <c r="I59"/>
  <c r="G59" s="1"/>
  <c r="F59"/>
  <c r="A59"/>
  <c r="K58"/>
  <c r="J58"/>
  <c r="I58"/>
  <c r="G58" s="1"/>
  <c r="F58"/>
  <c r="A58"/>
  <c r="K57"/>
  <c r="J57"/>
  <c r="F57"/>
  <c r="A57"/>
  <c r="F56"/>
  <c r="A56"/>
  <c r="K55"/>
  <c r="J55"/>
  <c r="I55"/>
  <c r="G55" s="1"/>
  <c r="F55"/>
  <c r="A55"/>
  <c r="G54"/>
  <c r="F54"/>
  <c r="A54"/>
  <c r="K53"/>
  <c r="J53"/>
  <c r="I53"/>
  <c r="G53" s="1"/>
  <c r="F53"/>
  <c r="A53"/>
  <c r="K52" s="1"/>
  <c r="J52"/>
  <c r="I52"/>
  <c r="G52" s="1"/>
  <c r="F52"/>
  <c r="A52"/>
  <c r="J51"/>
  <c r="F51"/>
  <c r="A51"/>
  <c r="F50"/>
  <c r="A50"/>
  <c r="K46"/>
  <c r="J46"/>
  <c r="I46"/>
  <c r="G46" s="1"/>
  <c r="F46"/>
  <c r="A46"/>
  <c r="K45"/>
  <c r="J45"/>
  <c r="I45"/>
  <c r="G45" s="1"/>
  <c r="F45"/>
  <c r="A45"/>
  <c r="K44"/>
  <c r="J44"/>
  <c r="I44"/>
  <c r="G44" s="1"/>
  <c r="F44"/>
  <c r="A44"/>
  <c r="F43"/>
  <c r="A43"/>
  <c r="K42"/>
  <c r="J42"/>
  <c r="F42"/>
  <c r="A42"/>
  <c r="K41"/>
  <c r="J41"/>
  <c r="I41"/>
  <c r="G41" s="1"/>
  <c r="F41"/>
  <c r="A41"/>
  <c r="K40"/>
  <c r="I40"/>
  <c r="G40" s="1"/>
  <c r="F40"/>
  <c r="A40"/>
  <c r="F39"/>
  <c r="A39"/>
  <c r="K38"/>
  <c r="J38"/>
  <c r="I38"/>
  <c r="G38" s="1"/>
  <c r="F38"/>
  <c r="A38"/>
  <c r="F37"/>
  <c r="A37"/>
  <c r="F36"/>
  <c r="A36"/>
  <c r="K32" s="1"/>
  <c r="J32"/>
  <c r="I32"/>
  <c r="G32" s="1"/>
  <c r="F32"/>
  <c r="A32"/>
  <c r="K31"/>
  <c r="J31"/>
  <c r="G31"/>
  <c r="F31"/>
  <c r="A31"/>
  <c r="F30"/>
  <c r="A30"/>
  <c r="K29"/>
  <c r="J29" s="1"/>
  <c r="I29"/>
  <c r="G29" s="1"/>
  <c r="F29"/>
  <c r="A29"/>
  <c r="K28"/>
  <c r="J28"/>
  <c r="I28"/>
  <c r="G28" s="1"/>
  <c r="F28"/>
  <c r="A28"/>
  <c r="F27"/>
  <c r="A27"/>
  <c r="K26"/>
  <c r="J26"/>
  <c r="I26"/>
  <c r="G26" s="1"/>
  <c r="F26"/>
  <c r="A26"/>
  <c r="K25"/>
  <c r="J25"/>
  <c r="I25"/>
  <c r="G25" s="1"/>
  <c r="F25"/>
  <c r="A25"/>
  <c r="K24"/>
  <c r="I24"/>
  <c r="G24" s="1"/>
  <c r="F24"/>
  <c r="A24"/>
  <c r="J23"/>
  <c r="F23"/>
  <c r="A23"/>
  <c r="K22"/>
  <c r="J22"/>
  <c r="I22"/>
  <c r="G22"/>
  <c r="F22"/>
  <c r="A22"/>
  <c r="F21"/>
  <c r="A21"/>
  <c r="K20"/>
  <c r="J20"/>
  <c r="I20"/>
  <c r="G20" s="1"/>
  <c r="F20"/>
  <c r="A20"/>
  <c r="K19"/>
  <c r="J19"/>
  <c r="I19"/>
  <c r="G19" s="1"/>
  <c r="F19"/>
  <c r="A19"/>
  <c r="K13"/>
  <c r="J13"/>
  <c r="F13"/>
  <c r="A13"/>
  <c r="F12"/>
  <c r="A12"/>
  <c r="K11"/>
  <c r="J11"/>
  <c r="I11"/>
  <c r="G11" s="1"/>
  <c r="F11"/>
  <c r="A11"/>
  <c r="G10"/>
  <c r="F10"/>
  <c r="A10"/>
  <c r="K9"/>
  <c r="J9"/>
  <c r="I9"/>
  <c r="G9" s="1"/>
  <c r="F9"/>
  <c r="A9"/>
  <c r="K8"/>
  <c r="J8"/>
  <c r="I8"/>
  <c r="G8" s="1"/>
  <c r="F8"/>
  <c r="A8"/>
  <c r="J7"/>
  <c r="F7"/>
  <c r="A7"/>
  <c r="F6"/>
  <c r="A6"/>
  <c r="K5"/>
  <c r="J5"/>
  <c r="I5"/>
  <c r="G5" s="1"/>
  <c r="F5"/>
  <c r="A5"/>
  <c r="K4"/>
  <c r="J4"/>
  <c r="I4"/>
  <c r="G4" s="1"/>
  <c r="F4"/>
  <c r="A4"/>
  <c r="K3"/>
  <c r="J3"/>
  <c r="I3"/>
  <c r="G3" s="1"/>
  <c r="F3"/>
  <c r="A3"/>
  <c r="J261" i="18"/>
  <c r="F261"/>
  <c r="A261"/>
  <c r="W4" i="17" l="1"/>
  <c r="J258" i="18" s="1"/>
  <c r="E23" i="17"/>
  <c r="D23"/>
  <c r="U23"/>
  <c r="B3"/>
  <c r="C23"/>
  <c r="T23"/>
  <c r="Q23"/>
  <c r="I23"/>
  <c r="K260" i="18"/>
  <c r="J260"/>
  <c r="I260"/>
  <c r="G260" s="1"/>
  <c r="F260"/>
  <c r="A260"/>
  <c r="K259"/>
  <c r="J259"/>
  <c r="I259"/>
  <c r="G259" s="1"/>
  <c r="F259"/>
  <c r="A259"/>
  <c r="I258"/>
  <c r="G258" s="1"/>
  <c r="F258"/>
  <c r="A258"/>
  <c r="J257"/>
  <c r="F257"/>
  <c r="A257"/>
  <c r="K256"/>
  <c r="J256"/>
  <c r="I256"/>
  <c r="G256" s="1"/>
  <c r="F256"/>
  <c r="A256"/>
  <c r="K255"/>
  <c r="I255"/>
  <c r="G255" s="1"/>
  <c r="F255"/>
  <c r="A255"/>
  <c r="K254"/>
  <c r="J254"/>
  <c r="I254"/>
  <c r="G254" s="1"/>
  <c r="F254"/>
  <c r="A254" s="1"/>
  <c r="K253"/>
  <c r="J253"/>
  <c r="I253"/>
  <c r="G253" s="1"/>
  <c r="F253"/>
  <c r="A253"/>
  <c r="J252"/>
  <c r="F252"/>
  <c r="A252"/>
  <c r="K251"/>
  <c r="J251"/>
  <c r="I251"/>
  <c r="G251" s="1"/>
  <c r="F251"/>
  <c r="A251"/>
  <c r="J250"/>
  <c r="F250"/>
  <c r="A250"/>
  <c r="K249"/>
  <c r="J249"/>
  <c r="I249"/>
  <c r="G249" s="1"/>
  <c r="F249"/>
  <c r="A249"/>
  <c r="G244"/>
  <c r="F244"/>
  <c r="A244"/>
  <c r="G243"/>
  <c r="F243"/>
  <c r="A243"/>
  <c r="Y4" i="17" l="1"/>
  <c r="K258" i="18" s="1"/>
  <c r="B23" i="17"/>
  <c r="W3"/>
  <c r="X3"/>
  <c r="Y3" s="1"/>
  <c r="G242" i="18"/>
  <c r="F242"/>
  <c r="A242" s="1"/>
  <c r="G241"/>
  <c r="F241"/>
  <c r="A241"/>
  <c r="G240"/>
  <c r="F240"/>
  <c r="A240"/>
  <c r="G239"/>
  <c r="F239"/>
  <c r="A239"/>
  <c r="G238"/>
  <c r="F238"/>
  <c r="A238"/>
  <c r="G237" l="1"/>
  <c r="F237"/>
  <c r="A237"/>
  <c r="G236"/>
  <c r="F236"/>
  <c r="A236"/>
  <c r="G235"/>
  <c r="F235"/>
  <c r="A235"/>
  <c r="G234"/>
  <c r="F234"/>
  <c r="A234"/>
  <c r="G233"/>
  <c r="F233"/>
  <c r="A233"/>
  <c r="G232"/>
  <c r="F232"/>
  <c r="A232"/>
  <c r="J227"/>
  <c r="I227"/>
  <c r="G227" s="1"/>
  <c r="F227"/>
  <c r="A227"/>
  <c r="J226"/>
  <c r="I226"/>
  <c r="G226" s="1"/>
  <c r="F226"/>
  <c r="A226"/>
  <c r="J225"/>
  <c r="I225"/>
  <c r="G225" s="1"/>
  <c r="F225"/>
  <c r="A225"/>
  <c r="J224"/>
  <c r="I224"/>
  <c r="G224" s="1"/>
  <c r="F224"/>
  <c r="A224"/>
  <c r="J223"/>
  <c r="I223"/>
  <c r="G223" s="1"/>
  <c r="F223"/>
  <c r="A223"/>
  <c r="J222"/>
  <c r="I222"/>
  <c r="G222" s="1"/>
  <c r="F222"/>
  <c r="A222"/>
  <c r="J221"/>
  <c r="I221"/>
  <c r="G221" s="1"/>
  <c r="F221"/>
  <c r="A221"/>
  <c r="J220"/>
  <c r="I220"/>
  <c r="G220" s="1"/>
  <c r="F220"/>
  <c r="A220" s="1"/>
  <c r="J219"/>
  <c r="I219"/>
  <c r="G219" s="1"/>
  <c r="F219"/>
  <c r="A219"/>
  <c r="J218"/>
  <c r="I218"/>
  <c r="G218" s="1"/>
  <c r="F218"/>
  <c r="A218"/>
  <c r="J217"/>
  <c r="I217"/>
  <c r="G217" s="1"/>
  <c r="F217"/>
  <c r="A217"/>
  <c r="J216" l="1"/>
  <c r="I216"/>
  <c r="G216" s="1"/>
  <c r="F216"/>
  <c r="A216"/>
  <c r="J215" l="1"/>
  <c r="I215"/>
  <c r="G215" s="1"/>
  <c r="F215"/>
  <c r="A215"/>
  <c r="J214"/>
  <c r="I214"/>
  <c r="G214" s="1"/>
  <c r="F214"/>
  <c r="A214"/>
  <c r="J213"/>
  <c r="I213"/>
  <c r="G213" s="1"/>
  <c r="F213"/>
  <c r="A213"/>
  <c r="K208"/>
  <c r="J208"/>
  <c r="I208"/>
  <c r="G208" s="1"/>
  <c r="F208"/>
  <c r="A208"/>
  <c r="K207"/>
  <c r="J207"/>
  <c r="I207"/>
  <c r="G207" s="1"/>
  <c r="F207"/>
  <c r="A207"/>
  <c r="K206"/>
  <c r="J206"/>
  <c r="I206"/>
  <c r="G206" s="1"/>
  <c r="F206"/>
  <c r="A206"/>
  <c r="K205"/>
  <c r="J205"/>
  <c r="I205"/>
  <c r="G205" s="1"/>
  <c r="F205"/>
  <c r="A205"/>
  <c r="K204"/>
  <c r="J204"/>
  <c r="I204"/>
  <c r="G204" s="1"/>
  <c r="F204"/>
  <c r="A204"/>
  <c r="K203"/>
  <c r="J203"/>
  <c r="I203"/>
  <c r="G203" s="1"/>
  <c r="F203"/>
  <c r="A203"/>
  <c r="K202"/>
  <c r="J202"/>
  <c r="I202"/>
  <c r="G202" s="1"/>
  <c r="F202"/>
  <c r="A202"/>
  <c r="K201"/>
  <c r="J201"/>
  <c r="I201"/>
  <c r="G201" s="1"/>
  <c r="F201"/>
  <c r="A201"/>
  <c r="K200"/>
  <c r="J200"/>
  <c r="I200"/>
  <c r="G200" s="1"/>
  <c r="F200"/>
  <c r="A200"/>
  <c r="K199"/>
  <c r="J199"/>
  <c r="I199"/>
  <c r="G199" s="1"/>
  <c r="F199"/>
  <c r="A199"/>
  <c r="K198"/>
  <c r="J198"/>
  <c r="I198"/>
  <c r="G198" s="1"/>
  <c r="F198"/>
  <c r="A198"/>
  <c r="K197"/>
  <c r="J197"/>
  <c r="I197"/>
  <c r="G197" s="1"/>
  <c r="F197"/>
  <c r="A197"/>
  <c r="K196"/>
  <c r="J196"/>
  <c r="I196"/>
  <c r="G196" s="1"/>
  <c r="F196"/>
  <c r="A196"/>
  <c r="K195"/>
  <c r="J195"/>
  <c r="I195"/>
  <c r="G195" s="1"/>
  <c r="F195"/>
  <c r="A195"/>
  <c r="K194"/>
  <c r="J194"/>
  <c r="I194"/>
  <c r="G194" s="1"/>
  <c r="F194"/>
  <c r="A194"/>
  <c r="K193"/>
  <c r="J193"/>
  <c r="I193"/>
  <c r="G193" s="1"/>
  <c r="F193"/>
  <c r="A193"/>
  <c r="K188"/>
  <c r="J188"/>
  <c r="I188"/>
  <c r="G188"/>
  <c r="F188"/>
  <c r="A188" s="1"/>
  <c r="K187"/>
  <c r="J187"/>
  <c r="I187"/>
  <c r="G187" s="1"/>
  <c r="F187"/>
  <c r="A187"/>
  <c r="G186" s="1"/>
  <c r="F186"/>
  <c r="A186"/>
  <c r="K185"/>
  <c r="J185"/>
  <c r="I185"/>
  <c r="G185" s="1"/>
  <c r="F185"/>
  <c r="A185"/>
  <c r="K184"/>
  <c r="J184"/>
  <c r="I184"/>
  <c r="G184" s="1"/>
  <c r="F184"/>
  <c r="A184"/>
  <c r="K183"/>
  <c r="J183"/>
  <c r="I183"/>
  <c r="G183" s="1"/>
  <c r="F183"/>
  <c r="A183"/>
  <c r="K182"/>
  <c r="J182"/>
  <c r="I182"/>
  <c r="G182" s="1"/>
  <c r="F182"/>
  <c r="A182"/>
  <c r="K181"/>
  <c r="J181"/>
  <c r="I181"/>
  <c r="G181" s="1"/>
  <c r="F181"/>
  <c r="A181"/>
  <c r="K180"/>
  <c r="J180"/>
  <c r="I180"/>
  <c r="G180" s="1"/>
  <c r="F180"/>
  <c r="A180"/>
  <c r="G179" s="1"/>
  <c r="F179"/>
  <c r="A179"/>
  <c r="K178"/>
  <c r="J178"/>
  <c r="I178"/>
  <c r="G178" s="1"/>
  <c r="F178"/>
  <c r="A178"/>
  <c r="G177" s="1"/>
  <c r="F177"/>
  <c r="A177"/>
  <c r="K176"/>
  <c r="J176"/>
  <c r="I176"/>
  <c r="G176" s="1"/>
  <c r="F176"/>
  <c r="A176"/>
  <c r="G175" s="1"/>
  <c r="F175"/>
  <c r="A175"/>
  <c r="K174"/>
  <c r="J174"/>
  <c r="I174"/>
  <c r="G174" s="1"/>
  <c r="F174"/>
  <c r="A174"/>
  <c r="G173" s="1"/>
  <c r="F173"/>
  <c r="A173"/>
  <c r="K172"/>
  <c r="J172"/>
  <c r="I172"/>
  <c r="G172" s="1"/>
  <c r="F172"/>
  <c r="A172"/>
  <c r="K167"/>
  <c r="J167"/>
  <c r="I167"/>
  <c r="G167" s="1"/>
  <c r="F167"/>
  <c r="A167"/>
  <c r="K166"/>
  <c r="J166"/>
  <c r="I166"/>
  <c r="G166" s="1"/>
  <c r="F166"/>
  <c r="A166"/>
  <c r="G165" s="1"/>
  <c r="F165"/>
  <c r="A165"/>
  <c r="K164"/>
  <c r="J164"/>
  <c r="I164"/>
  <c r="G164" s="1"/>
  <c r="F164"/>
  <c r="A164" s="1"/>
  <c r="K163"/>
  <c r="J163"/>
  <c r="I163"/>
  <c r="G163" s="1"/>
  <c r="F163"/>
  <c r="A163"/>
  <c r="K162"/>
  <c r="J162"/>
  <c r="I162"/>
  <c r="G162" s="1"/>
  <c r="F162"/>
  <c r="A162"/>
  <c r="K161"/>
  <c r="J161"/>
  <c r="I161"/>
  <c r="G161" s="1"/>
  <c r="F161"/>
  <c r="A161"/>
  <c r="K160"/>
  <c r="J160"/>
  <c r="I160"/>
  <c r="G160"/>
  <c r="F160"/>
  <c r="A160"/>
  <c r="K159"/>
  <c r="J159"/>
  <c r="I159"/>
  <c r="G159" s="1"/>
  <c r="F159"/>
  <c r="A159"/>
  <c r="K158"/>
  <c r="J158"/>
  <c r="I158"/>
  <c r="G158"/>
  <c r="F158"/>
  <c r="A158"/>
  <c r="K157"/>
  <c r="J157"/>
  <c r="I157"/>
  <c r="G157" s="1"/>
  <c r="F157"/>
  <c r="A157"/>
  <c r="K156"/>
  <c r="J156"/>
  <c r="I156"/>
  <c r="G156" s="1"/>
  <c r="F156"/>
  <c r="A156"/>
  <c r="K151"/>
  <c r="J151"/>
  <c r="I151"/>
  <c r="G151" s="1"/>
  <c r="F151"/>
  <c r="A151"/>
  <c r="K150"/>
  <c r="J150"/>
  <c r="I150"/>
  <c r="G150" s="1"/>
  <c r="F150"/>
  <c r="A150"/>
  <c r="K149"/>
  <c r="J149"/>
  <c r="I149"/>
  <c r="G149" s="1"/>
  <c r="F149"/>
  <c r="A149"/>
  <c r="K148"/>
  <c r="J148"/>
  <c r="I148"/>
  <c r="G148" s="1"/>
  <c r="F148"/>
  <c r="A148"/>
  <c r="K147"/>
  <c r="J147"/>
  <c r="I147"/>
  <c r="G147" s="1"/>
  <c r="F147"/>
  <c r="A147"/>
  <c r="K146"/>
  <c r="J146"/>
  <c r="I146"/>
  <c r="G146" s="1"/>
  <c r="F146"/>
  <c r="A146"/>
  <c r="K145"/>
  <c r="J145"/>
  <c r="I145"/>
  <c r="G145" s="1"/>
  <c r="F145"/>
  <c r="A145"/>
  <c r="K144"/>
  <c r="J144"/>
  <c r="I144"/>
  <c r="G144" s="1"/>
  <c r="F144"/>
  <c r="A144"/>
  <c r="G143" s="1"/>
  <c r="F143"/>
  <c r="A143"/>
  <c r="K142"/>
  <c r="J142"/>
  <c r="I142"/>
  <c r="G142" s="1"/>
  <c r="F142"/>
  <c r="A142"/>
  <c r="K141"/>
  <c r="J141"/>
  <c r="I141"/>
  <c r="G141" s="1"/>
  <c r="F141"/>
  <c r="A141"/>
  <c r="G140" s="1"/>
  <c r="F140"/>
  <c r="A140"/>
  <c r="K135"/>
  <c r="J135"/>
  <c r="I135"/>
  <c r="G135" s="1"/>
  <c r="F135"/>
  <c r="A135"/>
  <c r="G134" s="1"/>
  <c r="F134"/>
  <c r="A134"/>
  <c r="K133"/>
  <c r="J133"/>
  <c r="I133"/>
  <c r="G133" s="1"/>
  <c r="F133"/>
  <c r="A133"/>
  <c r="K132"/>
  <c r="J132"/>
  <c r="I132"/>
  <c r="G132"/>
  <c r="F132"/>
  <c r="A132"/>
  <c r="K131"/>
  <c r="J131"/>
  <c r="I131"/>
  <c r="G131" s="1"/>
  <c r="F131"/>
  <c r="A131"/>
  <c r="G130" s="1"/>
  <c r="F130"/>
  <c r="A130"/>
  <c r="K129"/>
  <c r="J129"/>
  <c r="I129"/>
  <c r="G129" s="1"/>
  <c r="F129"/>
  <c r="A129"/>
  <c r="K128"/>
  <c r="J128"/>
  <c r="I128"/>
  <c r="G128" s="1"/>
  <c r="F128"/>
  <c r="A128"/>
  <c r="K127"/>
  <c r="J127"/>
  <c r="I127"/>
  <c r="G127" s="1"/>
  <c r="F127"/>
  <c r="A127"/>
  <c r="K126"/>
  <c r="J126"/>
  <c r="I126"/>
  <c r="G126" s="1"/>
  <c r="F126"/>
  <c r="A126"/>
  <c r="K125"/>
  <c r="J125"/>
  <c r="I125"/>
  <c r="G125" s="1"/>
  <c r="F125"/>
  <c r="A125"/>
  <c r="K124"/>
  <c r="J124"/>
  <c r="I124"/>
  <c r="G124" s="1"/>
  <c r="F124"/>
  <c r="A124"/>
  <c r="K123"/>
  <c r="J123"/>
  <c r="I123"/>
  <c r="G123"/>
  <c r="F123"/>
  <c r="A123" s="1"/>
  <c r="K117"/>
  <c r="L117" s="1"/>
  <c r="J117"/>
  <c r="I117"/>
  <c r="G117" s="1"/>
  <c r="F117"/>
  <c r="A117"/>
  <c r="K116"/>
  <c r="J116"/>
  <c r="I116"/>
  <c r="G116" s="1"/>
  <c r="F116"/>
  <c r="A116"/>
  <c r="G115" s="1"/>
  <c r="F115"/>
  <c r="A115"/>
  <c r="K114"/>
  <c r="J114"/>
  <c r="I114"/>
  <c r="G114" s="1"/>
  <c r="F114"/>
  <c r="A114"/>
  <c r="K113"/>
  <c r="J113"/>
  <c r="I113"/>
  <c r="G113" s="1"/>
  <c r="F113"/>
  <c r="A113"/>
  <c r="G112" s="1"/>
  <c r="F112"/>
  <c r="A112"/>
  <c r="K111"/>
  <c r="J111"/>
  <c r="I111"/>
  <c r="G111" s="1"/>
  <c r="F111"/>
  <c r="A111"/>
  <c r="K110"/>
  <c r="J110"/>
  <c r="I110"/>
  <c r="G110" s="1"/>
  <c r="F110"/>
  <c r="A110"/>
  <c r="K109"/>
  <c r="J109"/>
  <c r="I109"/>
  <c r="G109" s="1"/>
  <c r="F109"/>
  <c r="A109"/>
  <c r="K108"/>
  <c r="J108"/>
  <c r="I108"/>
  <c r="G108" s="1"/>
  <c r="F108"/>
  <c r="A108"/>
  <c r="K107"/>
  <c r="J107"/>
  <c r="I107"/>
  <c r="G107" s="1"/>
  <c r="F107"/>
  <c r="A107"/>
  <c r="K106"/>
  <c r="J106"/>
  <c r="I106"/>
  <c r="G106" s="1"/>
  <c r="F106"/>
  <c r="A106"/>
  <c r="K105"/>
  <c r="J105"/>
  <c r="I105"/>
  <c r="G105" s="1"/>
  <c r="F105"/>
  <c r="A105"/>
  <c r="K104"/>
  <c r="J104"/>
  <c r="I104"/>
  <c r="G104" s="1"/>
  <c r="F104"/>
  <c r="A104"/>
  <c r="K103"/>
  <c r="J103"/>
  <c r="I103"/>
  <c r="G103" s="1"/>
  <c r="F103"/>
  <c r="A103"/>
  <c r="K102"/>
  <c r="J102"/>
  <c r="I102"/>
  <c r="G102" s="1"/>
  <c r="F102"/>
  <c r="A102"/>
  <c r="K101"/>
  <c r="J101"/>
  <c r="I101"/>
  <c r="G101" s="1"/>
  <c r="F101"/>
  <c r="A101"/>
  <c r="K100"/>
  <c r="J100"/>
  <c r="I100"/>
  <c r="G100" s="1"/>
  <c r="F100"/>
  <c r="A100"/>
  <c r="K95"/>
  <c r="J95"/>
  <c r="I95"/>
  <c r="G95" s="1"/>
  <c r="F95"/>
  <c r="A95"/>
  <c r="K94"/>
  <c r="J94"/>
  <c r="I94"/>
  <c r="G94" s="1"/>
  <c r="F94"/>
  <c r="A94"/>
  <c r="K93"/>
  <c r="J93"/>
  <c r="I93"/>
  <c r="G93" s="1"/>
  <c r="F93"/>
  <c r="A93"/>
  <c r="K92"/>
  <c r="J92"/>
  <c r="I92"/>
  <c r="G92" s="1"/>
  <c r="F92"/>
  <c r="A92"/>
  <c r="K91"/>
  <c r="J91"/>
  <c r="I91"/>
  <c r="G91" s="1"/>
  <c r="F91"/>
  <c r="A91"/>
  <c r="K90"/>
  <c r="J90"/>
  <c r="I90"/>
  <c r="G90" s="1"/>
  <c r="F90"/>
  <c r="A90"/>
  <c r="K89"/>
  <c r="J89"/>
  <c r="I89"/>
  <c r="G89" s="1"/>
  <c r="F89"/>
  <c r="A89"/>
  <c r="G88" s="1"/>
  <c r="F88"/>
  <c r="A88"/>
  <c r="K87"/>
  <c r="J87"/>
  <c r="I87"/>
  <c r="G87" s="1"/>
  <c r="F87"/>
  <c r="A87"/>
  <c r="K86"/>
  <c r="J86"/>
  <c r="I86"/>
  <c r="G86" s="1"/>
  <c r="F86"/>
  <c r="A86"/>
  <c r="K85"/>
  <c r="J85"/>
  <c r="I85"/>
  <c r="G85" s="1"/>
  <c r="F85"/>
  <c r="A85"/>
  <c r="K84"/>
  <c r="J84"/>
  <c r="I84"/>
  <c r="G84" s="1"/>
  <c r="F84"/>
  <c r="A84"/>
  <c r="K79"/>
  <c r="J79"/>
  <c r="I79"/>
  <c r="G79" s="1"/>
  <c r="F79"/>
  <c r="A79"/>
  <c r="K78"/>
  <c r="J78"/>
  <c r="I78"/>
  <c r="G78" s="1"/>
  <c r="F78"/>
  <c r="A78"/>
  <c r="K77"/>
  <c r="J77"/>
  <c r="I77"/>
  <c r="G77" s="1"/>
  <c r="F77"/>
  <c r="A77"/>
  <c r="K76"/>
  <c r="J76"/>
  <c r="I76"/>
  <c r="G76" s="1"/>
  <c r="F76"/>
  <c r="A76"/>
  <c r="K75"/>
  <c r="J75"/>
  <c r="I75"/>
  <c r="G75" s="1"/>
  <c r="F75"/>
  <c r="A75"/>
  <c r="K74"/>
  <c r="J74"/>
  <c r="I74"/>
  <c r="G74" s="1"/>
  <c r="F74"/>
  <c r="A74"/>
  <c r="K73"/>
  <c r="J73"/>
  <c r="I73"/>
  <c r="G73" s="1"/>
  <c r="F73"/>
  <c r="A73"/>
  <c r="K72"/>
  <c r="J72"/>
  <c r="I72"/>
  <c r="G72" s="1"/>
  <c r="F72"/>
  <c r="A72"/>
  <c r="K71"/>
  <c r="J71"/>
  <c r="I71"/>
  <c r="G71" s="1"/>
  <c r="F71"/>
  <c r="A71"/>
  <c r="K70"/>
  <c r="J70"/>
  <c r="I70"/>
  <c r="G70" s="1"/>
  <c r="F70"/>
  <c r="A70"/>
  <c r="K69"/>
  <c r="J69"/>
  <c r="I69"/>
  <c r="G69" s="1"/>
  <c r="F69"/>
  <c r="A69"/>
  <c r="K68"/>
  <c r="J68"/>
  <c r="I68"/>
  <c r="G68" s="1"/>
  <c r="F68"/>
  <c r="A68"/>
  <c r="K63"/>
  <c r="J63"/>
  <c r="I63"/>
  <c r="G63" s="1"/>
  <c r="F63"/>
  <c r="A63"/>
  <c r="K62"/>
  <c r="J62"/>
  <c r="I62"/>
  <c r="G62" s="1"/>
  <c r="F62"/>
  <c r="A62"/>
  <c r="K61"/>
  <c r="J61"/>
  <c r="I61"/>
  <c r="G61" s="1"/>
  <c r="F61"/>
  <c r="A61"/>
  <c r="K60"/>
  <c r="J60"/>
  <c r="I60"/>
  <c r="G60" s="1"/>
  <c r="F60"/>
  <c r="A60"/>
  <c r="K59"/>
  <c r="J59"/>
  <c r="I59"/>
  <c r="G59" s="1"/>
  <c r="F59"/>
  <c r="A59"/>
  <c r="K58"/>
  <c r="J58"/>
  <c r="I58"/>
  <c r="G58" s="1"/>
  <c r="F58"/>
  <c r="A58"/>
  <c r="K57"/>
  <c r="J57"/>
  <c r="I57"/>
  <c r="G57" s="1"/>
  <c r="F57"/>
  <c r="A57"/>
  <c r="K56"/>
  <c r="J56"/>
  <c r="I56"/>
  <c r="G56" s="1"/>
  <c r="F56"/>
  <c r="A56"/>
  <c r="K55"/>
  <c r="J55"/>
  <c r="I55"/>
  <c r="G55"/>
  <c r="F55"/>
  <c r="A55" s="1"/>
  <c r="K54"/>
  <c r="J54"/>
  <c r="I54"/>
  <c r="G54" s="1"/>
  <c r="F54"/>
  <c r="A54"/>
  <c r="K53"/>
  <c r="J53"/>
  <c r="I53"/>
  <c r="G53" s="1"/>
  <c r="F53"/>
  <c r="A53"/>
  <c r="K52"/>
  <c r="J52"/>
  <c r="I52"/>
  <c r="G52" s="1"/>
  <c r="F52"/>
  <c r="A52"/>
  <c r="K51"/>
  <c r="J51"/>
  <c r="I51"/>
  <c r="G51" s="1"/>
  <c r="F51"/>
  <c r="A51"/>
  <c r="K50"/>
  <c r="J50"/>
  <c r="I50"/>
  <c r="G50" s="1"/>
  <c r="F50"/>
  <c r="A50"/>
  <c r="K45"/>
  <c r="J45"/>
  <c r="I45"/>
  <c r="G45" s="1"/>
  <c r="F45"/>
  <c r="A45"/>
  <c r="K44"/>
  <c r="J44"/>
  <c r="I44"/>
  <c r="G44" s="1"/>
  <c r="F44"/>
  <c r="A44"/>
  <c r="K43"/>
  <c r="J43"/>
  <c r="I43"/>
  <c r="G43" s="1"/>
  <c r="F43"/>
  <c r="A43"/>
  <c r="K42"/>
  <c r="J42"/>
  <c r="I42"/>
  <c r="G42" s="1"/>
  <c r="F42"/>
  <c r="A42"/>
  <c r="K41"/>
  <c r="J41"/>
  <c r="I41"/>
  <c r="G41" s="1"/>
  <c r="F41"/>
  <c r="A41"/>
  <c r="K40"/>
  <c r="J40"/>
  <c r="I40"/>
  <c r="G40" s="1"/>
  <c r="F40"/>
  <c r="A40"/>
  <c r="K39"/>
  <c r="J39"/>
  <c r="I39"/>
  <c r="G39" s="1"/>
  <c r="F39"/>
  <c r="A39"/>
  <c r="K38"/>
  <c r="J38"/>
  <c r="I38"/>
  <c r="G38" s="1"/>
  <c r="F38"/>
  <c r="A38"/>
  <c r="K37"/>
  <c r="J37"/>
  <c r="I37"/>
  <c r="G37" s="1"/>
  <c r="F37"/>
  <c r="A37"/>
  <c r="K36"/>
  <c r="J36"/>
  <c r="I36"/>
  <c r="G36" s="1"/>
  <c r="F36"/>
  <c r="A36"/>
  <c r="G31"/>
  <c r="F31"/>
  <c r="K30"/>
  <c r="J30"/>
  <c r="I30"/>
  <c r="G30"/>
  <c r="F30"/>
  <c r="A30"/>
  <c r="K29"/>
  <c r="J29"/>
  <c r="I29"/>
  <c r="G29"/>
  <c r="F29"/>
  <c r="A29"/>
  <c r="K28"/>
  <c r="J28"/>
  <c r="I28"/>
  <c r="G28"/>
  <c r="F28"/>
  <c r="A28"/>
  <c r="K27"/>
  <c r="J27"/>
  <c r="I27"/>
  <c r="G27"/>
  <c r="F27"/>
  <c r="A27"/>
  <c r="K26"/>
  <c r="J26"/>
  <c r="I26"/>
  <c r="G26" s="1"/>
  <c r="F26"/>
  <c r="A26"/>
  <c r="K25"/>
  <c r="J25"/>
  <c r="I25"/>
  <c r="G25"/>
  <c r="F25"/>
  <c r="A25"/>
  <c r="K24"/>
  <c r="J24"/>
  <c r="I24"/>
  <c r="G24"/>
  <c r="F24"/>
  <c r="A24"/>
  <c r="K23"/>
  <c r="J23"/>
  <c r="I23"/>
  <c r="G23"/>
  <c r="F23"/>
  <c r="A23"/>
  <c r="K22"/>
  <c r="J22"/>
  <c r="I22"/>
  <c r="G22" s="1"/>
  <c r="F22"/>
  <c r="A22"/>
  <c r="K21"/>
  <c r="J21"/>
  <c r="I21"/>
  <c r="G21"/>
  <c r="F21"/>
  <c r="A21"/>
  <c r="K15"/>
  <c r="J15"/>
  <c r="I15"/>
  <c r="G15"/>
  <c r="F15"/>
  <c r="A15"/>
  <c r="K14"/>
  <c r="J14"/>
  <c r="I14"/>
  <c r="G14"/>
  <c r="F14"/>
  <c r="A14"/>
  <c r="K13"/>
  <c r="J13"/>
  <c r="I13"/>
  <c r="G13"/>
  <c r="F13"/>
  <c r="A13"/>
  <c r="K12"/>
  <c r="J12"/>
  <c r="I12"/>
  <c r="G12"/>
  <c r="F12"/>
  <c r="A12"/>
  <c r="K11"/>
  <c r="J11"/>
  <c r="I11"/>
  <c r="G11"/>
  <c r="F11"/>
  <c r="A11"/>
  <c r="K10"/>
  <c r="J10"/>
  <c r="I10"/>
  <c r="G10"/>
  <c r="F10"/>
  <c r="A10"/>
  <c r="K9"/>
  <c r="J9"/>
  <c r="I9"/>
  <c r="G9"/>
  <c r="F9"/>
  <c r="A9"/>
  <c r="K8"/>
  <c r="J8"/>
  <c r="I8"/>
  <c r="G8"/>
  <c r="F8"/>
  <c r="A8"/>
  <c r="K7"/>
  <c r="J7"/>
  <c r="I7"/>
  <c r="G7"/>
  <c r="F7"/>
  <c r="A7"/>
  <c r="K6"/>
  <c r="J6"/>
  <c r="I6"/>
  <c r="G6"/>
  <c r="F6"/>
  <c r="A6"/>
  <c r="K5"/>
  <c r="J5"/>
  <c r="I5"/>
  <c r="G5"/>
  <c r="F5"/>
  <c r="A5"/>
  <c r="K4"/>
  <c r="J4"/>
  <c r="I4"/>
  <c r="G4"/>
  <c r="F4"/>
  <c r="A4"/>
  <c r="AA8" i="13" s="1"/>
  <c r="E8"/>
  <c r="K214" i="18"/>
  <c r="X6" i="17"/>
  <c r="Y6"/>
  <c r="X8"/>
  <c r="Y8"/>
  <c r="X9"/>
  <c r="Y9"/>
  <c r="X18"/>
  <c r="Y18"/>
  <c r="X20"/>
  <c r="Y20"/>
  <c r="X21"/>
  <c r="Y21"/>
  <c r="L214" i="18"/>
  <c r="K213"/>
  <c r="L213"/>
  <c r="K215"/>
  <c r="L215"/>
  <c r="K225"/>
  <c r="L225"/>
  <c r="K226"/>
  <c r="L226"/>
  <c r="K220"/>
  <c r="L220"/>
  <c r="K227"/>
  <c r="L227"/>
  <c r="K217"/>
  <c r="L217"/>
  <c r="K222"/>
  <c r="L222"/>
  <c r="K219"/>
  <c r="L219"/>
  <c r="K216"/>
  <c r="L216"/>
  <c r="K221"/>
  <c r="L221"/>
  <c r="K218"/>
  <c r="L218"/>
  <c r="K223"/>
  <c r="L223"/>
  <c r="K224"/>
  <c r="L224"/>
  <c r="L111"/>
  <c r="L12"/>
  <c r="L110"/>
  <c r="L72"/>
  <c r="L145"/>
  <c r="L123"/>
  <c r="L93"/>
  <c r="L151"/>
  <c r="L135"/>
  <c r="L104"/>
  <c r="L166"/>
  <c r="L174"/>
  <c r="L147"/>
  <c r="L43"/>
  <c r="L180"/>
  <c r="L194"/>
  <c r="L76"/>
  <c r="L207"/>
  <c r="L195"/>
  <c r="L160"/>
  <c r="L146"/>
  <c r="L59"/>
  <c r="L187"/>
  <c r="L50"/>
  <c r="L41"/>
  <c r="L183"/>
  <c r="L201"/>
  <c r="L128"/>
  <c r="L114"/>
  <c r="L61"/>
  <c r="L11"/>
  <c r="L144"/>
  <c r="L162"/>
  <c r="L37"/>
  <c r="L178"/>
  <c r="L53"/>
  <c r="L202"/>
  <c r="L197"/>
  <c r="L73"/>
  <c r="L57"/>
  <c r="L58"/>
  <c r="L206"/>
  <c r="L26"/>
  <c r="L78"/>
  <c r="L142"/>
  <c r="L141"/>
  <c r="L200"/>
  <c r="L113"/>
  <c r="L51"/>
  <c r="L133"/>
  <c r="L25"/>
  <c r="L161"/>
  <c r="L124"/>
  <c r="L199"/>
  <c r="L157"/>
  <c r="L90"/>
  <c r="L36"/>
  <c r="L13"/>
  <c r="L5"/>
  <c r="L185"/>
  <c r="L102"/>
  <c r="L4"/>
  <c r="L52"/>
  <c r="L86"/>
  <c r="L105"/>
  <c r="L131"/>
  <c r="L44"/>
  <c r="L150"/>
  <c r="L54"/>
  <c r="L103"/>
  <c r="L77"/>
  <c r="L204"/>
  <c r="L23"/>
  <c r="L148"/>
  <c r="L129"/>
  <c r="L159"/>
  <c r="L181"/>
  <c r="L184"/>
  <c r="L70"/>
  <c r="L164"/>
  <c r="L21"/>
  <c r="L28"/>
  <c r="L40"/>
  <c r="L27"/>
  <c r="L6"/>
  <c r="L89"/>
  <c r="L39"/>
  <c r="L182"/>
  <c r="L85"/>
  <c r="L24"/>
  <c r="L29"/>
  <c r="L158"/>
  <c r="L8"/>
  <c r="L107"/>
  <c r="L100"/>
  <c r="L196"/>
  <c r="L55"/>
  <c r="L71"/>
  <c r="L74"/>
  <c r="L193"/>
  <c r="L176"/>
  <c r="L149"/>
  <c r="L14"/>
  <c r="L22"/>
  <c r="L109"/>
  <c r="L156"/>
  <c r="L87"/>
  <c r="L101"/>
  <c r="L42"/>
  <c r="L116"/>
  <c r="L108"/>
  <c r="L62"/>
  <c r="L126"/>
  <c r="L7"/>
  <c r="L91"/>
  <c r="L68"/>
  <c r="L69"/>
  <c r="L30"/>
  <c r="L56"/>
  <c r="L9"/>
  <c r="L132"/>
  <c r="L75"/>
  <c r="L125"/>
  <c r="L60"/>
  <c r="L95"/>
  <c r="L45"/>
  <c r="L38"/>
  <c r="L172"/>
  <c r="L10"/>
  <c r="L127"/>
  <c r="L163"/>
  <c r="L203"/>
  <c r="L84"/>
  <c r="L92"/>
  <c r="L106"/>
  <c r="L63"/>
  <c r="L188"/>
  <c r="L208"/>
  <c r="L94"/>
  <c r="L198"/>
  <c r="L205"/>
  <c r="L167"/>
  <c r="L15"/>
  <c r="L79"/>
  <c r="L253"/>
  <c r="L258"/>
  <c r="L251"/>
  <c r="L249"/>
  <c r="L254"/>
  <c r="L259"/>
  <c r="L256"/>
  <c r="L255"/>
  <c r="L260"/>
  <c r="K257"/>
  <c r="K250"/>
  <c r="L250"/>
  <c r="K252"/>
  <c r="L252"/>
  <c r="J13" i="16"/>
  <c r="M13"/>
  <c r="K89" i="15"/>
  <c r="L257" i="18"/>
  <c r="K16" i="16"/>
  <c r="L16"/>
  <c r="N16"/>
  <c r="M16"/>
  <c r="O16"/>
  <c r="K100" i="15"/>
  <c r="I9" i="16"/>
  <c r="J9"/>
  <c r="K9"/>
  <c r="L9"/>
  <c r="N9"/>
  <c r="M9"/>
  <c r="O9"/>
  <c r="I12"/>
  <c r="J12"/>
  <c r="K12"/>
  <c r="L12"/>
  <c r="N12"/>
  <c r="M12"/>
  <c r="O12"/>
  <c r="N13"/>
  <c r="O13"/>
  <c r="N23"/>
  <c r="O23"/>
  <c r="K24"/>
  <c r="N24"/>
  <c r="M24"/>
  <c r="O24"/>
  <c r="I27"/>
  <c r="J27"/>
  <c r="K27"/>
  <c r="L27"/>
  <c r="N27"/>
  <c r="M27"/>
  <c r="O27"/>
  <c r="L100" i="15"/>
  <c r="K102"/>
  <c r="L102"/>
  <c r="K111"/>
  <c r="L111"/>
  <c r="K105"/>
  <c r="L105"/>
  <c r="K103"/>
  <c r="L103"/>
  <c r="K113"/>
  <c r="L113"/>
  <c r="J113"/>
  <c r="K115"/>
  <c r="L115"/>
  <c r="J68"/>
  <c r="I27"/>
  <c r="G27"/>
  <c r="I10"/>
  <c r="I50"/>
  <c r="G50"/>
  <c r="J86"/>
  <c r="I43"/>
  <c r="G43"/>
  <c r="K118"/>
  <c r="K117"/>
  <c r="L117"/>
  <c r="J117"/>
  <c r="K120"/>
  <c r="L120"/>
  <c r="J120"/>
  <c r="I120"/>
  <c r="G120"/>
  <c r="K97"/>
  <c r="L97"/>
  <c r="L99"/>
  <c r="L112"/>
  <c r="L114"/>
  <c r="L101"/>
  <c r="L98"/>
  <c r="K74"/>
  <c r="K90"/>
  <c r="J104"/>
  <c r="I104"/>
  <c r="J115"/>
  <c r="K261" i="18"/>
  <c r="L261"/>
  <c r="J97" i="15"/>
  <c r="J116"/>
  <c r="K80"/>
  <c r="K66"/>
  <c r="J37"/>
  <c r="J6"/>
  <c r="J21"/>
  <c r="K7"/>
  <c r="K39"/>
  <c r="J39"/>
  <c r="I64"/>
  <c r="I82"/>
  <c r="K23"/>
  <c r="K51"/>
  <c r="J105"/>
  <c r="K73"/>
  <c r="K87"/>
  <c r="K110"/>
  <c r="L110"/>
  <c r="K119"/>
  <c r="L119"/>
  <c r="L118"/>
  <c r="J66"/>
  <c r="I37"/>
  <c r="G37"/>
  <c r="I54"/>
  <c r="I6"/>
  <c r="G6"/>
  <c r="J80"/>
  <c r="I21"/>
  <c r="G21"/>
  <c r="I68"/>
  <c r="K50"/>
  <c r="K27"/>
  <c r="I86"/>
  <c r="K10"/>
  <c r="K43"/>
  <c r="K116"/>
  <c r="L116"/>
  <c r="J12"/>
  <c r="J36"/>
  <c r="J56"/>
  <c r="J30"/>
  <c r="K86"/>
  <c r="J102"/>
  <c r="J111"/>
  <c r="K68"/>
  <c r="K37"/>
  <c r="I66"/>
  <c r="K54"/>
  <c r="J54"/>
  <c r="K21"/>
  <c r="I80"/>
  <c r="K6"/>
  <c r="K12"/>
  <c r="I74"/>
  <c r="I90"/>
  <c r="K36"/>
  <c r="K56"/>
  <c r="K30"/>
  <c r="J10"/>
  <c r="J50"/>
  <c r="J27"/>
  <c r="J43"/>
  <c r="J74"/>
  <c r="J90"/>
  <c r="I12"/>
  <c r="G12"/>
  <c r="I36"/>
  <c r="G36"/>
  <c r="I30"/>
  <c r="G30"/>
  <c r="I56"/>
  <c r="G56"/>
  <c r="K104"/>
  <c r="L104"/>
  <c r="K64"/>
  <c r="J100"/>
  <c r="K82"/>
  <c r="J110"/>
  <c r="V18" i="22"/>
  <c r="W18"/>
  <c r="I261" i="18"/>
  <c r="G261"/>
  <c r="I257"/>
  <c r="G257"/>
  <c r="I105" i="15"/>
  <c r="I13"/>
  <c r="G13"/>
  <c r="I42"/>
  <c r="G42"/>
  <c r="I57"/>
  <c r="G57"/>
  <c r="I31"/>
  <c r="J73"/>
  <c r="J87"/>
  <c r="I252" i="18"/>
  <c r="G252"/>
  <c r="I250"/>
  <c r="G250"/>
  <c r="I118" i="15"/>
  <c r="G118"/>
  <c r="I103"/>
  <c r="I100"/>
  <c r="I110"/>
  <c r="O8" i="16"/>
  <c r="I97" i="15"/>
  <c r="I116"/>
  <c r="I102"/>
  <c r="I111"/>
  <c r="I115"/>
  <c r="J40"/>
  <c r="J24"/>
  <c r="I39"/>
  <c r="G39"/>
  <c r="J82"/>
  <c r="J64"/>
  <c r="I7"/>
  <c r="G7"/>
  <c r="I23"/>
  <c r="G23"/>
  <c r="I51"/>
  <c r="G51"/>
</calcChain>
</file>

<file path=xl/sharedStrings.xml><?xml version="1.0" encoding="utf-8"?>
<sst xmlns="http://schemas.openxmlformats.org/spreadsheetml/2006/main" count="1276" uniqueCount="442">
  <si>
    <t>적요</t>
    <phoneticPr fontId="7" type="noConversion"/>
  </si>
  <si>
    <t>식대</t>
  </si>
  <si>
    <t>회식비</t>
  </si>
  <si>
    <t>교통비</t>
  </si>
  <si>
    <t>사무용품비품</t>
  </si>
  <si>
    <t>간식비</t>
  </si>
  <si>
    <t>내용</t>
    <phoneticPr fontId="7" type="noConversion"/>
  </si>
  <si>
    <t>저녁식대</t>
    <phoneticPr fontId="7" type="noConversion"/>
  </si>
  <si>
    <t>점심식대</t>
    <phoneticPr fontId="7" type="noConversion"/>
  </si>
  <si>
    <t>이행야식비</t>
    <phoneticPr fontId="7" type="noConversion"/>
  </si>
  <si>
    <t>정기점검야식비</t>
    <phoneticPr fontId="7" type="noConversion"/>
  </si>
  <si>
    <t>팀 회식비</t>
    <phoneticPr fontId="7" type="noConversion"/>
  </si>
  <si>
    <t>택시비</t>
    <phoneticPr fontId="7" type="noConversion"/>
  </si>
  <si>
    <t>퀵비</t>
    <phoneticPr fontId="7" type="noConversion"/>
  </si>
  <si>
    <t>사무용품 및 비품</t>
    <phoneticPr fontId="7" type="noConversion"/>
  </si>
  <si>
    <t>음료 및 간식비</t>
    <phoneticPr fontId="7" type="noConversion"/>
  </si>
  <si>
    <t>결
제</t>
    <phoneticPr fontId="7" type="noConversion"/>
  </si>
  <si>
    <t>담당</t>
    <phoneticPr fontId="7" type="noConversion"/>
  </si>
  <si>
    <t>팀장</t>
    <phoneticPr fontId="7" type="noConversion"/>
  </si>
  <si>
    <t>본부장</t>
    <phoneticPr fontId="7" type="noConversion"/>
  </si>
  <si>
    <t>대표이사</t>
    <phoneticPr fontId="7" type="noConversion"/>
  </si>
  <si>
    <t>지  출  결  의  서</t>
    <phoneticPr fontId="7" type="noConversion"/>
  </si>
  <si>
    <t>일금</t>
    <phoneticPr fontId="7" type="noConversion"/>
  </si>
  <si>
    <t>원정</t>
    <phoneticPr fontId="7" type="noConversion"/>
  </si>
  <si>
    <t>(</t>
    <phoneticPr fontId="7" type="noConversion"/>
  </si>
  <si>
    <t>\</t>
    <phoneticPr fontId="7" type="noConversion"/>
  </si>
  <si>
    <t>)</t>
    <phoneticPr fontId="7" type="noConversion"/>
  </si>
  <si>
    <t>발의</t>
    <phoneticPr fontId="7" type="noConversion"/>
  </si>
  <si>
    <t>인</t>
    <phoneticPr fontId="7" type="noConversion"/>
  </si>
  <si>
    <t>처리사항</t>
    <phoneticPr fontId="7" type="noConversion"/>
  </si>
  <si>
    <t>결제</t>
    <phoneticPr fontId="7" type="noConversion"/>
  </si>
  <si>
    <t xml:space="preserve">      년     월     일</t>
    <phoneticPr fontId="7" type="noConversion"/>
  </si>
  <si>
    <t>계정과목</t>
    <phoneticPr fontId="7" type="noConversion"/>
  </si>
  <si>
    <t>지출</t>
    <phoneticPr fontId="7" type="noConversion"/>
  </si>
  <si>
    <t>지출내역</t>
    <phoneticPr fontId="7" type="noConversion"/>
  </si>
  <si>
    <t>금액</t>
    <phoneticPr fontId="7" type="noConversion"/>
  </si>
  <si>
    <t>지출일자</t>
    <phoneticPr fontId="7" type="noConversion"/>
  </si>
  <si>
    <t>위 금액을 청구 하오니 결재 바랍니다.</t>
    <phoneticPr fontId="7" type="noConversion"/>
  </si>
  <si>
    <t>담당자   최 일 수</t>
    <phoneticPr fontId="7" type="noConversion"/>
  </si>
  <si>
    <t>2021 樂 클럽 6월 셋째주 정기전 종합</t>
    <phoneticPr fontId="7" type="noConversion"/>
  </si>
  <si>
    <t>랭킹</t>
    <phoneticPr fontId="7" type="noConversion"/>
  </si>
  <si>
    <t>이름</t>
    <phoneticPr fontId="7" type="noConversion"/>
  </si>
  <si>
    <t>1경기</t>
    <phoneticPr fontId="7" type="noConversion"/>
  </si>
  <si>
    <t>2경기</t>
    <phoneticPr fontId="7" type="noConversion"/>
  </si>
  <si>
    <t>3경기</t>
    <phoneticPr fontId="7" type="noConversion"/>
  </si>
  <si>
    <t>총 핀</t>
    <phoneticPr fontId="7" type="noConversion"/>
  </si>
  <si>
    <t>AVG</t>
    <phoneticPr fontId="7" type="noConversion"/>
  </si>
  <si>
    <t>총게임수</t>
    <phoneticPr fontId="7" type="noConversion"/>
  </si>
  <si>
    <t>누적총핀</t>
    <phoneticPr fontId="7" type="noConversion"/>
  </si>
  <si>
    <t>누적AVG.</t>
    <phoneticPr fontId="7" type="noConversion"/>
  </si>
  <si>
    <t>김인천</t>
    <phoneticPr fontId="7" type="noConversion"/>
  </si>
  <si>
    <t>한성호</t>
    <phoneticPr fontId="7" type="noConversion"/>
  </si>
  <si>
    <t>이민철</t>
    <phoneticPr fontId="7" type="noConversion"/>
  </si>
  <si>
    <t>진해진</t>
    <phoneticPr fontId="7" type="noConversion"/>
  </si>
  <si>
    <t>박신호</t>
    <phoneticPr fontId="7" type="noConversion"/>
  </si>
  <si>
    <t>정승우</t>
    <phoneticPr fontId="7" type="noConversion"/>
  </si>
  <si>
    <t>김주성</t>
    <phoneticPr fontId="7" type="noConversion"/>
  </si>
  <si>
    <t>김인기</t>
    <phoneticPr fontId="7" type="noConversion"/>
  </si>
  <si>
    <t>이정훈</t>
    <phoneticPr fontId="7" type="noConversion"/>
  </si>
  <si>
    <t>김준호</t>
    <phoneticPr fontId="7" type="noConversion"/>
  </si>
  <si>
    <t>전소영</t>
    <phoneticPr fontId="7" type="noConversion"/>
  </si>
  <si>
    <t>2021 樂 클럽 7월 첫째주 정기전 종합</t>
    <phoneticPr fontId="7" type="noConversion"/>
  </si>
  <si>
    <t>김구광</t>
    <phoneticPr fontId="7" type="noConversion"/>
  </si>
  <si>
    <t>남궁철상</t>
    <phoneticPr fontId="7" type="noConversion"/>
  </si>
  <si>
    <t>지병규</t>
    <phoneticPr fontId="7" type="noConversion"/>
  </si>
  <si>
    <t>김범승</t>
    <phoneticPr fontId="7" type="noConversion"/>
  </si>
  <si>
    <t>2021 樂 클럽 10월 첫째주 정기전 종합</t>
    <phoneticPr fontId="7" type="noConversion"/>
  </si>
  <si>
    <t>김영규</t>
    <phoneticPr fontId="7" type="noConversion"/>
  </si>
  <si>
    <t>김영민</t>
    <phoneticPr fontId="7" type="noConversion"/>
  </si>
  <si>
    <t>2021 樂 클럽 10월 셋째주 정기전 종합</t>
    <phoneticPr fontId="7" type="noConversion"/>
  </si>
  <si>
    <t>2021 樂 클럽 11월 첫째주 정기전 종합</t>
    <phoneticPr fontId="7" type="noConversion"/>
  </si>
  <si>
    <t>2021 樂 클럽 11월 셋째주 정기전 종합</t>
    <phoneticPr fontId="7" type="noConversion"/>
  </si>
  <si>
    <t>이유선</t>
    <phoneticPr fontId="7" type="noConversion"/>
  </si>
  <si>
    <t>2021 樂 클럽 12월 첫째주 정기전 종합</t>
    <phoneticPr fontId="7" type="noConversion"/>
  </si>
  <si>
    <t>누적AVG
순위</t>
    <phoneticPr fontId="7" type="noConversion"/>
  </si>
  <si>
    <t>2021 樂 클럽 12월 셋째주 정기전 종합</t>
    <phoneticPr fontId="7" type="noConversion"/>
  </si>
  <si>
    <t>신   효</t>
    <phoneticPr fontId="7" type="noConversion"/>
  </si>
  <si>
    <t>권수민</t>
    <phoneticPr fontId="7" type="noConversion"/>
  </si>
  <si>
    <t>이름/총핀</t>
    <phoneticPr fontId="7" type="noConversion"/>
  </si>
  <si>
    <t>5월첫째주</t>
    <phoneticPr fontId="7" type="noConversion"/>
  </si>
  <si>
    <t>5월셋째주</t>
    <phoneticPr fontId="7" type="noConversion"/>
  </si>
  <si>
    <t>6월첫째주</t>
    <phoneticPr fontId="7" type="noConversion"/>
  </si>
  <si>
    <t>6월셋째주</t>
    <phoneticPr fontId="7" type="noConversion"/>
  </si>
  <si>
    <t>7월첫째주</t>
    <phoneticPr fontId="7" type="noConversion"/>
  </si>
  <si>
    <t>10월첫째주</t>
    <phoneticPr fontId="7" type="noConversion"/>
  </si>
  <si>
    <t>10월셋째주</t>
    <phoneticPr fontId="7" type="noConversion"/>
  </si>
  <si>
    <t>11월첫째주</t>
    <phoneticPr fontId="7" type="noConversion"/>
  </si>
  <si>
    <t>11월셋째주</t>
    <phoneticPr fontId="7" type="noConversion"/>
  </si>
  <si>
    <t>12월첫째주</t>
    <phoneticPr fontId="7" type="noConversion"/>
  </si>
  <si>
    <t>12월셋째주</t>
    <phoneticPr fontId="7" type="noConversion"/>
  </si>
  <si>
    <t>총핀</t>
    <phoneticPr fontId="7" type="noConversion"/>
  </si>
  <si>
    <t>게임수</t>
    <phoneticPr fontId="7" type="noConversion"/>
  </si>
  <si>
    <t>총에버</t>
    <phoneticPr fontId="7" type="noConversion"/>
  </si>
  <si>
    <t>김영광</t>
    <phoneticPr fontId="7" type="noConversion"/>
  </si>
  <si>
    <t>김영미</t>
    <phoneticPr fontId="7" type="noConversion"/>
  </si>
  <si>
    <t>박선미</t>
    <phoneticPr fontId="7" type="noConversion"/>
  </si>
  <si>
    <t>박시온</t>
    <phoneticPr fontId="7" type="noConversion"/>
  </si>
  <si>
    <t>이동경</t>
    <phoneticPr fontId="7" type="noConversion"/>
  </si>
  <si>
    <t>이선화</t>
    <phoneticPr fontId="7" type="noConversion"/>
  </si>
  <si>
    <t>이정원</t>
    <phoneticPr fontId="7" type="noConversion"/>
  </si>
  <si>
    <t>김연성</t>
    <phoneticPr fontId="7" type="noConversion"/>
  </si>
  <si>
    <t>김인기</t>
    <phoneticPr fontId="3" type="noConversion"/>
  </si>
  <si>
    <t>박신호</t>
    <phoneticPr fontId="3" type="noConversion"/>
  </si>
  <si>
    <t>정승우</t>
    <phoneticPr fontId="3" type="noConversion"/>
  </si>
  <si>
    <t>진해진</t>
    <phoneticPr fontId="3" type="noConversion"/>
  </si>
  <si>
    <t>박정구</t>
    <phoneticPr fontId="7" type="noConversion"/>
  </si>
  <si>
    <t>박종훈</t>
    <phoneticPr fontId="7" type="noConversion"/>
  </si>
  <si>
    <t>승</t>
    <phoneticPr fontId="3" type="noConversion"/>
  </si>
  <si>
    <t>패</t>
    <phoneticPr fontId="3" type="noConversion"/>
  </si>
  <si>
    <t>TOTAL</t>
    <phoneticPr fontId="3" type="noConversion"/>
  </si>
  <si>
    <t>주차</t>
    <phoneticPr fontId="3" type="noConversion"/>
  </si>
  <si>
    <t>상대팀</t>
    <phoneticPr fontId="3" type="noConversion"/>
  </si>
  <si>
    <t>선수</t>
    <phoneticPr fontId="3" type="noConversion"/>
  </si>
  <si>
    <t>1게임</t>
    <phoneticPr fontId="3" type="noConversion"/>
  </si>
  <si>
    <t>2게임</t>
    <phoneticPr fontId="3" type="noConversion"/>
  </si>
  <si>
    <t>3게임</t>
    <phoneticPr fontId="3" type="noConversion"/>
  </si>
  <si>
    <t>TOTAL</t>
    <phoneticPr fontId="3" type="noConversion"/>
  </si>
  <si>
    <t>승</t>
    <phoneticPr fontId="3" type="noConversion"/>
  </si>
  <si>
    <t>패</t>
    <phoneticPr fontId="3" type="noConversion"/>
  </si>
  <si>
    <t>포인트</t>
    <phoneticPr fontId="3" type="noConversion"/>
  </si>
  <si>
    <t>진해진</t>
    <phoneticPr fontId="3" type="noConversion"/>
  </si>
  <si>
    <t>김주성</t>
    <phoneticPr fontId="3" type="noConversion"/>
  </si>
  <si>
    <t>정승우</t>
    <phoneticPr fontId="3" type="noConversion"/>
  </si>
  <si>
    <t>트윈스</t>
    <phoneticPr fontId="3" type="noConversion"/>
  </si>
  <si>
    <t>김인기</t>
    <phoneticPr fontId="3" type="noConversion"/>
  </si>
  <si>
    <t>박신호</t>
    <phoneticPr fontId="3" type="noConversion"/>
  </si>
  <si>
    <t>업텐션</t>
    <phoneticPr fontId="3" type="noConversion"/>
  </si>
  <si>
    <t>핀크러쉬</t>
    <phoneticPr fontId="3" type="noConversion"/>
  </si>
  <si>
    <t>인수봉</t>
    <phoneticPr fontId="3" type="noConversion"/>
  </si>
  <si>
    <t>어쩌다볼링</t>
    <phoneticPr fontId="3" type="noConversion"/>
  </si>
  <si>
    <t>1승당</t>
    <phoneticPr fontId="3" type="noConversion"/>
  </si>
  <si>
    <t>1패당</t>
    <phoneticPr fontId="3" type="noConversion"/>
  </si>
  <si>
    <t>팀당</t>
    <phoneticPr fontId="3" type="noConversion"/>
  </si>
  <si>
    <t>1인당</t>
    <phoneticPr fontId="3" type="noConversion"/>
  </si>
  <si>
    <t>선수명단</t>
    <phoneticPr fontId="3" type="noConversion"/>
  </si>
  <si>
    <t>출전횟수</t>
    <phoneticPr fontId="3" type="noConversion"/>
  </si>
  <si>
    <t>상금</t>
    <phoneticPr fontId="3" type="noConversion"/>
  </si>
  <si>
    <t>에버</t>
    <phoneticPr fontId="3" type="noConversion"/>
  </si>
  <si>
    <t>총점</t>
    <phoneticPr fontId="3" type="noConversion"/>
  </si>
  <si>
    <t>상주리그 출전선수 상금 분배</t>
    <phoneticPr fontId="3" type="noConversion"/>
  </si>
  <si>
    <t>퍼펙트</t>
    <phoneticPr fontId="3" type="noConversion"/>
  </si>
  <si>
    <t>김인천</t>
    <phoneticPr fontId="3" type="noConversion"/>
  </si>
  <si>
    <t>김주성</t>
    <phoneticPr fontId="3" type="noConversion"/>
  </si>
  <si>
    <t>박신호</t>
    <phoneticPr fontId="3" type="noConversion"/>
  </si>
  <si>
    <t>김인천</t>
    <phoneticPr fontId="3" type="noConversion"/>
  </si>
  <si>
    <t>샷스핀</t>
    <phoneticPr fontId="3" type="noConversion"/>
  </si>
  <si>
    <t>정승우</t>
    <phoneticPr fontId="3" type="noConversion"/>
  </si>
  <si>
    <t>진해진</t>
    <phoneticPr fontId="3" type="noConversion"/>
  </si>
  <si>
    <t>박신호</t>
    <phoneticPr fontId="3" type="noConversion"/>
  </si>
  <si>
    <t>김현배</t>
    <phoneticPr fontId="7" type="noConversion"/>
  </si>
  <si>
    <t>김동진</t>
    <phoneticPr fontId="7" type="noConversion"/>
  </si>
  <si>
    <t>강영복</t>
    <phoneticPr fontId="7" type="noConversion"/>
  </si>
  <si>
    <t>탑스타</t>
    <phoneticPr fontId="3" type="noConversion"/>
  </si>
  <si>
    <t>이정훈</t>
    <phoneticPr fontId="3" type="noConversion"/>
  </si>
  <si>
    <t>김인기</t>
    <phoneticPr fontId="3" type="noConversion"/>
  </si>
  <si>
    <t>박신호</t>
    <phoneticPr fontId="3" type="noConversion"/>
  </si>
  <si>
    <t>권순호</t>
    <phoneticPr fontId="3" type="noConversion"/>
  </si>
  <si>
    <t>A01</t>
    <phoneticPr fontId="3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</si>
  <si>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</si>
  <si>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</si>
  <si>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</si>
  <si>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</si>
  <si>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</si>
  <si>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</si>
  <si>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</si>
  <si>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</si>
  <si>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</si>
  <si>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</si>
  <si>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</si>
  <si>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</si>
  <si>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</si>
  <si>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</si>
  <si>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</si>
  <si>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</si>
  <si>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</si>
  <si>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</si>
  <si>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</si>
  <si>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</si>
  <si>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</si>
  <si>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</si>
  <si>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</si>
  <si>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</si>
  <si>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</si>
  <si>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</si>
  <si>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</si>
  <si>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3" type="noConversion"/>
  </si>
  <si>
    <t>M</t>
    <phoneticPr fontId="3" type="noConversion"/>
  </si>
  <si>
    <t>정승우</t>
    <phoneticPr fontId="3" type="noConversion"/>
  </si>
  <si>
    <t>진해진</t>
    <phoneticPr fontId="3" type="noConversion"/>
  </si>
  <si>
    <t>김인기</t>
    <phoneticPr fontId="3" type="noConversion"/>
  </si>
  <si>
    <t>박신호</t>
    <phoneticPr fontId="3" type="noConversion"/>
  </si>
  <si>
    <t>김준호</t>
    <phoneticPr fontId="3" type="noConversion"/>
  </si>
  <si>
    <t>X</t>
    <phoneticPr fontId="3" type="noConversion"/>
  </si>
  <si>
    <t>핀크러쉬</t>
    <phoneticPr fontId="3" type="noConversion"/>
  </si>
  <si>
    <t>업텐션</t>
    <phoneticPr fontId="3" type="noConversion"/>
  </si>
  <si>
    <t>12월첫째주</t>
    <phoneticPr fontId="3" type="noConversion"/>
  </si>
  <si>
    <t>김동현</t>
    <phoneticPr fontId="3" type="noConversion"/>
  </si>
  <si>
    <t>김휘정</t>
    <phoneticPr fontId="3" type="noConversion"/>
  </si>
  <si>
    <t>박재성</t>
    <phoneticPr fontId="3" type="noConversion"/>
  </si>
  <si>
    <t>박재성</t>
    <phoneticPr fontId="3" type="noConversion"/>
  </si>
  <si>
    <t>이름</t>
    <phoneticPr fontId="3" type="noConversion"/>
  </si>
  <si>
    <t>3월첫째주</t>
    <phoneticPr fontId="7" type="noConversion"/>
  </si>
  <si>
    <t>3월셋째주</t>
    <phoneticPr fontId="7" type="noConversion"/>
  </si>
  <si>
    <t>4월첫째주</t>
    <phoneticPr fontId="7" type="noConversion"/>
  </si>
  <si>
    <t>4월셋째주</t>
    <phoneticPr fontId="7" type="noConversion"/>
  </si>
  <si>
    <t>5월첫째주</t>
    <phoneticPr fontId="7" type="noConversion"/>
  </si>
  <si>
    <t>5월셋째주</t>
    <phoneticPr fontId="7" type="noConversion"/>
  </si>
  <si>
    <t>6월첫째주</t>
    <phoneticPr fontId="7" type="noConversion"/>
  </si>
  <si>
    <t>6월셋째주</t>
    <phoneticPr fontId="7" type="noConversion"/>
  </si>
  <si>
    <t>7월첫째주</t>
    <phoneticPr fontId="7" type="noConversion"/>
  </si>
  <si>
    <t>7월셋째주</t>
    <phoneticPr fontId="7" type="noConversion"/>
  </si>
  <si>
    <t>8월첫째주</t>
    <phoneticPr fontId="7" type="noConversion"/>
  </si>
  <si>
    <t>8월셋째주</t>
    <phoneticPr fontId="7" type="noConversion"/>
  </si>
  <si>
    <t>9월셋째주</t>
    <phoneticPr fontId="7" type="noConversion"/>
  </si>
  <si>
    <t>10월첫째주</t>
    <phoneticPr fontId="3" type="noConversion"/>
  </si>
  <si>
    <t>10월셋째주</t>
    <phoneticPr fontId="3" type="noConversion"/>
  </si>
  <si>
    <t>11월첫째주</t>
    <phoneticPr fontId="3" type="noConversion"/>
  </si>
  <si>
    <t>11월셋째주</t>
    <phoneticPr fontId="3" type="noConversion"/>
  </si>
  <si>
    <t>락클럽 정기전 종합</t>
    <phoneticPr fontId="3" type="noConversion"/>
  </si>
  <si>
    <t>1월첫째주</t>
    <phoneticPr fontId="7" type="noConversion"/>
  </si>
  <si>
    <t>1월셋째주</t>
    <phoneticPr fontId="7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</si>
  <si>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</si>
  <si>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</si>
  <si>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</si>
  <si>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</si>
  <si>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</si>
  <si>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</si>
  <si>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</si>
  <si>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</si>
  <si>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</si>
  <si>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</si>
  <si>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</si>
  <si>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</si>
  <si>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</si>
  <si>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3" type="noConversion"/>
  </si>
  <si>
    <t>권순호</t>
    <phoneticPr fontId="3" type="noConversion"/>
  </si>
  <si>
    <t>정승우</t>
    <phoneticPr fontId="3" type="noConversion"/>
  </si>
  <si>
    <t>김현배</t>
    <phoneticPr fontId="3" type="noConversion"/>
  </si>
  <si>
    <t>진해진</t>
    <phoneticPr fontId="3" type="noConversion"/>
  </si>
  <si>
    <t>박정구</t>
    <phoneticPr fontId="3" type="noConversion"/>
  </si>
  <si>
    <t>남궁철상</t>
    <phoneticPr fontId="3" type="noConversion"/>
  </si>
  <si>
    <t>박재성</t>
    <phoneticPr fontId="3" type="noConversion"/>
  </si>
  <si>
    <t>이선화</t>
    <phoneticPr fontId="3" type="noConversion"/>
  </si>
  <si>
    <t>김인기</t>
    <phoneticPr fontId="3" type="noConversion"/>
  </si>
  <si>
    <t>박신호</t>
    <phoneticPr fontId="3" type="noConversion"/>
  </si>
  <si>
    <t>김범승</t>
    <phoneticPr fontId="3" type="noConversion"/>
  </si>
  <si>
    <t>2023 樂 클럽 1월 첫째주 정기전 종합</t>
    <phoneticPr fontId="7" type="noConversion"/>
  </si>
  <si>
    <t>이민철</t>
    <phoneticPr fontId="3" type="noConversion"/>
  </si>
  <si>
    <t>이정훈</t>
    <phoneticPr fontId="3" type="noConversion"/>
  </si>
  <si>
    <t>종근(게)</t>
    <phoneticPr fontId="3" type="noConversion"/>
  </si>
  <si>
    <t>2023 樂 클럽 1월 셋째주 정기전 종합</t>
    <phoneticPr fontId="7" type="noConversion"/>
  </si>
  <si>
    <t>2023 樂 클럽 2월 첫째주 정기전 종합</t>
    <phoneticPr fontId="7" type="noConversion"/>
  </si>
  <si>
    <t>정승우</t>
    <phoneticPr fontId="3" type="noConversion"/>
  </si>
  <si>
    <t>김준호</t>
    <phoneticPr fontId="3" type="noConversion"/>
  </si>
  <si>
    <t>김현배</t>
    <phoneticPr fontId="3" type="noConversion"/>
  </si>
  <si>
    <t>진해진</t>
    <phoneticPr fontId="3" type="noConversion"/>
  </si>
  <si>
    <t>박정구</t>
    <phoneticPr fontId="3" type="noConversion"/>
  </si>
  <si>
    <t>김인기</t>
    <phoneticPr fontId="3" type="noConversion"/>
  </si>
  <si>
    <t>남궁철상</t>
    <phoneticPr fontId="3" type="noConversion"/>
  </si>
  <si>
    <t>권순호</t>
    <phoneticPr fontId="3" type="noConversion"/>
  </si>
  <si>
    <t>이정훈</t>
    <phoneticPr fontId="3" type="noConversion"/>
  </si>
  <si>
    <t>이선화</t>
    <phoneticPr fontId="3" type="noConversion"/>
  </si>
  <si>
    <t>박종훈</t>
    <phoneticPr fontId="3" type="noConversion"/>
  </si>
  <si>
    <t>김범승</t>
    <phoneticPr fontId="3" type="noConversion"/>
  </si>
  <si>
    <t>이민철</t>
    <phoneticPr fontId="3" type="noConversion"/>
  </si>
  <si>
    <t>김준호</t>
    <phoneticPr fontId="3" type="noConversion"/>
  </si>
  <si>
    <t>박신호</t>
    <phoneticPr fontId="3" type="noConversion"/>
  </si>
  <si>
    <t>이정훈</t>
    <phoneticPr fontId="3" type="noConversion"/>
  </si>
  <si>
    <t>박재성</t>
    <phoneticPr fontId="3" type="noConversion"/>
  </si>
  <si>
    <t>2023 樂 클럽 2월 셋째주 정기전 종합</t>
    <phoneticPr fontId="7" type="noConversion"/>
  </si>
  <si>
    <t>2023 樂 클럽 3월 첫째주 정기전 종합</t>
    <phoneticPr fontId="7" type="noConversion"/>
  </si>
  <si>
    <t>김준호</t>
    <phoneticPr fontId="3" type="noConversion"/>
  </si>
  <si>
    <t>이선화</t>
    <phoneticPr fontId="3" type="noConversion"/>
  </si>
  <si>
    <t>박재성</t>
    <phoneticPr fontId="3" type="noConversion"/>
  </si>
  <si>
    <t>김인기</t>
    <phoneticPr fontId="3" type="noConversion"/>
  </si>
  <si>
    <t>박신호</t>
    <phoneticPr fontId="3" type="noConversion"/>
  </si>
  <si>
    <t>이정훈</t>
    <phoneticPr fontId="3" type="noConversion"/>
  </si>
  <si>
    <t>박정구</t>
    <phoneticPr fontId="3" type="noConversion"/>
  </si>
  <si>
    <t>진해진</t>
    <phoneticPr fontId="3" type="noConversion"/>
  </si>
  <si>
    <t>김범승</t>
    <phoneticPr fontId="3" type="noConversion"/>
  </si>
  <si>
    <t>정승우</t>
    <phoneticPr fontId="3" type="noConversion"/>
  </si>
  <si>
    <t>이유선</t>
    <phoneticPr fontId="3" type="noConversion"/>
  </si>
  <si>
    <t>박찬용</t>
    <phoneticPr fontId="3" type="noConversion"/>
  </si>
  <si>
    <t>박찬용</t>
    <phoneticPr fontId="3" type="noConversion"/>
  </si>
  <si>
    <t>2023 樂 클럽 3월 셋째주 정기전 종합</t>
    <phoneticPr fontId="7" type="noConversion"/>
  </si>
  <si>
    <t>이민철</t>
    <phoneticPr fontId="3" type="noConversion"/>
  </si>
  <si>
    <t>박신호</t>
    <phoneticPr fontId="3" type="noConversion"/>
  </si>
  <si>
    <t>이선화</t>
    <phoneticPr fontId="3" type="noConversion"/>
  </si>
  <si>
    <t>박정구</t>
    <phoneticPr fontId="3" type="noConversion"/>
  </si>
  <si>
    <t>박찬용</t>
    <phoneticPr fontId="3" type="noConversion"/>
  </si>
  <si>
    <t>김준호</t>
    <phoneticPr fontId="3" type="noConversion"/>
  </si>
  <si>
    <t>정승우</t>
    <phoneticPr fontId="3" type="noConversion"/>
  </si>
  <si>
    <t>이정훈</t>
    <phoneticPr fontId="3" type="noConversion"/>
  </si>
  <si>
    <t>진해진</t>
    <phoneticPr fontId="3" type="noConversion"/>
  </si>
  <si>
    <t>김현배</t>
    <phoneticPr fontId="3" type="noConversion"/>
  </si>
  <si>
    <t>김범승</t>
    <phoneticPr fontId="3" type="noConversion"/>
  </si>
  <si>
    <t>김주성(게)</t>
    <phoneticPr fontId="3" type="noConversion"/>
  </si>
  <si>
    <t>2023 樂 클럽 4월 첫째주 정기전 종합</t>
    <phoneticPr fontId="7" type="noConversion"/>
  </si>
  <si>
    <t>이정훈</t>
    <phoneticPr fontId="3" type="noConversion"/>
  </si>
  <si>
    <t>권순호</t>
    <phoneticPr fontId="3" type="noConversion"/>
  </si>
  <si>
    <t>김인기</t>
    <phoneticPr fontId="3" type="noConversion"/>
  </si>
  <si>
    <t>박재성</t>
    <phoneticPr fontId="3" type="noConversion"/>
  </si>
  <si>
    <t>남궁철상</t>
    <phoneticPr fontId="3" type="noConversion"/>
  </si>
  <si>
    <t>정승우</t>
    <phoneticPr fontId="3" type="noConversion"/>
  </si>
  <si>
    <t>박정구</t>
    <phoneticPr fontId="3" type="noConversion"/>
  </si>
  <si>
    <t>진해진</t>
    <phoneticPr fontId="3" type="noConversion"/>
  </si>
  <si>
    <t>김현배</t>
    <phoneticPr fontId="3" type="noConversion"/>
  </si>
  <si>
    <t>김준호</t>
    <phoneticPr fontId="3" type="noConversion"/>
  </si>
  <si>
    <t>박신호</t>
    <phoneticPr fontId="3" type="noConversion"/>
  </si>
  <si>
    <t>박찬용</t>
    <phoneticPr fontId="3" type="noConversion"/>
  </si>
  <si>
    <t>이민철</t>
    <phoneticPr fontId="3" type="noConversion"/>
  </si>
  <si>
    <t>이유선</t>
    <phoneticPr fontId="3" type="noConversion"/>
  </si>
  <si>
    <t>이선화</t>
    <phoneticPr fontId="3" type="noConversion"/>
  </si>
  <si>
    <t>영진(게)</t>
    <phoneticPr fontId="3" type="noConversion"/>
  </si>
  <si>
    <t>현규(게)</t>
    <phoneticPr fontId="3" type="noConversion"/>
  </si>
  <si>
    <t>송현진</t>
    <phoneticPr fontId="3" type="noConversion"/>
  </si>
  <si>
    <t>2023 樂 클럽 4월 셋째주 정기전 종합</t>
    <phoneticPr fontId="7" type="noConversion"/>
  </si>
  <si>
    <t>김현배</t>
    <phoneticPr fontId="3" type="noConversion"/>
  </si>
  <si>
    <t>정승우</t>
    <phoneticPr fontId="3" type="noConversion"/>
  </si>
  <si>
    <t>권순호</t>
    <phoneticPr fontId="3" type="noConversion"/>
  </si>
  <si>
    <t>진해진</t>
    <phoneticPr fontId="3" type="noConversion"/>
  </si>
  <si>
    <t>이정훈</t>
    <phoneticPr fontId="3" type="noConversion"/>
  </si>
  <si>
    <t>박재성</t>
    <phoneticPr fontId="3" type="noConversion"/>
  </si>
  <si>
    <t>김인기</t>
    <phoneticPr fontId="3" type="noConversion"/>
  </si>
  <si>
    <t>이선화</t>
    <phoneticPr fontId="3" type="noConversion"/>
  </si>
  <si>
    <t>남궁철상</t>
    <phoneticPr fontId="3" type="noConversion"/>
  </si>
  <si>
    <t>김준호</t>
    <phoneticPr fontId="3" type="noConversion"/>
  </si>
  <si>
    <t>박종훈</t>
    <phoneticPr fontId="3" type="noConversion"/>
  </si>
  <si>
    <t>양현규(게)</t>
    <phoneticPr fontId="3" type="noConversion"/>
  </si>
  <si>
    <t>박은송(게)</t>
    <phoneticPr fontId="3" type="noConversion"/>
  </si>
  <si>
    <t>2023 樂 클럽 5월 첫째주 정기전 종합</t>
    <phoneticPr fontId="7" type="noConversion"/>
  </si>
  <si>
    <t>박정구</t>
    <phoneticPr fontId="3" type="noConversion"/>
  </si>
  <si>
    <t>이선화</t>
    <phoneticPr fontId="3" type="noConversion"/>
  </si>
  <si>
    <t>이민철</t>
    <phoneticPr fontId="3" type="noConversion"/>
  </si>
  <si>
    <t>김인천</t>
    <phoneticPr fontId="3" type="noConversion"/>
  </si>
  <si>
    <t>김현배</t>
    <phoneticPr fontId="3" type="noConversion"/>
  </si>
  <si>
    <t>박재성</t>
    <phoneticPr fontId="3" type="noConversion"/>
  </si>
  <si>
    <t>박신호</t>
    <phoneticPr fontId="3" type="noConversion"/>
  </si>
  <si>
    <t>전위석(게)</t>
    <phoneticPr fontId="3" type="noConversion"/>
  </si>
  <si>
    <t>진해진</t>
    <phoneticPr fontId="3" type="noConversion"/>
  </si>
  <si>
    <t>이정훈</t>
    <phoneticPr fontId="3" type="noConversion"/>
  </si>
  <si>
    <t>정승우</t>
    <phoneticPr fontId="3" type="noConversion"/>
  </si>
  <si>
    <t>김준호</t>
    <phoneticPr fontId="3" type="noConversion"/>
  </si>
  <si>
    <t>2023 樂 클럽 5월 셋째주 정기전 종합</t>
    <phoneticPr fontId="7" type="noConversion"/>
  </si>
  <si>
    <t>양현규</t>
    <phoneticPr fontId="3" type="noConversion"/>
  </si>
  <si>
    <t>진해진</t>
    <phoneticPr fontId="3" type="noConversion"/>
  </si>
  <si>
    <t>김준호</t>
    <phoneticPr fontId="3" type="noConversion"/>
  </si>
  <si>
    <t>이민철</t>
    <phoneticPr fontId="3" type="noConversion"/>
  </si>
  <si>
    <t>김범승</t>
    <phoneticPr fontId="3" type="noConversion"/>
  </si>
  <si>
    <t>정승우</t>
    <phoneticPr fontId="3" type="noConversion"/>
  </si>
  <si>
    <t>김인기</t>
    <phoneticPr fontId="3" type="noConversion"/>
  </si>
  <si>
    <t>이정훈</t>
    <phoneticPr fontId="3" type="noConversion"/>
  </si>
  <si>
    <t>남궁철상</t>
    <phoneticPr fontId="3" type="noConversion"/>
  </si>
  <si>
    <t>이선화</t>
    <phoneticPr fontId="3" type="noConversion"/>
  </si>
  <si>
    <t>김주성(게)</t>
    <phoneticPr fontId="3" type="noConversion"/>
  </si>
  <si>
    <t>김현배</t>
    <phoneticPr fontId="3" type="noConversion"/>
  </si>
  <si>
    <t>박재성</t>
    <phoneticPr fontId="3" type="noConversion"/>
  </si>
  <si>
    <t>6월첫째주</t>
    <phoneticPr fontId="3" type="noConversion"/>
  </si>
  <si>
    <t>6월셋째주</t>
    <phoneticPr fontId="3" type="noConversion"/>
  </si>
  <si>
    <t>2023 樂 클럽 6월 첫째주 정기전 종합</t>
    <phoneticPr fontId="7" type="noConversion"/>
  </si>
  <si>
    <t>박재성</t>
    <phoneticPr fontId="3" type="noConversion"/>
  </si>
  <si>
    <t>김준호</t>
    <phoneticPr fontId="3" type="noConversion"/>
  </si>
  <si>
    <t>공혜진(게)</t>
    <phoneticPr fontId="3" type="noConversion"/>
  </si>
  <si>
    <t>박신호</t>
    <phoneticPr fontId="3" type="noConversion"/>
  </si>
  <si>
    <t>정성민(게)</t>
    <phoneticPr fontId="3" type="noConversion"/>
  </si>
  <si>
    <t>이정훈</t>
    <phoneticPr fontId="3" type="noConversion"/>
  </si>
  <si>
    <t>김현배</t>
    <phoneticPr fontId="3" type="noConversion"/>
  </si>
  <si>
    <t>이선화</t>
    <phoneticPr fontId="3" type="noConversion"/>
  </si>
  <si>
    <t>남궁철상</t>
    <phoneticPr fontId="3" type="noConversion"/>
  </si>
  <si>
    <t>김인기</t>
    <phoneticPr fontId="3" type="noConversion"/>
  </si>
  <si>
    <t>공은진(게)</t>
    <phoneticPr fontId="3" type="noConversion"/>
  </si>
  <si>
    <t>양현규</t>
    <phoneticPr fontId="3" type="noConversion"/>
  </si>
  <si>
    <t>진해진</t>
    <phoneticPr fontId="3" type="noConversion"/>
  </si>
  <si>
    <t>정승우</t>
    <phoneticPr fontId="3" type="noConversion"/>
  </si>
  <si>
    <t>권순호</t>
    <phoneticPr fontId="3" type="noConversion"/>
  </si>
  <si>
    <t>박소희(게)</t>
    <phoneticPr fontId="3" type="noConversion"/>
  </si>
  <si>
    <t>공석현(게)</t>
    <phoneticPr fontId="3" type="noConversion"/>
  </si>
  <si>
    <t>2023 樂 클럽 6월 셋째주 정기전 종합</t>
    <phoneticPr fontId="7" type="noConversion"/>
  </si>
  <si>
    <t>박신호</t>
    <phoneticPr fontId="3" type="noConversion"/>
  </si>
  <si>
    <t>남궁철상</t>
    <phoneticPr fontId="3" type="noConversion"/>
  </si>
  <si>
    <t>박찬용</t>
    <phoneticPr fontId="3" type="noConversion"/>
  </si>
  <si>
    <t>정승우</t>
    <phoneticPr fontId="3" type="noConversion"/>
  </si>
  <si>
    <t>김현배</t>
    <phoneticPr fontId="3" type="noConversion"/>
  </si>
  <si>
    <t>이정훈</t>
    <phoneticPr fontId="3" type="noConversion"/>
  </si>
  <si>
    <t>박재성</t>
    <phoneticPr fontId="3" type="noConversion"/>
  </si>
  <si>
    <t>이유선</t>
    <phoneticPr fontId="3" type="noConversion"/>
  </si>
  <si>
    <t>이선화</t>
    <phoneticPr fontId="3" type="noConversion"/>
  </si>
  <si>
    <t>양현규</t>
    <phoneticPr fontId="3" type="noConversion"/>
  </si>
  <si>
    <t>이민철</t>
    <phoneticPr fontId="3" type="noConversion"/>
  </si>
  <si>
    <t>진해진</t>
    <phoneticPr fontId="3" type="noConversion"/>
  </si>
  <si>
    <t>지병규</t>
    <phoneticPr fontId="3" type="noConversion"/>
  </si>
  <si>
    <t>권순호</t>
    <phoneticPr fontId="3" type="noConversion"/>
  </si>
  <si>
    <t>김준호</t>
    <phoneticPr fontId="3" type="noConversion"/>
  </si>
  <si>
    <t>김인기</t>
    <phoneticPr fontId="3" type="noConversion"/>
  </si>
  <si>
    <t>2023 樂 클럽 7월 첫째주 정기전 종합</t>
    <phoneticPr fontId="7" type="noConversion"/>
  </si>
  <si>
    <t>김현배</t>
    <phoneticPr fontId="3" type="noConversion"/>
  </si>
  <si>
    <t>이민철</t>
    <phoneticPr fontId="3" type="noConversion"/>
  </si>
  <si>
    <t>김인기</t>
    <phoneticPr fontId="3" type="noConversion"/>
  </si>
  <si>
    <t>이선화</t>
    <phoneticPr fontId="3" type="noConversion"/>
  </si>
  <si>
    <t>권순호</t>
    <phoneticPr fontId="3" type="noConversion"/>
  </si>
  <si>
    <t>이정훈</t>
    <phoneticPr fontId="3" type="noConversion"/>
  </si>
  <si>
    <t>지병규</t>
    <phoneticPr fontId="3" type="noConversion"/>
  </si>
  <si>
    <t>박찬용</t>
    <phoneticPr fontId="3" type="noConversion"/>
  </si>
  <si>
    <t>박신호</t>
    <phoneticPr fontId="3" type="noConversion"/>
  </si>
  <si>
    <t>양현규</t>
    <phoneticPr fontId="3" type="noConversion"/>
  </si>
  <si>
    <t>진해진</t>
    <phoneticPr fontId="3" type="noConversion"/>
  </si>
  <si>
    <t>박재성</t>
    <phoneticPr fontId="3" type="noConversion"/>
  </si>
  <si>
    <t>김준호</t>
    <phoneticPr fontId="3" type="noConversion"/>
  </si>
  <si>
    <t>정승우</t>
    <phoneticPr fontId="3" type="noConversion"/>
  </si>
  <si>
    <t>김휘정</t>
    <phoneticPr fontId="3" type="noConversion"/>
  </si>
  <si>
    <t>7월첫째주</t>
    <phoneticPr fontId="3" type="noConversion"/>
  </si>
  <si>
    <t>2023 樂 클럽 7월 셋째주 정기전 종합</t>
    <phoneticPr fontId="7" type="noConversion"/>
  </si>
  <si>
    <t>권순호</t>
    <phoneticPr fontId="3" type="noConversion"/>
  </si>
  <si>
    <t>박신호</t>
    <phoneticPr fontId="3" type="noConversion"/>
  </si>
  <si>
    <t>김현배</t>
    <phoneticPr fontId="3" type="noConversion"/>
  </si>
  <si>
    <t>이선화</t>
    <phoneticPr fontId="3" type="noConversion"/>
  </si>
  <si>
    <t>김인기</t>
    <phoneticPr fontId="3" type="noConversion"/>
  </si>
  <si>
    <t>양현규</t>
    <phoneticPr fontId="3" type="noConversion"/>
  </si>
  <si>
    <t>박정구</t>
    <phoneticPr fontId="3" type="noConversion"/>
  </si>
  <si>
    <t>박재성</t>
    <phoneticPr fontId="3" type="noConversion"/>
  </si>
  <si>
    <t>김준호</t>
    <phoneticPr fontId="3" type="noConversion"/>
  </si>
  <si>
    <t>김휘정</t>
    <phoneticPr fontId="3" type="noConversion"/>
  </si>
  <si>
    <t>진해진</t>
    <phoneticPr fontId="3" type="noConversion"/>
  </si>
  <si>
    <t>이정훈</t>
    <phoneticPr fontId="3" type="noConversion"/>
  </si>
  <si>
    <t>김주성(게)</t>
    <phoneticPr fontId="3" type="noConversion"/>
  </si>
  <si>
    <t>7월셋째주</t>
    <phoneticPr fontId="3" type="noConversion"/>
  </si>
  <si>
    <t>2023 樂 클럽 8월 첫째주 정기전 종합</t>
    <phoneticPr fontId="7" type="noConversion"/>
  </si>
  <si>
    <t>양현규</t>
    <phoneticPr fontId="3" type="noConversion"/>
  </si>
  <si>
    <t>이선화</t>
    <phoneticPr fontId="3" type="noConversion"/>
  </si>
  <si>
    <t>정승우</t>
    <phoneticPr fontId="3" type="noConversion"/>
  </si>
  <si>
    <t>박찬용</t>
    <phoneticPr fontId="3" type="noConversion"/>
  </si>
  <si>
    <t>지병규</t>
    <phoneticPr fontId="3" type="noConversion"/>
  </si>
  <si>
    <t>김준호</t>
    <phoneticPr fontId="3" type="noConversion"/>
  </si>
  <si>
    <t>박재성</t>
    <phoneticPr fontId="3" type="noConversion"/>
  </si>
  <si>
    <t>김현배</t>
    <phoneticPr fontId="3" type="noConversion"/>
  </si>
  <si>
    <t>진해진</t>
    <phoneticPr fontId="3" type="noConversion"/>
  </si>
  <si>
    <t>김인기</t>
    <phoneticPr fontId="3" type="noConversion"/>
  </si>
  <si>
    <t>남궁철상</t>
    <phoneticPr fontId="3" type="noConversion"/>
  </si>
  <si>
    <t>박신호</t>
    <phoneticPr fontId="3" type="noConversion"/>
  </si>
  <si>
    <t>이정훈</t>
    <phoneticPr fontId="3" type="noConversion"/>
  </si>
  <si>
    <t>8월첫째주</t>
    <phoneticPr fontId="3" type="noConversion"/>
  </si>
  <si>
    <t>8월셋째주</t>
    <phoneticPr fontId="3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</si>
</sst>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8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07">
    <xf numFmtId="0" fontId="0" fillId="0" borderId="0" xfId="0"/>
    <xf numFmtId="0" fontId="2" fillId="0" borderId="0" xfId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5" fillId="0" borderId="0" xfId="1" applyFont="1" applyFill="1" applyAlignment="1" applyProtection="1">
      <alignment vertical="center"/>
      <protection locked="0"/>
    </xf>
    <xf numFmtId="0" fontId="2" fillId="0" borderId="0" xfId="1" applyBorder="1" applyProtection="1">
      <alignment vertical="center"/>
      <protection locked="0"/>
    </xf>
    <xf numFmtId="0" fontId="6" fillId="0" borderId="0" xfId="1" applyFont="1" applyBorder="1" applyAlignment="1" applyProtection="1">
      <alignment vertical="center"/>
      <protection locked="0"/>
    </xf>
    <xf numFmtId="0" fontId="2" fillId="0" borderId="1" xfId="1" applyBorder="1" applyProtection="1">
      <alignment vertical="center"/>
      <protection locked="0"/>
    </xf>
    <xf numFmtId="0" fontId="2" fillId="0" borderId="2" xfId="1" applyBorder="1">
      <alignment vertical="center"/>
    </xf>
    <xf numFmtId="0" fontId="2" fillId="0" borderId="3" xfId="1" applyBorder="1">
      <alignment vertical="center"/>
    </xf>
    <xf numFmtId="0" fontId="2" fillId="0" borderId="3" xfId="1" applyBorder="1" applyProtection="1">
      <alignment vertical="center"/>
      <protection locked="0"/>
    </xf>
    <xf numFmtId="0" fontId="5" fillId="0" borderId="0" xfId="1" applyFont="1" applyFill="1" applyBorder="1" applyAlignment="1" applyProtection="1">
      <alignment vertical="center"/>
      <protection locked="0"/>
    </xf>
    <xf numFmtId="0" fontId="2" fillId="0" borderId="4" xfId="1" applyBorder="1" applyProtection="1">
      <alignment vertical="center"/>
      <protection locked="0"/>
    </xf>
    <xf numFmtId="0" fontId="6" fillId="0" borderId="2" xfId="1" applyFont="1" applyBorder="1" applyAlignment="1" applyProtection="1">
      <alignment vertical="center"/>
      <protection locked="0"/>
    </xf>
    <xf numFmtId="0" fontId="6" fillId="0" borderId="3" xfId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176" fontId="2" fillId="0" borderId="0" xfId="1" applyNumberFormat="1" applyBorder="1" applyAlignment="1" applyProtection="1">
      <alignment vertical="center" shrinkToFit="1" readingOrder="1"/>
      <protection locked="0"/>
    </xf>
    <xf numFmtId="0" fontId="2" fillId="0" borderId="0" xfId="1" applyBorder="1" applyAlignment="1" applyProtection="1">
      <alignment vertical="center" wrapText="1"/>
      <protection locked="0"/>
    </xf>
    <xf numFmtId="0" fontId="8" fillId="0" borderId="0" xfId="1" applyFont="1" applyProtection="1">
      <alignment vertical="center"/>
      <protection locked="0"/>
    </xf>
    <xf numFmtId="177" fontId="2" fillId="0" borderId="0" xfId="1" applyNumberFormat="1" applyBorder="1" applyProtection="1">
      <alignment vertical="center"/>
      <protection locked="0"/>
    </xf>
    <xf numFmtId="0" fontId="8" fillId="0" borderId="0" xfId="1" applyFont="1" applyBorder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0" fontId="9" fillId="0" borderId="0" xfId="1" applyFont="1" applyBorder="1" applyAlignment="1" applyProtection="1">
      <alignment vertical="center"/>
      <protection locked="0"/>
    </xf>
    <xf numFmtId="177" fontId="2" fillId="0" borderId="0" xfId="1" applyNumberFormat="1" applyProtection="1">
      <alignment vertical="center"/>
      <protection locked="0"/>
    </xf>
    <xf numFmtId="0" fontId="2" fillId="0" borderId="20" xfId="1" applyBorder="1" applyProtection="1">
      <alignment vertical="center"/>
      <protection locked="0"/>
    </xf>
    <xf numFmtId="177" fontId="2" fillId="0" borderId="0" xfId="1" applyNumberFormat="1" applyBorder="1" applyAlignment="1" applyProtection="1">
      <alignment vertical="center" shrinkToFit="1"/>
      <protection locked="0"/>
    </xf>
    <xf numFmtId="31" fontId="2" fillId="0" borderId="0" xfId="1" applyNumberFormat="1" applyBorder="1" applyAlignment="1" applyProtection="1">
      <alignment vertical="center"/>
      <protection locked="0"/>
    </xf>
    <xf numFmtId="177" fontId="6" fillId="0" borderId="0" xfId="1" applyNumberFormat="1" applyFont="1" applyBorder="1" applyAlignment="1" applyProtection="1">
      <alignment vertical="center"/>
      <protection locked="0"/>
    </xf>
    <xf numFmtId="14" fontId="6" fillId="0" borderId="0" xfId="1" applyNumberFormat="1" applyFont="1" applyBorder="1" applyAlignment="1" applyProtection="1">
      <alignment vertical="center"/>
      <protection locked="0"/>
    </xf>
    <xf numFmtId="0" fontId="2" fillId="0" borderId="25" xfId="1" applyBorder="1" applyProtection="1">
      <alignment vertical="center"/>
      <protection locked="0"/>
    </xf>
    <xf numFmtId="0" fontId="2" fillId="0" borderId="26" xfId="1" applyBorder="1" applyProtection="1">
      <alignment vertical="center"/>
      <protection locked="0"/>
    </xf>
    <xf numFmtId="0" fontId="2" fillId="0" borderId="27" xfId="1" applyBorder="1" applyProtection="1">
      <alignment vertical="center"/>
      <protection locked="0"/>
    </xf>
    <xf numFmtId="0" fontId="2" fillId="0" borderId="28" xfId="1" applyBorder="1" applyProtection="1">
      <alignment vertical="center"/>
      <protection locked="0"/>
    </xf>
    <xf numFmtId="0" fontId="2" fillId="0" borderId="0" xfId="1">
      <alignment vertical="center"/>
    </xf>
    <xf numFmtId="178" fontId="11" fillId="3" borderId="29" xfId="1" applyNumberFormat="1" applyFont="1" applyFill="1" applyBorder="1" applyAlignment="1">
      <alignment horizontal="center" vertical="center"/>
    </xf>
    <xf numFmtId="0" fontId="11" fillId="3" borderId="30" xfId="1" applyFont="1" applyFill="1" applyBorder="1" applyAlignment="1">
      <alignment horizontal="center" vertical="center"/>
    </xf>
    <xf numFmtId="0" fontId="11" fillId="3" borderId="31" xfId="1" applyFont="1" applyFill="1" applyBorder="1" applyAlignment="1">
      <alignment horizontal="center" vertical="center"/>
    </xf>
    <xf numFmtId="0" fontId="11" fillId="3" borderId="32" xfId="1" applyFont="1" applyFill="1" applyBorder="1" applyAlignment="1">
      <alignment horizontal="center" vertical="center"/>
    </xf>
    <xf numFmtId="179" fontId="11" fillId="3" borderId="3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4" borderId="30" xfId="1" applyFont="1" applyFill="1" applyBorder="1" applyAlignment="1">
      <alignment horizontal="center" vertical="center"/>
    </xf>
    <xf numFmtId="0" fontId="11" fillId="4" borderId="31" xfId="1" applyFont="1" applyFill="1" applyBorder="1" applyAlignment="1">
      <alignment horizontal="center" vertical="center"/>
    </xf>
    <xf numFmtId="0" fontId="11" fillId="4" borderId="32" xfId="1" applyFont="1" applyFill="1" applyBorder="1" applyAlignment="1">
      <alignment horizontal="center" vertical="center"/>
    </xf>
    <xf numFmtId="179" fontId="11" fillId="4" borderId="33" xfId="1" applyNumberFormat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5" borderId="3" xfId="1" applyNumberFormat="1" applyFont="1" applyFill="1" applyBorder="1" applyAlignment="1">
      <alignment horizontal="center" vertical="center"/>
    </xf>
    <xf numFmtId="0" fontId="11" fillId="0" borderId="30" xfId="1" applyFont="1" applyFill="1" applyBorder="1" applyAlignment="1">
      <alignment horizontal="center" vertical="center"/>
    </xf>
    <xf numFmtId="0" fontId="11" fillId="0" borderId="31" xfId="1" applyFont="1" applyFill="1" applyBorder="1" applyAlignment="1">
      <alignment horizontal="center" vertical="center"/>
    </xf>
    <xf numFmtId="0" fontId="11" fillId="0" borderId="32" xfId="1" applyFont="1" applyFill="1" applyBorder="1" applyAlignment="1">
      <alignment horizontal="center" vertical="center"/>
    </xf>
    <xf numFmtId="179" fontId="11" fillId="0" borderId="33" xfId="1" applyNumberFormat="1" applyFont="1" applyFill="1" applyBorder="1" applyAlignment="1">
      <alignment horizontal="center" vertical="center"/>
    </xf>
    <xf numFmtId="0" fontId="11" fillId="5" borderId="30" xfId="1" applyFont="1" applyFill="1" applyBorder="1" applyAlignment="1">
      <alignment horizontal="center" vertical="center"/>
    </xf>
    <xf numFmtId="0" fontId="11" fillId="0" borderId="31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179" fontId="11" fillId="0" borderId="33" xfId="1" applyNumberFormat="1" applyFont="1" applyBorder="1" applyAlignment="1">
      <alignment horizontal="center" vertical="center"/>
    </xf>
    <xf numFmtId="0" fontId="11" fillId="3" borderId="34" xfId="1" applyFont="1" applyFill="1" applyBorder="1" applyAlignment="1">
      <alignment horizontal="center" vertical="center"/>
    </xf>
    <xf numFmtId="0" fontId="11" fillId="3" borderId="35" xfId="1" applyFont="1" applyFill="1" applyBorder="1" applyAlignment="1">
      <alignment horizontal="center" vertical="center"/>
    </xf>
    <xf numFmtId="0" fontId="11" fillId="3" borderId="36" xfId="1" applyFont="1" applyFill="1" applyBorder="1" applyAlignment="1">
      <alignment horizontal="center" vertical="center"/>
    </xf>
    <xf numFmtId="179" fontId="11" fillId="3" borderId="37" xfId="1" applyNumberFormat="1" applyFont="1" applyFill="1" applyBorder="1" applyAlignment="1">
      <alignment horizontal="center" vertical="center"/>
    </xf>
    <xf numFmtId="0" fontId="11" fillId="3" borderId="38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179" fontId="11" fillId="0" borderId="3" xfId="1" applyNumberFormat="1" applyFont="1" applyFill="1" applyBorder="1" applyAlignment="1">
      <alignment horizontal="center" vertical="center"/>
    </xf>
    <xf numFmtId="0" fontId="11" fillId="0" borderId="23" xfId="1" applyFont="1" applyFill="1" applyBorder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39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1" fillId="5" borderId="23" xfId="1" applyFont="1" applyFill="1" applyBorder="1" applyAlignment="1">
      <alignment horizontal="center" vertical="center"/>
    </xf>
    <xf numFmtId="0" fontId="11" fillId="0" borderId="41" xfId="1" applyFont="1" applyFill="1" applyBorder="1" applyAlignment="1">
      <alignment horizontal="center" vertical="center"/>
    </xf>
    <xf numFmtId="178" fontId="11" fillId="3" borderId="3" xfId="1" applyNumberFormat="1" applyFont="1" applyFill="1" applyBorder="1" applyAlignment="1">
      <alignment horizontal="center" vertical="center"/>
    </xf>
    <xf numFmtId="179" fontId="11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 wrapText="1"/>
    </xf>
    <xf numFmtId="178" fontId="11" fillId="3" borderId="43" xfId="1" applyNumberFormat="1" applyFont="1" applyFill="1" applyBorder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0" fontId="11" fillId="0" borderId="42" xfId="1" applyFont="1" applyFill="1" applyBorder="1" applyAlignment="1">
      <alignment horizontal="center" vertical="center"/>
    </xf>
    <xf numFmtId="0" fontId="11" fillId="0" borderId="45" xfId="1" applyFont="1" applyFill="1" applyBorder="1" applyAlignment="1">
      <alignment horizontal="center" vertical="center"/>
    </xf>
    <xf numFmtId="179" fontId="11" fillId="0" borderId="40" xfId="1" applyNumberFormat="1" applyFont="1" applyFill="1" applyBorder="1" applyAlignment="1">
      <alignment horizontal="center" vertical="center"/>
    </xf>
    <xf numFmtId="0" fontId="11" fillId="5" borderId="40" xfId="1" applyFont="1" applyFill="1" applyBorder="1" applyAlignment="1">
      <alignment horizontal="center" vertical="center"/>
    </xf>
    <xf numFmtId="179" fontId="11" fillId="5" borderId="40" xfId="1" applyNumberFormat="1" applyFont="1" applyFill="1" applyBorder="1" applyAlignment="1">
      <alignment horizontal="center" vertical="center"/>
    </xf>
    <xf numFmtId="178" fontId="11" fillId="6" borderId="3" xfId="1" applyNumberFormat="1" applyFont="1" applyFill="1" applyBorder="1" applyAlignment="1">
      <alignment horizontal="center" vertical="center"/>
    </xf>
    <xf numFmtId="0" fontId="11" fillId="0" borderId="44" xfId="1" applyFont="1" applyBorder="1" applyAlignment="1">
      <alignment horizontal="center" vertical="center"/>
    </xf>
    <xf numFmtId="0" fontId="11" fillId="0" borderId="45" xfId="1" applyFont="1" applyBorder="1" applyAlignment="1">
      <alignment horizontal="center" vertical="center"/>
    </xf>
    <xf numFmtId="179" fontId="11" fillId="0" borderId="40" xfId="1" applyNumberFormat="1" applyFont="1" applyBorder="1" applyAlignment="1">
      <alignment horizontal="center" vertical="center"/>
    </xf>
    <xf numFmtId="0" fontId="12" fillId="3" borderId="3" xfId="1" applyFont="1" applyFill="1" applyBorder="1">
      <alignment vertical="center"/>
    </xf>
    <xf numFmtId="0" fontId="12" fillId="3" borderId="3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79" fontId="12" fillId="0" borderId="3" xfId="1" applyNumberFormat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0" borderId="46" xfId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180" fontId="12" fillId="0" borderId="3" xfId="0" applyNumberFormat="1" applyFont="1" applyBorder="1" applyAlignment="1">
      <alignment horizontal="center"/>
    </xf>
    <xf numFmtId="181" fontId="12" fillId="0" borderId="3" xfId="0" applyNumberFormat="1" applyFont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2" fillId="0" borderId="3" xfId="0" applyNumberFormat="1" applyFont="1" applyBorder="1"/>
    <xf numFmtId="0" fontId="11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4" fillId="0" borderId="3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2" fillId="9" borderId="3" xfId="1" applyFont="1" applyFill="1" applyBorder="1">
      <alignment vertical="center"/>
    </xf>
    <xf numFmtId="0" fontId="12" fillId="9" borderId="3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47" xfId="1" applyFont="1" applyFill="1" applyBorder="1" applyAlignment="1">
      <alignment horizontal="center" vertical="center"/>
    </xf>
    <xf numFmtId="0" fontId="11" fillId="0" borderId="46" xfId="1" applyFont="1" applyBorder="1" applyAlignment="1">
      <alignment horizontal="center" vertical="center"/>
    </xf>
    <xf numFmtId="0" fontId="11" fillId="0" borderId="48" xfId="1" applyFont="1" applyFill="1" applyBorder="1" applyAlignment="1">
      <alignment horizontal="center" vertical="center"/>
    </xf>
    <xf numFmtId="0" fontId="11" fillId="5" borderId="47" xfId="1" applyFont="1" applyFill="1" applyBorder="1" applyAlignment="1">
      <alignment horizontal="center" vertical="center"/>
    </xf>
    <xf numFmtId="0" fontId="11" fillId="0" borderId="49" xfId="1" applyFont="1" applyFill="1" applyBorder="1" applyAlignment="1">
      <alignment horizontal="center" vertical="center"/>
    </xf>
    <xf numFmtId="0" fontId="11" fillId="0" borderId="49" xfId="1" applyFont="1" applyBorder="1" applyAlignment="1">
      <alignment horizontal="center" vertical="center"/>
    </xf>
    <xf numFmtId="0" fontId="11" fillId="0" borderId="50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2" fillId="0" borderId="25" xfId="1" applyBorder="1" applyAlignment="1" applyProtection="1">
      <alignment horizontal="center" vertical="center"/>
      <protection locked="0"/>
    </xf>
    <xf numFmtId="0" fontId="2" fillId="0" borderId="0" xfId="1" applyBorder="1" applyAlignment="1" applyProtection="1">
      <alignment horizontal="center" vertical="center"/>
      <protection locked="0"/>
    </xf>
    <xf numFmtId="0" fontId="2" fillId="0" borderId="20" xfId="1" applyBorder="1" applyAlignment="1" applyProtection="1">
      <alignment horizontal="center" vertical="center"/>
      <protection locked="0"/>
    </xf>
    <xf numFmtId="177" fontId="6" fillId="0" borderId="0" xfId="1" applyNumberFormat="1" applyFont="1" applyBorder="1" applyAlignment="1" applyProtection="1">
      <alignment horizontal="right" vertical="center"/>
      <protection locked="0"/>
    </xf>
    <xf numFmtId="0" fontId="6" fillId="0" borderId="0" xfId="1" applyFont="1" applyBorder="1" applyAlignment="1" applyProtection="1">
      <alignment horizontal="center" vertical="center"/>
      <protection locked="0"/>
    </xf>
    <xf numFmtId="31" fontId="2" fillId="0" borderId="25" xfId="1" applyNumberFormat="1" applyBorder="1" applyAlignment="1" applyProtection="1">
      <alignment horizontal="center" vertical="center"/>
      <protection locked="0"/>
    </xf>
    <xf numFmtId="31" fontId="2" fillId="0" borderId="0" xfId="1" applyNumberFormat="1" applyBorder="1" applyAlignment="1" applyProtection="1">
      <alignment horizontal="center" vertical="center"/>
      <protection locked="0"/>
    </xf>
    <xf numFmtId="31" fontId="2" fillId="0" borderId="20" xfId="1" applyNumberFormat="1" applyBorder="1" applyAlignment="1" applyProtection="1">
      <alignment horizontal="center" vertical="center"/>
      <protection locked="0"/>
    </xf>
    <xf numFmtId="0" fontId="6" fillId="0" borderId="21" xfId="1" applyFont="1" applyBorder="1" applyAlignment="1" applyProtection="1">
      <alignment horizontal="center" vertical="center"/>
      <protection locked="0"/>
    </xf>
    <xf numFmtId="0" fontId="6" fillId="0" borderId="22" xfId="1" applyFont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23" xfId="1" applyFont="1" applyBorder="1" applyAlignment="1" applyProtection="1">
      <alignment horizontal="center" vertical="center"/>
      <protection locked="0"/>
    </xf>
    <xf numFmtId="177" fontId="6" fillId="0" borderId="23" xfId="1" applyNumberFormat="1" applyFont="1" applyBorder="1" applyAlignment="1" applyProtection="1">
      <alignment horizontal="right" vertical="center"/>
      <protection locked="0"/>
    </xf>
    <xf numFmtId="177" fontId="6" fillId="0" borderId="22" xfId="1" applyNumberFormat="1" applyFont="1" applyBorder="1" applyAlignment="1" applyProtection="1">
      <alignment horizontal="right" vertical="center"/>
      <protection locked="0"/>
    </xf>
    <xf numFmtId="177" fontId="6" fillId="0" borderId="2" xfId="1" applyNumberFormat="1" applyFont="1" applyBorder="1" applyAlignment="1" applyProtection="1">
      <alignment horizontal="right" vertical="center"/>
      <protection locked="0"/>
    </xf>
    <xf numFmtId="0" fontId="6" fillId="0" borderId="24" xfId="1" applyFont="1" applyBorder="1" applyAlignment="1" applyProtection="1">
      <alignment horizontal="center" vertical="center"/>
      <protection locked="0"/>
    </xf>
    <xf numFmtId="14" fontId="6" fillId="0" borderId="0" xfId="1" applyNumberFormat="1" applyFont="1" applyBorder="1" applyAlignment="1" applyProtection="1">
      <alignment horizontal="center" vertical="center"/>
      <protection locked="0"/>
    </xf>
    <xf numFmtId="14" fontId="6" fillId="0" borderId="23" xfId="1" applyNumberFormat="1" applyFont="1" applyBorder="1" applyAlignment="1" applyProtection="1">
      <alignment horizontal="center" vertical="center"/>
      <protection locked="0"/>
    </xf>
    <xf numFmtId="14" fontId="6" fillId="0" borderId="22" xfId="1" applyNumberFormat="1" applyFont="1" applyBorder="1" applyAlignment="1" applyProtection="1">
      <alignment horizontal="center" vertical="center"/>
      <protection locked="0"/>
    </xf>
    <xf numFmtId="14" fontId="6" fillId="0" borderId="24" xfId="1" applyNumberFormat="1" applyFont="1" applyBorder="1" applyAlignment="1" applyProtection="1">
      <alignment horizontal="center" vertical="center"/>
      <protection locked="0"/>
    </xf>
    <xf numFmtId="0" fontId="2" fillId="0" borderId="0" xfId="1" applyBorder="1" applyAlignment="1" applyProtection="1">
      <alignment horizontal="distributed" vertical="center" indent="2"/>
      <protection locked="0"/>
    </xf>
    <xf numFmtId="0" fontId="2" fillId="0" borderId="21" xfId="1" applyBorder="1" applyAlignment="1" applyProtection="1">
      <alignment horizontal="distributed" vertical="center" indent="2"/>
      <protection locked="0"/>
    </xf>
    <xf numFmtId="0" fontId="2" fillId="0" borderId="22" xfId="1" applyBorder="1" applyAlignment="1" applyProtection="1">
      <alignment horizontal="distributed" vertical="center" indent="2"/>
      <protection locked="0"/>
    </xf>
    <xf numFmtId="0" fontId="2" fillId="0" borderId="2" xfId="1" applyBorder="1" applyAlignment="1" applyProtection="1">
      <alignment horizontal="distributed" vertical="center" indent="2"/>
      <protection locked="0"/>
    </xf>
    <xf numFmtId="0" fontId="2" fillId="0" borderId="23" xfId="1" applyBorder="1" applyAlignment="1" applyProtection="1">
      <alignment horizontal="distributed" vertical="center" indent="2"/>
      <protection locked="0"/>
    </xf>
    <xf numFmtId="0" fontId="2" fillId="0" borderId="24" xfId="1" applyBorder="1" applyAlignment="1" applyProtection="1">
      <alignment horizontal="distributed" vertical="center" indent="2"/>
      <protection locked="0"/>
    </xf>
    <xf numFmtId="0" fontId="2" fillId="0" borderId="21" xfId="1" applyBorder="1" applyAlignment="1" applyProtection="1">
      <alignment horizontal="distributed" vertical="center" indent="10"/>
      <protection locked="0"/>
    </xf>
    <xf numFmtId="0" fontId="2" fillId="0" borderId="22" xfId="1" applyBorder="1" applyAlignment="1" applyProtection="1">
      <alignment horizontal="distributed" vertical="center" indent="10"/>
      <protection locked="0"/>
    </xf>
    <xf numFmtId="0" fontId="2" fillId="0" borderId="24" xfId="1" applyBorder="1" applyAlignment="1" applyProtection="1">
      <alignment horizontal="distributed" vertical="center" indent="10"/>
      <protection locked="0"/>
    </xf>
    <xf numFmtId="0" fontId="2" fillId="0" borderId="0" xfId="1" applyBorder="1" applyAlignment="1" applyProtection="1">
      <alignment horizontal="distributed" vertical="center" indent="10"/>
      <protection locked="0"/>
    </xf>
    <xf numFmtId="0" fontId="2" fillId="0" borderId="21" xfId="1" applyBorder="1" applyAlignment="1" applyProtection="1">
      <alignment horizontal="center" vertical="center"/>
      <protection locked="0"/>
    </xf>
    <xf numFmtId="0" fontId="2" fillId="0" borderId="22" xfId="1" applyBorder="1" applyAlignment="1" applyProtection="1">
      <alignment horizontal="center" vertical="center"/>
      <protection locked="0"/>
    </xf>
    <xf numFmtId="0" fontId="2" fillId="0" borderId="2" xfId="1" applyBorder="1" applyAlignment="1" applyProtection="1">
      <alignment horizontal="center" vertical="center"/>
      <protection locked="0"/>
    </xf>
    <xf numFmtId="31" fontId="2" fillId="0" borderId="23" xfId="1" applyNumberFormat="1" applyBorder="1" applyAlignment="1" applyProtection="1">
      <alignment horizontal="center" vertical="center"/>
      <protection locked="0"/>
    </xf>
    <xf numFmtId="31" fontId="2" fillId="0" borderId="22" xfId="1" applyNumberFormat="1" applyBorder="1" applyAlignment="1" applyProtection="1">
      <alignment horizontal="center" vertical="center"/>
      <protection locked="0"/>
    </xf>
    <xf numFmtId="31" fontId="2" fillId="0" borderId="2" xfId="1" applyNumberFormat="1" applyBorder="1" applyAlignment="1" applyProtection="1">
      <alignment horizontal="center" vertical="center"/>
      <protection locked="0"/>
    </xf>
    <xf numFmtId="0" fontId="2" fillId="0" borderId="23" xfId="1" applyBorder="1" applyAlignment="1" applyProtection="1">
      <alignment horizontal="center" vertical="center"/>
      <protection locked="0"/>
    </xf>
    <xf numFmtId="0" fontId="2" fillId="0" borderId="24" xfId="1" applyBorder="1" applyAlignment="1" applyProtection="1">
      <alignment horizontal="center" vertical="center"/>
      <protection locked="0"/>
    </xf>
    <xf numFmtId="0" fontId="9" fillId="0" borderId="15" xfId="1" applyFont="1" applyBorder="1" applyAlignment="1" applyProtection="1">
      <alignment horizontal="distributed" vertical="center" indent="6"/>
      <protection locked="0"/>
    </xf>
    <xf numFmtId="0" fontId="9" fillId="0" borderId="16" xfId="1" applyFont="1" applyBorder="1" applyAlignment="1" applyProtection="1">
      <alignment horizontal="distributed" vertical="center" indent="6"/>
      <protection locked="0"/>
    </xf>
    <xf numFmtId="0" fontId="9" fillId="0" borderId="17" xfId="1" applyFont="1" applyBorder="1" applyAlignment="1" applyProtection="1">
      <alignment horizontal="distributed" vertical="center" indent="6"/>
      <protection locked="0"/>
    </xf>
    <xf numFmtId="0" fontId="9" fillId="0" borderId="0" xfId="1" applyFont="1" applyBorder="1" applyAlignment="1" applyProtection="1">
      <alignment horizontal="distributed" vertical="center" indent="6"/>
      <protection locked="0"/>
    </xf>
    <xf numFmtId="0" fontId="2" fillId="0" borderId="18" xfId="1" applyBorder="1" applyAlignment="1" applyProtection="1">
      <alignment horizontal="right" vertical="center"/>
      <protection locked="0"/>
    </xf>
    <xf numFmtId="0" fontId="2" fillId="0" borderId="19" xfId="1" applyBorder="1" applyAlignment="1" applyProtection="1">
      <alignment horizontal="right" vertical="center"/>
      <protection locked="0"/>
    </xf>
    <xf numFmtId="176" fontId="2" fillId="0" borderId="19" xfId="1" applyNumberFormat="1" applyBorder="1" applyAlignment="1" applyProtection="1">
      <alignment horizontal="right" vertical="center" shrinkToFit="1" readingOrder="1"/>
      <protection locked="0"/>
    </xf>
    <xf numFmtId="177" fontId="2" fillId="0" borderId="19" xfId="1" applyNumberFormat="1" applyBorder="1" applyAlignment="1" applyProtection="1">
      <alignment horizontal="right" vertical="center" shrinkToFit="1"/>
      <protection locked="0"/>
    </xf>
    <xf numFmtId="0" fontId="2" fillId="0" borderId="0" xfId="1" applyBorder="1" applyAlignment="1" applyProtection="1">
      <alignment horizontal="right" vertical="center"/>
      <protection locked="0"/>
    </xf>
    <xf numFmtId="176" fontId="2" fillId="0" borderId="0" xfId="1" applyNumberFormat="1" applyBorder="1" applyAlignment="1" applyProtection="1">
      <alignment horizontal="right" vertical="center" shrinkToFit="1" readingOrder="1"/>
      <protection locked="0"/>
    </xf>
    <xf numFmtId="177" fontId="2" fillId="0" borderId="0" xfId="1" applyNumberFormat="1" applyBorder="1" applyAlignment="1" applyProtection="1">
      <alignment horizontal="right" vertical="center" shrinkToFit="1"/>
      <protection locked="0"/>
    </xf>
    <xf numFmtId="0" fontId="2" fillId="0" borderId="5" xfId="1" applyBorder="1" applyAlignment="1" applyProtection="1">
      <alignment horizontal="left" vertical="center" wrapText="1"/>
      <protection locked="0"/>
    </xf>
    <xf numFmtId="0" fontId="2" fillId="0" borderId="10" xfId="1" applyBorder="1" applyAlignment="1" applyProtection="1">
      <alignment horizontal="left" vertical="center" wrapText="1"/>
      <protection locked="0"/>
    </xf>
    <xf numFmtId="0" fontId="8" fillId="0" borderId="11" xfId="1" applyFont="1" applyBorder="1" applyAlignment="1" applyProtection="1">
      <alignment horizontal="center" vertical="center"/>
      <protection locked="0"/>
    </xf>
    <xf numFmtId="0" fontId="8" fillId="0" borderId="12" xfId="1" applyFont="1" applyBorder="1" applyAlignment="1" applyProtection="1">
      <alignment horizontal="center" vertical="center"/>
      <protection locked="0"/>
    </xf>
    <xf numFmtId="0" fontId="8" fillId="0" borderId="13" xfId="1" applyFont="1" applyBorder="1" applyAlignment="1" applyProtection="1">
      <alignment horizontal="center" vertical="center"/>
      <protection locked="0"/>
    </xf>
    <xf numFmtId="0" fontId="8" fillId="0" borderId="14" xfId="1" applyFont="1" applyBorder="1" applyAlignment="1" applyProtection="1">
      <alignment horizontal="center" vertical="center"/>
      <protection locked="0"/>
    </xf>
    <xf numFmtId="0" fontId="8" fillId="0" borderId="0" xfId="1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/>
      <protection locked="0"/>
    </xf>
    <xf numFmtId="0" fontId="2" fillId="0" borderId="7" xfId="1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/>
      <protection locked="0"/>
    </xf>
    <xf numFmtId="0" fontId="2" fillId="0" borderId="9" xfId="1" applyBorder="1" applyAlignment="1" applyProtection="1">
      <alignment horizontal="center" vertical="center"/>
      <protection locked="0"/>
    </xf>
    <xf numFmtId="0" fontId="2" fillId="0" borderId="0" xfId="1" applyBorder="1" applyAlignment="1" applyProtection="1">
      <alignment horizontal="left" vertical="center" wrapText="1"/>
      <protection locked="0"/>
    </xf>
    <xf numFmtId="0" fontId="10" fillId="2" borderId="3" xfId="1" applyFont="1" applyFill="1" applyBorder="1" applyAlignment="1">
      <alignment horizontal="center" vertical="center"/>
    </xf>
    <xf numFmtId="0" fontId="10" fillId="2" borderId="42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182" fontId="12" fillId="7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8" borderId="0" xfId="1" applyFont="1" applyFill="1" applyAlignment="1">
      <alignment horizontal="center" vertical="center"/>
    </xf>
    <xf numFmtId="0" fontId="17" fillId="8" borderId="19" xfId="1" applyFont="1" applyFill="1" applyBorder="1" applyAlignment="1">
      <alignment horizontal="center" vertical="center"/>
    </xf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4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80" t="s">
        <v>16</v>
      </c>
      <c r="T5" s="187" t="s">
        <v>17</v>
      </c>
      <c r="U5" s="188"/>
      <c r="V5" s="188"/>
      <c r="W5" s="189"/>
      <c r="X5" s="187" t="s">
        <v>18</v>
      </c>
      <c r="Y5" s="188"/>
      <c r="Z5" s="188"/>
      <c r="AA5" s="189"/>
      <c r="AB5" s="187" t="s">
        <v>19</v>
      </c>
      <c r="AC5" s="188"/>
      <c r="AD5" s="188"/>
      <c r="AE5" s="189"/>
      <c r="AF5" s="187" t="s">
        <v>20</v>
      </c>
      <c r="AG5" s="188"/>
      <c r="AH5" s="188"/>
      <c r="AI5" s="190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91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81"/>
      <c r="T6" s="182"/>
      <c r="U6" s="183"/>
      <c r="V6" s="183"/>
      <c r="W6" s="184"/>
      <c r="X6" s="182"/>
      <c r="Y6" s="183"/>
      <c r="Z6" s="183"/>
      <c r="AA6" s="184"/>
      <c r="AB6" s="182"/>
      <c r="AC6" s="183"/>
      <c r="AD6" s="183"/>
      <c r="AE6" s="184"/>
      <c r="AF6" s="182"/>
      <c r="AG6" s="183"/>
      <c r="AH6" s="183"/>
      <c r="AI6" s="185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91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69" t="s">
        <v>21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1"/>
      <c r="AM7" s="18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73" t="s">
        <v>22</v>
      </c>
      <c r="C8" s="174"/>
      <c r="D8" s="174"/>
      <c r="E8" s="175">
        <f>SUM(S14:AA23)</f>
        <v>0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4"/>
      <c r="V8" s="4" t="s">
        <v>23</v>
      </c>
      <c r="W8" s="4"/>
      <c r="X8" s="4"/>
      <c r="Y8" s="4" t="s">
        <v>24</v>
      </c>
      <c r="Z8" s="4" t="s">
        <v>25</v>
      </c>
      <c r="AA8" s="176">
        <f>E8</f>
        <v>0</v>
      </c>
      <c r="AB8" s="176"/>
      <c r="AC8" s="176"/>
      <c r="AD8" s="176"/>
      <c r="AE8" s="176"/>
      <c r="AF8" s="176"/>
      <c r="AG8" s="176"/>
      <c r="AH8" s="176"/>
      <c r="AI8" s="23" t="s">
        <v>26</v>
      </c>
      <c r="AM8" s="4"/>
      <c r="AN8" s="177"/>
      <c r="AO8" s="177"/>
      <c r="AP8" s="177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4"/>
      <c r="BH8" s="4"/>
      <c r="BI8" s="4"/>
      <c r="BJ8" s="4"/>
      <c r="BK8" s="4"/>
      <c r="BL8" s="4"/>
      <c r="BM8" s="179"/>
      <c r="BN8" s="179"/>
      <c r="BO8" s="179"/>
      <c r="BP8" s="179"/>
      <c r="BQ8" s="179"/>
      <c r="BR8" s="179"/>
      <c r="BS8" s="179"/>
      <c r="BT8" s="179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61" t="s">
        <v>27</v>
      </c>
      <c r="C9" s="162"/>
      <c r="D9" s="163"/>
      <c r="E9" s="164">
        <v>44351</v>
      </c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6"/>
      <c r="S9" s="167" t="s">
        <v>28</v>
      </c>
      <c r="T9" s="163"/>
      <c r="U9" s="167"/>
      <c r="V9" s="162"/>
      <c r="W9" s="162"/>
      <c r="X9" s="162"/>
      <c r="Y9" s="162"/>
      <c r="Z9" s="162"/>
      <c r="AA9" s="163"/>
      <c r="AB9" s="167" t="s">
        <v>29</v>
      </c>
      <c r="AC9" s="162"/>
      <c r="AD9" s="162"/>
      <c r="AE9" s="163"/>
      <c r="AF9" s="167"/>
      <c r="AG9" s="162"/>
      <c r="AH9" s="162"/>
      <c r="AI9" s="168"/>
      <c r="AM9" s="4"/>
      <c r="AN9" s="132"/>
      <c r="AO9" s="132"/>
      <c r="AP9" s="132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61" t="s">
        <v>30</v>
      </c>
      <c r="C10" s="162"/>
      <c r="D10" s="163"/>
      <c r="E10" s="164" t="s">
        <v>31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6"/>
      <c r="S10" s="167" t="s">
        <v>28</v>
      </c>
      <c r="T10" s="163"/>
      <c r="U10" s="167"/>
      <c r="V10" s="162"/>
      <c r="W10" s="162"/>
      <c r="X10" s="162"/>
      <c r="Y10" s="162"/>
      <c r="Z10" s="162"/>
      <c r="AA10" s="163"/>
      <c r="AB10" s="167" t="s">
        <v>32</v>
      </c>
      <c r="AC10" s="162"/>
      <c r="AD10" s="162"/>
      <c r="AE10" s="162"/>
      <c r="AF10" s="162"/>
      <c r="AG10" s="162"/>
      <c r="AH10" s="162"/>
      <c r="AI10" s="168"/>
      <c r="AM10" s="4"/>
      <c r="AN10" s="132"/>
      <c r="AO10" s="132"/>
      <c r="AP10" s="132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61" t="s">
        <v>33</v>
      </c>
      <c r="C11" s="162"/>
      <c r="D11" s="163"/>
      <c r="E11" s="164" t="s">
        <v>31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6"/>
      <c r="S11" s="167" t="s">
        <v>28</v>
      </c>
      <c r="T11" s="163"/>
      <c r="U11" s="167"/>
      <c r="V11" s="162"/>
      <c r="W11" s="162"/>
      <c r="X11" s="162"/>
      <c r="Y11" s="162"/>
      <c r="Z11" s="162"/>
      <c r="AA11" s="163"/>
      <c r="AB11" s="167"/>
      <c r="AC11" s="162"/>
      <c r="AD11" s="162"/>
      <c r="AE11" s="162"/>
      <c r="AF11" s="162"/>
      <c r="AG11" s="162"/>
      <c r="AH11" s="162"/>
      <c r="AI11" s="168"/>
      <c r="AM11" s="4"/>
      <c r="AN11" s="132"/>
      <c r="AO11" s="132"/>
      <c r="AP11" s="132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7" t="s">
        <v>34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9"/>
      <c r="AM12" s="4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52" t="s">
        <v>0</v>
      </c>
      <c r="C13" s="153"/>
      <c r="D13" s="153"/>
      <c r="E13" s="153"/>
      <c r="F13" s="153"/>
      <c r="G13" s="153"/>
      <c r="H13" s="153"/>
      <c r="I13" s="154"/>
      <c r="J13" s="155" t="s">
        <v>6</v>
      </c>
      <c r="K13" s="153"/>
      <c r="L13" s="153"/>
      <c r="M13" s="153"/>
      <c r="N13" s="153"/>
      <c r="O13" s="153"/>
      <c r="P13" s="153"/>
      <c r="Q13" s="153"/>
      <c r="R13" s="154"/>
      <c r="S13" s="155" t="s">
        <v>35</v>
      </c>
      <c r="T13" s="153"/>
      <c r="U13" s="153"/>
      <c r="V13" s="153"/>
      <c r="W13" s="153"/>
      <c r="X13" s="153"/>
      <c r="Y13" s="153"/>
      <c r="Z13" s="153"/>
      <c r="AA13" s="154"/>
      <c r="AB13" s="155" t="s">
        <v>36</v>
      </c>
      <c r="AC13" s="153"/>
      <c r="AD13" s="153"/>
      <c r="AE13" s="153"/>
      <c r="AF13" s="153"/>
      <c r="AG13" s="153"/>
      <c r="AH13" s="153"/>
      <c r="AI13" s="156"/>
      <c r="AM13" s="4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39"/>
      <c r="C14" s="140"/>
      <c r="D14" s="140"/>
      <c r="E14" s="140"/>
      <c r="F14" s="140"/>
      <c r="G14" s="140"/>
      <c r="H14" s="140"/>
      <c r="I14" s="141"/>
      <c r="J14" s="142"/>
      <c r="K14" s="140"/>
      <c r="L14" s="140"/>
      <c r="M14" s="140"/>
      <c r="N14" s="140"/>
      <c r="O14" s="140"/>
      <c r="P14" s="140"/>
      <c r="Q14" s="140"/>
      <c r="R14" s="141"/>
      <c r="S14" s="143"/>
      <c r="T14" s="144"/>
      <c r="U14" s="144"/>
      <c r="V14" s="144"/>
      <c r="W14" s="144"/>
      <c r="X14" s="144"/>
      <c r="Y14" s="144"/>
      <c r="Z14" s="144"/>
      <c r="AA14" s="145"/>
      <c r="AB14" s="148"/>
      <c r="AC14" s="140"/>
      <c r="AD14" s="140"/>
      <c r="AE14" s="140"/>
      <c r="AF14" s="140"/>
      <c r="AG14" s="140"/>
      <c r="AH14" s="140"/>
      <c r="AI14" s="146"/>
      <c r="AM14" s="4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4"/>
      <c r="BF14" s="134"/>
      <c r="BG14" s="134"/>
      <c r="BH14" s="134"/>
      <c r="BI14" s="134"/>
      <c r="BJ14" s="134"/>
      <c r="BK14" s="134"/>
      <c r="BL14" s="134"/>
      <c r="BM14" s="134"/>
      <c r="BN14" s="147"/>
      <c r="BO14" s="135"/>
      <c r="BP14" s="135"/>
      <c r="BQ14" s="135"/>
      <c r="BR14" s="135"/>
      <c r="BS14" s="135"/>
      <c r="BT14" s="135"/>
      <c r="BU14" s="135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39"/>
      <c r="C15" s="140"/>
      <c r="D15" s="140"/>
      <c r="E15" s="140"/>
      <c r="F15" s="140"/>
      <c r="G15" s="140"/>
      <c r="H15" s="140"/>
      <c r="I15" s="141"/>
      <c r="J15" s="142"/>
      <c r="K15" s="140"/>
      <c r="L15" s="140"/>
      <c r="M15" s="140"/>
      <c r="N15" s="140"/>
      <c r="O15" s="140"/>
      <c r="P15" s="140"/>
      <c r="Q15" s="140"/>
      <c r="R15" s="141"/>
      <c r="S15" s="143"/>
      <c r="T15" s="144"/>
      <c r="U15" s="144"/>
      <c r="V15" s="144"/>
      <c r="W15" s="144"/>
      <c r="X15" s="144"/>
      <c r="Y15" s="144"/>
      <c r="Z15" s="144"/>
      <c r="AA15" s="145"/>
      <c r="AB15" s="148"/>
      <c r="AC15" s="140"/>
      <c r="AD15" s="140"/>
      <c r="AE15" s="140"/>
      <c r="AF15" s="140"/>
      <c r="AG15" s="140"/>
      <c r="AH15" s="140"/>
      <c r="AI15" s="146"/>
      <c r="AM15" s="4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4"/>
      <c r="BF15" s="134"/>
      <c r="BG15" s="134"/>
      <c r="BH15" s="134"/>
      <c r="BI15" s="134"/>
      <c r="BJ15" s="134"/>
      <c r="BK15" s="134"/>
      <c r="BL15" s="134"/>
      <c r="BM15" s="134"/>
      <c r="BN15" s="147"/>
      <c r="BO15" s="135"/>
      <c r="BP15" s="135"/>
      <c r="BQ15" s="135"/>
      <c r="BR15" s="135"/>
      <c r="BS15" s="135"/>
      <c r="BT15" s="135"/>
      <c r="BU15" s="135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39"/>
      <c r="C16" s="140"/>
      <c r="D16" s="140"/>
      <c r="E16" s="140"/>
      <c r="F16" s="140"/>
      <c r="G16" s="140"/>
      <c r="H16" s="140"/>
      <c r="I16" s="141"/>
      <c r="J16" s="142"/>
      <c r="K16" s="140"/>
      <c r="L16" s="140"/>
      <c r="M16" s="140"/>
      <c r="N16" s="140"/>
      <c r="O16" s="140"/>
      <c r="P16" s="140"/>
      <c r="Q16" s="140"/>
      <c r="R16" s="141"/>
      <c r="S16" s="143"/>
      <c r="T16" s="144"/>
      <c r="U16" s="144"/>
      <c r="V16" s="144"/>
      <c r="W16" s="144"/>
      <c r="X16" s="144"/>
      <c r="Y16" s="144"/>
      <c r="Z16" s="144"/>
      <c r="AA16" s="145"/>
      <c r="AB16" s="148"/>
      <c r="AC16" s="140"/>
      <c r="AD16" s="140"/>
      <c r="AE16" s="140"/>
      <c r="AF16" s="140"/>
      <c r="AG16" s="140"/>
      <c r="AH16" s="140"/>
      <c r="AI16" s="146"/>
      <c r="AM16" s="4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4"/>
      <c r="BF16" s="134"/>
      <c r="BG16" s="134"/>
      <c r="BH16" s="134"/>
      <c r="BI16" s="134"/>
      <c r="BJ16" s="134"/>
      <c r="BK16" s="134"/>
      <c r="BL16" s="134"/>
      <c r="BM16" s="134"/>
      <c r="BN16" s="147"/>
      <c r="BO16" s="135"/>
      <c r="BP16" s="135"/>
      <c r="BQ16" s="135"/>
      <c r="BR16" s="135"/>
      <c r="BS16" s="135"/>
      <c r="BT16" s="135"/>
      <c r="BU16" s="135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39"/>
      <c r="C17" s="140"/>
      <c r="D17" s="140"/>
      <c r="E17" s="140"/>
      <c r="F17" s="140"/>
      <c r="G17" s="140"/>
      <c r="H17" s="140"/>
      <c r="I17" s="141"/>
      <c r="J17" s="142"/>
      <c r="K17" s="140"/>
      <c r="L17" s="140"/>
      <c r="M17" s="140"/>
      <c r="N17" s="140"/>
      <c r="O17" s="140"/>
      <c r="P17" s="140"/>
      <c r="Q17" s="140"/>
      <c r="R17" s="141"/>
      <c r="S17" s="143"/>
      <c r="T17" s="144"/>
      <c r="U17" s="144"/>
      <c r="V17" s="144"/>
      <c r="W17" s="144"/>
      <c r="X17" s="144"/>
      <c r="Y17" s="144"/>
      <c r="Z17" s="144"/>
      <c r="AA17" s="145"/>
      <c r="AB17" s="148"/>
      <c r="AC17" s="149"/>
      <c r="AD17" s="149"/>
      <c r="AE17" s="149"/>
      <c r="AF17" s="149"/>
      <c r="AG17" s="149"/>
      <c r="AH17" s="149"/>
      <c r="AI17" s="150"/>
      <c r="AM17" s="4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4"/>
      <c r="BF17" s="134"/>
      <c r="BG17" s="134"/>
      <c r="BH17" s="134"/>
      <c r="BI17" s="134"/>
      <c r="BJ17" s="134"/>
      <c r="BK17" s="134"/>
      <c r="BL17" s="134"/>
      <c r="BM17" s="134"/>
      <c r="BN17" s="147"/>
      <c r="BO17" s="135"/>
      <c r="BP17" s="135"/>
      <c r="BQ17" s="135"/>
      <c r="BR17" s="135"/>
      <c r="BS17" s="135"/>
      <c r="BT17" s="135"/>
      <c r="BU17" s="135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39"/>
      <c r="C18" s="140"/>
      <c r="D18" s="140"/>
      <c r="E18" s="140"/>
      <c r="F18" s="140"/>
      <c r="G18" s="140"/>
      <c r="H18" s="140"/>
      <c r="I18" s="141"/>
      <c r="J18" s="142"/>
      <c r="K18" s="140"/>
      <c r="L18" s="140"/>
      <c r="M18" s="140"/>
      <c r="N18" s="140"/>
      <c r="O18" s="140"/>
      <c r="P18" s="140"/>
      <c r="Q18" s="140"/>
      <c r="R18" s="141"/>
      <c r="S18" s="143"/>
      <c r="T18" s="144"/>
      <c r="U18" s="144"/>
      <c r="V18" s="144"/>
      <c r="W18" s="144"/>
      <c r="X18" s="144"/>
      <c r="Y18" s="144"/>
      <c r="Z18" s="144"/>
      <c r="AA18" s="145"/>
      <c r="AB18" s="148"/>
      <c r="AC18" s="140"/>
      <c r="AD18" s="140"/>
      <c r="AE18" s="140"/>
      <c r="AF18" s="140"/>
      <c r="AG18" s="140"/>
      <c r="AH18" s="140"/>
      <c r="AI18" s="146"/>
      <c r="AM18" s="4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4"/>
      <c r="BF18" s="134"/>
      <c r="BG18" s="134"/>
      <c r="BH18" s="134"/>
      <c r="BI18" s="134"/>
      <c r="BJ18" s="134"/>
      <c r="BK18" s="134"/>
      <c r="BL18" s="134"/>
      <c r="BM18" s="134"/>
      <c r="BN18" s="147"/>
      <c r="BO18" s="135"/>
      <c r="BP18" s="135"/>
      <c r="BQ18" s="135"/>
      <c r="BR18" s="135"/>
      <c r="BS18" s="135"/>
      <c r="BT18" s="135"/>
      <c r="BU18" s="135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39"/>
      <c r="C19" s="140"/>
      <c r="D19" s="140"/>
      <c r="E19" s="140"/>
      <c r="F19" s="140"/>
      <c r="G19" s="140"/>
      <c r="H19" s="140"/>
      <c r="I19" s="141"/>
      <c r="J19" s="142"/>
      <c r="K19" s="140"/>
      <c r="L19" s="140"/>
      <c r="M19" s="140"/>
      <c r="N19" s="140"/>
      <c r="O19" s="140"/>
      <c r="P19" s="140"/>
      <c r="Q19" s="140"/>
      <c r="R19" s="141"/>
      <c r="S19" s="143"/>
      <c r="T19" s="144"/>
      <c r="U19" s="144"/>
      <c r="V19" s="144"/>
      <c r="W19" s="144"/>
      <c r="X19" s="144"/>
      <c r="Y19" s="144"/>
      <c r="Z19" s="144"/>
      <c r="AA19" s="145"/>
      <c r="AB19" s="148"/>
      <c r="AC19" s="140"/>
      <c r="AD19" s="140"/>
      <c r="AE19" s="140"/>
      <c r="AF19" s="140"/>
      <c r="AG19" s="140"/>
      <c r="AH19" s="140"/>
      <c r="AI19" s="146"/>
      <c r="AM19" s="4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4"/>
      <c r="BF19" s="134"/>
      <c r="BG19" s="134"/>
      <c r="BH19" s="134"/>
      <c r="BI19" s="134"/>
      <c r="BJ19" s="134"/>
      <c r="BK19" s="134"/>
      <c r="BL19" s="134"/>
      <c r="BM19" s="134"/>
      <c r="BN19" s="147"/>
      <c r="BO19" s="135"/>
      <c r="BP19" s="135"/>
      <c r="BQ19" s="135"/>
      <c r="BR19" s="135"/>
      <c r="BS19" s="135"/>
      <c r="BT19" s="135"/>
      <c r="BU19" s="135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39"/>
      <c r="C20" s="140"/>
      <c r="D20" s="140"/>
      <c r="E20" s="140"/>
      <c r="F20" s="140"/>
      <c r="G20" s="140"/>
      <c r="H20" s="140"/>
      <c r="I20" s="141"/>
      <c r="J20" s="142"/>
      <c r="K20" s="140"/>
      <c r="L20" s="140"/>
      <c r="M20" s="140"/>
      <c r="N20" s="140"/>
      <c r="O20" s="140"/>
      <c r="P20" s="140"/>
      <c r="Q20" s="140"/>
      <c r="R20" s="141"/>
      <c r="S20" s="143"/>
      <c r="T20" s="144"/>
      <c r="U20" s="144"/>
      <c r="V20" s="144"/>
      <c r="W20" s="144"/>
      <c r="X20" s="144"/>
      <c r="Y20" s="144"/>
      <c r="Z20" s="144"/>
      <c r="AA20" s="145"/>
      <c r="AB20" s="148"/>
      <c r="AC20" s="140"/>
      <c r="AD20" s="140"/>
      <c r="AE20" s="140"/>
      <c r="AF20" s="140"/>
      <c r="AG20" s="140"/>
      <c r="AH20" s="140"/>
      <c r="AI20" s="146"/>
      <c r="AM20" s="4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4"/>
      <c r="BF20" s="134"/>
      <c r="BG20" s="134"/>
      <c r="BH20" s="134"/>
      <c r="BI20" s="134"/>
      <c r="BJ20" s="134"/>
      <c r="BK20" s="134"/>
      <c r="BL20" s="134"/>
      <c r="BM20" s="134"/>
      <c r="BN20" s="147"/>
      <c r="BO20" s="135"/>
      <c r="BP20" s="135"/>
      <c r="BQ20" s="135"/>
      <c r="BR20" s="135"/>
      <c r="BS20" s="135"/>
      <c r="BT20" s="135"/>
      <c r="BU20" s="135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39"/>
      <c r="C21" s="140"/>
      <c r="D21" s="140"/>
      <c r="E21" s="140"/>
      <c r="F21" s="140"/>
      <c r="G21" s="140"/>
      <c r="H21" s="140"/>
      <c r="I21" s="141"/>
      <c r="J21" s="142"/>
      <c r="K21" s="140"/>
      <c r="L21" s="140"/>
      <c r="M21" s="140"/>
      <c r="N21" s="140"/>
      <c r="O21" s="140"/>
      <c r="P21" s="140"/>
      <c r="Q21" s="140"/>
      <c r="R21" s="141"/>
      <c r="S21" s="143"/>
      <c r="T21" s="144"/>
      <c r="U21" s="144"/>
      <c r="V21" s="144"/>
      <c r="W21" s="144"/>
      <c r="X21" s="144"/>
      <c r="Y21" s="144"/>
      <c r="Z21" s="144"/>
      <c r="AA21" s="145"/>
      <c r="AB21" s="148"/>
      <c r="AC21" s="140"/>
      <c r="AD21" s="140"/>
      <c r="AE21" s="140"/>
      <c r="AF21" s="140"/>
      <c r="AG21" s="140"/>
      <c r="AH21" s="140"/>
      <c r="AI21" s="146"/>
      <c r="AM21" s="4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4"/>
      <c r="BF21" s="134"/>
      <c r="BG21" s="134"/>
      <c r="BH21" s="134"/>
      <c r="BI21" s="134"/>
      <c r="BJ21" s="134"/>
      <c r="BK21" s="134"/>
      <c r="BL21" s="134"/>
      <c r="BM21" s="134"/>
      <c r="BN21" s="147"/>
      <c r="BO21" s="135"/>
      <c r="BP21" s="135"/>
      <c r="BQ21" s="135"/>
      <c r="BR21" s="135"/>
      <c r="BS21" s="135"/>
      <c r="BT21" s="135"/>
      <c r="BU21" s="135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39"/>
      <c r="C22" s="140"/>
      <c r="D22" s="140"/>
      <c r="E22" s="140"/>
      <c r="F22" s="140"/>
      <c r="G22" s="140"/>
      <c r="H22" s="140"/>
      <c r="I22" s="141"/>
      <c r="J22" s="142"/>
      <c r="K22" s="140"/>
      <c r="L22" s="140"/>
      <c r="M22" s="140"/>
      <c r="N22" s="140"/>
      <c r="O22" s="140"/>
      <c r="P22" s="140"/>
      <c r="Q22" s="140"/>
      <c r="R22" s="141"/>
      <c r="S22" s="143"/>
      <c r="T22" s="144"/>
      <c r="U22" s="144"/>
      <c r="V22" s="144"/>
      <c r="W22" s="144"/>
      <c r="X22" s="144"/>
      <c r="Y22" s="144"/>
      <c r="Z22" s="144"/>
      <c r="AA22" s="145"/>
      <c r="AB22" s="148"/>
      <c r="AC22" s="140"/>
      <c r="AD22" s="140"/>
      <c r="AE22" s="140"/>
      <c r="AF22" s="140"/>
      <c r="AG22" s="140"/>
      <c r="AH22" s="140"/>
      <c r="AI22" s="146"/>
      <c r="AM22" s="4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4"/>
      <c r="BF22" s="134"/>
      <c r="BG22" s="134"/>
      <c r="BH22" s="134"/>
      <c r="BI22" s="134"/>
      <c r="BJ22" s="134"/>
      <c r="BK22" s="134"/>
      <c r="BL22" s="134"/>
      <c r="BM22" s="134"/>
      <c r="BN22" s="147"/>
      <c r="BO22" s="135"/>
      <c r="BP22" s="135"/>
      <c r="BQ22" s="135"/>
      <c r="BR22" s="135"/>
      <c r="BS22" s="135"/>
      <c r="BT22" s="135"/>
      <c r="BU22" s="135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39"/>
      <c r="C23" s="140"/>
      <c r="D23" s="140"/>
      <c r="E23" s="140"/>
      <c r="F23" s="140"/>
      <c r="G23" s="140"/>
      <c r="H23" s="140"/>
      <c r="I23" s="141"/>
      <c r="J23" s="142"/>
      <c r="K23" s="140"/>
      <c r="L23" s="140"/>
      <c r="M23" s="140"/>
      <c r="N23" s="140"/>
      <c r="O23" s="140"/>
      <c r="P23" s="140"/>
      <c r="Q23" s="140"/>
      <c r="R23" s="141"/>
      <c r="S23" s="143"/>
      <c r="T23" s="144"/>
      <c r="U23" s="144"/>
      <c r="V23" s="144"/>
      <c r="W23" s="144"/>
      <c r="X23" s="144"/>
      <c r="Y23" s="144"/>
      <c r="Z23" s="144"/>
      <c r="AA23" s="145"/>
      <c r="AB23" s="142"/>
      <c r="AC23" s="140"/>
      <c r="AD23" s="140"/>
      <c r="AE23" s="140"/>
      <c r="AF23" s="140"/>
      <c r="AG23" s="140"/>
      <c r="AH23" s="140"/>
      <c r="AI23" s="146"/>
      <c r="AM23" s="4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4"/>
      <c r="BF23" s="134"/>
      <c r="BG23" s="134"/>
      <c r="BH23" s="134"/>
      <c r="BI23" s="134"/>
      <c r="BJ23" s="134"/>
      <c r="BK23" s="134"/>
      <c r="BL23" s="134"/>
      <c r="BM23" s="134"/>
      <c r="BN23" s="135"/>
      <c r="BO23" s="135"/>
      <c r="BP23" s="135"/>
      <c r="BQ23" s="135"/>
      <c r="BR23" s="135"/>
      <c r="BS23" s="135"/>
      <c r="BT23" s="135"/>
      <c r="BU23" s="135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31" t="s">
        <v>37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3"/>
      <c r="AM25" s="4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36">
        <v>44351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8"/>
      <c r="AM27" s="4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31" t="s">
        <v>38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3"/>
      <c r="AM29" s="4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3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265"/>
  <sheetViews>
    <sheetView tabSelected="1" topLeftCell="A241" zoomScale="85" zoomScaleNormal="85" workbookViewId="0">
      <selection activeCell="D265" sqref="D265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93" t="s">
        <v>246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관리_2023'!$A$3:$Y$19,21,FALSE)</f>
        <v>484</v>
      </c>
      <c r="J4" s="70">
        <f>VLOOKUP(B4,'총에버 관리_2023'!$A$3:$Y$19,20,FALSE)</f>
        <v>674</v>
      </c>
      <c r="K4" s="83">
        <f>VLOOKUP(B4,'총에버 관리_2023'!$A$3:$Y$19,22,FALSE)</f>
        <v>0</v>
      </c>
      <c r="L4" s="84" t="e">
        <f>RANK(K4,'총에버 관리_2023'!$Y$3:$Y$19)</f>
        <v>#N/A</v>
      </c>
    </row>
    <row r="5" spans="1:12" ht="18.75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관리_2023'!$A$3:$Y$19,21,FALSE)</f>
        <v>567</v>
      </c>
      <c r="J5" s="70" t="str">
        <f>VLOOKUP(B5,'총에버 관리_2023'!$A$3:$Y$19,20,FALSE)</f>
        <v/>
      </c>
      <c r="K5" s="83">
        <f>VLOOKUP(B5,'총에버 관리_2023'!$A$3:$Y$19,22,FALSE)</f>
        <v>0</v>
      </c>
      <c r="L5" s="84" t="e">
        <f>RANK(K5,'총에버 관리_2023'!$Y$3:$Y$19)</f>
        <v>#N/A</v>
      </c>
    </row>
    <row r="6" spans="1:12" ht="18.75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관리_2023'!$A$3:$Y$19,21,FALSE)</f>
        <v>585</v>
      </c>
      <c r="J6" s="70">
        <f>VLOOKUP(B6,'총에버 관리_2023'!$A$3:$Y$19,20,FALSE)</f>
        <v>592</v>
      </c>
      <c r="K6" s="83">
        <f>VLOOKUP(B6,'총에버 관리_2023'!$A$3:$Y$19,22,FALSE)</f>
        <v>0</v>
      </c>
      <c r="L6" s="84" t="e">
        <f>RANK(K6,'총에버 관리_2023'!$Y$3:$Y$19)</f>
        <v>#N/A</v>
      </c>
    </row>
    <row r="7" spans="1:12" ht="18.75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관리_2023'!$A$3:$Y$19,21,FALSE)</f>
        <v>629</v>
      </c>
      <c r="J7" s="70">
        <f>VLOOKUP(B7,'총에버 관리_2023'!$A$3:$Y$19,20,FALSE)</f>
        <v>556</v>
      </c>
      <c r="K7" s="83">
        <f>VLOOKUP(B7,'총에버 관리_2023'!$A$3:$Y$19,22,FALSE)</f>
        <v>0</v>
      </c>
      <c r="L7" s="84" t="e">
        <f>RANK(K7,'총에버 관리_2023'!$Y$3:$Y$19)</f>
        <v>#N/A</v>
      </c>
    </row>
    <row r="8" spans="1:12" ht="18.75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관리_2023'!$A$3:$Y$19,21,FALSE)</f>
        <v/>
      </c>
      <c r="J8" s="70" t="str">
        <f>VLOOKUP(B8,'총에버 관리_2023'!$A$3:$Y$19,20,FALSE)</f>
        <v/>
      </c>
      <c r="K8" s="83">
        <f>VLOOKUP(B8,'총에버 관리_2023'!$A$3:$Y$19,22,FALSE)</f>
        <v>0</v>
      </c>
      <c r="L8" s="84" t="e">
        <f>RANK(K8,'총에버 관리_2023'!$Y$3:$Y$19)</f>
        <v>#N/A</v>
      </c>
    </row>
    <row r="9" spans="1:12" ht="18.75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관리_2023'!$A$3:$Y$19,21,FALSE)</f>
        <v/>
      </c>
      <c r="J9" s="70">
        <f>VLOOKUP(B9,'총에버 관리_2023'!$A$3:$Y$19,20,FALSE)</f>
        <v>506</v>
      </c>
      <c r="K9" s="83">
        <f>VLOOKUP(B9,'총에버 관리_2023'!$A$3:$Y$19,22,FALSE)</f>
        <v>0</v>
      </c>
      <c r="L9" s="84" t="e">
        <f>RANK(K9,'총에버 관리_2023'!$Y$3:$Y$19)</f>
        <v>#N/A</v>
      </c>
    </row>
    <row r="10" spans="1:12" ht="18.75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관리_2023'!$A$3:$Y$19,21,FALSE)</f>
        <v>698</v>
      </c>
      <c r="J10" s="70">
        <f>VLOOKUP(B10,'총에버 관리_2023'!$A$3:$Y$19,20,FALSE)</f>
        <v>653</v>
      </c>
      <c r="K10" s="83">
        <f>VLOOKUP(B10,'총에버 관리_2023'!$A$3:$Y$19,22,FALSE)</f>
        <v>0</v>
      </c>
      <c r="L10" s="84" t="e">
        <f>RANK(K10,'총에버 관리_2023'!$Y$3:$Y$19)</f>
        <v>#N/A</v>
      </c>
    </row>
    <row r="11" spans="1:12" ht="18.75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관리_2023'!$A$3:$Y$19,21,FALSE)</f>
        <v>585</v>
      </c>
      <c r="J11" s="70">
        <f>VLOOKUP(B11,'총에버 관리_2023'!$A$3:$Y$19,20,FALSE)</f>
        <v>585</v>
      </c>
      <c r="K11" s="83">
        <f>VLOOKUP(B11,'총에버 관리_2023'!$A$3:$Y$19,22,FALSE)</f>
        <v>0</v>
      </c>
      <c r="L11" s="84" t="e">
        <f>RANK(K11,'총에버 관리_2023'!$Y$3:$Y$19)</f>
        <v>#N/A</v>
      </c>
    </row>
    <row r="12" spans="1:12" ht="18.75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관리_2023'!$A$3:$Y$19,21,FALSE)</f>
        <v>507</v>
      </c>
      <c r="J12" s="70" t="str">
        <f>VLOOKUP(B12,'총에버 관리_2023'!$A$3:$Y$19,20,FALSE)</f>
        <v/>
      </c>
      <c r="K12" s="83">
        <f>VLOOKUP(B12,'총에버 관리_2023'!$A$3:$Y$19,22,FALSE)</f>
        <v>0</v>
      </c>
      <c r="L12" s="84" t="e">
        <f>RANK(K12,'총에버 관리_2023'!$Y$3:$Y$19)</f>
        <v>#N/A</v>
      </c>
    </row>
    <row r="13" spans="1:12" ht="18.75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관리_2023'!$A$3:$Y$19,21,FALSE)</f>
        <v/>
      </c>
      <c r="J13" s="70">
        <f>VLOOKUP(B13,'총에버 관리_2023'!$A$3:$Y$19,20,FALSE)</f>
        <v>495</v>
      </c>
      <c r="K13" s="83">
        <f>VLOOKUP(B13,'총에버 관리_2023'!$A$3:$Y$19,22,FALSE)</f>
        <v>0</v>
      </c>
      <c r="L13" s="84" t="e">
        <f>RANK(K13,'총에버 관리_2023'!$Y$3:$Y$19)</f>
        <v>#N/A</v>
      </c>
    </row>
    <row r="14" spans="1:12" ht="18.75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관리_2023'!$A$3:$Y$19,21,FALSE)</f>
        <v>458</v>
      </c>
      <c r="J14" s="70">
        <f>VLOOKUP(B14,'총에버 관리_2023'!$A$3:$Y$19,20,FALSE)</f>
        <v>602</v>
      </c>
      <c r="K14" s="83">
        <f>VLOOKUP(B14,'총에버 관리_2023'!$A$3:$Y$19,22,FALSE)</f>
        <v>0</v>
      </c>
      <c r="L14" s="84" t="e">
        <f>RANK(K14,'총에버 관리_2023'!$Y$3:$Y$19)</f>
        <v>#N/A</v>
      </c>
    </row>
    <row r="15" spans="1:12" ht="18.75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관리_2023'!$A$3:$Y$19,21,FALSE)</f>
        <v>529</v>
      </c>
      <c r="J15" s="70">
        <f>VLOOKUP(B15,'총에버 관리_2023'!$A$3:$Y$19,20,FALSE)</f>
        <v>439</v>
      </c>
      <c r="K15" s="83">
        <f>VLOOKUP(B15,'총에버 관리_2023'!$A$3:$Y$19,22,FALSE)</f>
        <v>0</v>
      </c>
      <c r="L15" s="84" t="e">
        <f>RANK(K15,'총에버 관리_2023'!$Y$3:$Y$19)</f>
        <v>#N/A</v>
      </c>
    </row>
    <row r="19" spans="1:12" ht="42" customHeight="1">
      <c r="A19" s="193" t="s">
        <v>250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관리_2023'!$A$3:$Y$19,21,FALSE)</f>
        <v/>
      </c>
      <c r="J21" s="70">
        <f>VLOOKUP(B21,'총에버 관리_2023'!$A$3:$Y$19,20,FALSE)</f>
        <v>506</v>
      </c>
      <c r="K21" s="83">
        <f>VLOOKUP(B21,'총에버 관리_2023'!$A$3:$Y$19,22,FALSE)</f>
        <v>0</v>
      </c>
      <c r="L21" s="84" t="e">
        <f>RANK(K21,'총에버 관리_2023'!$Y$3:$Y$19)</f>
        <v>#N/A</v>
      </c>
    </row>
    <row r="22" spans="1:12" ht="18.75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관리_2023'!$A$3:$Y$19,21,FALSE)</f>
        <v>458</v>
      </c>
      <c r="J22" s="70">
        <f>VLOOKUP(B22,'총에버 관리_2023'!$A$3:$Y$19,20,FALSE)</f>
        <v>602</v>
      </c>
      <c r="K22" s="83">
        <f>VLOOKUP(B22,'총에버 관리_2023'!$A$3:$Y$19,22,FALSE)</f>
        <v>0</v>
      </c>
      <c r="L22" s="84" t="e">
        <f>RANK(K22,'총에버 관리_2023'!$Y$3:$Y$19)</f>
        <v>#N/A</v>
      </c>
    </row>
    <row r="23" spans="1:12" ht="18.75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관리_2023'!$A$3:$Y$19,21,FALSE)</f>
        <v>484</v>
      </c>
      <c r="J23" s="70">
        <f>VLOOKUP(B23,'총에버 관리_2023'!$A$3:$Y$19,20,FALSE)</f>
        <v>674</v>
      </c>
      <c r="K23" s="83">
        <f>VLOOKUP(B23,'총에버 관리_2023'!$A$3:$Y$19,22,FALSE)</f>
        <v>0</v>
      </c>
      <c r="L23" s="84" t="e">
        <f>RANK(K23,'총에버 관리_2023'!$Y$3:$Y$19)</f>
        <v>#N/A</v>
      </c>
    </row>
    <row r="24" spans="1:12" ht="18.75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관리_2023'!$A$3:$Y$19,21,FALSE)</f>
        <v>585</v>
      </c>
      <c r="J24" s="70">
        <f>VLOOKUP(B24,'총에버 관리_2023'!$A$3:$Y$19,20,FALSE)</f>
        <v>585</v>
      </c>
      <c r="K24" s="83">
        <f>VLOOKUP(B24,'총에버 관리_2023'!$A$3:$Y$19,22,FALSE)</f>
        <v>0</v>
      </c>
      <c r="L24" s="84" t="e">
        <f>RANK(K24,'총에버 관리_2023'!$Y$3:$Y$19)</f>
        <v>#N/A</v>
      </c>
    </row>
    <row r="25" spans="1:12" ht="18.75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관리_2023'!$A$3:$Y$19,21,FALSE)</f>
        <v/>
      </c>
      <c r="J25" s="70" t="str">
        <f>VLOOKUP(B25,'총에버 관리_2023'!$A$3:$Y$19,20,FALSE)</f>
        <v/>
      </c>
      <c r="K25" s="83">
        <f>VLOOKUP(B25,'총에버 관리_2023'!$A$3:$Y$19,22,FALSE)</f>
        <v>0</v>
      </c>
      <c r="L25" s="84" t="e">
        <f>RANK(K25,'총에버 관리_2023'!$Y$3:$Y$19)</f>
        <v>#N/A</v>
      </c>
    </row>
    <row r="26" spans="1:12" ht="18.75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관리_2023'!$A$3:$Y$19,21,FALSE)</f>
        <v>567</v>
      </c>
      <c r="J26" s="70" t="str">
        <f>VLOOKUP(B26,'총에버 관리_2023'!$A$3:$Y$19,20,FALSE)</f>
        <v/>
      </c>
      <c r="K26" s="83">
        <f>VLOOKUP(B26,'총에버 관리_2023'!$A$3:$Y$19,22,FALSE)</f>
        <v>0</v>
      </c>
      <c r="L26" s="84" t="e">
        <f>RANK(K26,'총에버 관리_2023'!$Y$3:$Y$19)</f>
        <v>#N/A</v>
      </c>
    </row>
    <row r="27" spans="1:12" ht="18.75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관리_2023'!$A$3:$Y$19,21,FALSE)</f>
        <v>585</v>
      </c>
      <c r="J27" s="70">
        <f>VLOOKUP(B27,'총에버 관리_2023'!$A$3:$Y$19,20,FALSE)</f>
        <v>592</v>
      </c>
      <c r="K27" s="83">
        <f>VLOOKUP(B27,'총에버 관리_2023'!$A$3:$Y$19,22,FALSE)</f>
        <v>0</v>
      </c>
      <c r="L27" s="84" t="e">
        <f>RANK(K27,'총에버 관리_2023'!$Y$3:$Y$19)</f>
        <v>#N/A</v>
      </c>
    </row>
    <row r="28" spans="1:12" ht="18.75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관리_2023'!$A$3:$Y$19,21,FALSE)</f>
        <v>698</v>
      </c>
      <c r="J28" s="70">
        <f>VLOOKUP(B28,'총에버 관리_2023'!$A$3:$Y$19,20,FALSE)</f>
        <v>653</v>
      </c>
      <c r="K28" s="83">
        <f>VLOOKUP(B28,'총에버 관리_2023'!$A$3:$Y$19,22,FALSE)</f>
        <v>0</v>
      </c>
      <c r="L28" s="84" t="e">
        <f>RANK(K28,'총에버 관리_2023'!$Y$3:$Y$19)</f>
        <v>#N/A</v>
      </c>
    </row>
    <row r="29" spans="1:12" ht="18.75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관리_2023'!$A$3:$Y$19,21,FALSE)</f>
        <v>526</v>
      </c>
      <c r="J29" s="70">
        <f>VLOOKUP(B29,'총에버 관리_2023'!$A$3:$Y$19,20,FALSE)</f>
        <v>460</v>
      </c>
      <c r="K29" s="83">
        <f>VLOOKUP(B29,'총에버 관리_2023'!$A$3:$Y$19,22,FALSE)</f>
        <v>0</v>
      </c>
      <c r="L29" s="84" t="e">
        <f>RANK(K29,'총에버 관리_2023'!$Y$3:$Y$19)</f>
        <v>#N/A</v>
      </c>
    </row>
    <row r="30" spans="1:12" ht="18.75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관리_2023'!$A$3:$Y$19,21,FALSE)</f>
        <v>529</v>
      </c>
      <c r="J30" s="70">
        <f>VLOOKUP(B30,'총에버 관리_2023'!$A$3:$Y$19,20,FALSE)</f>
        <v>439</v>
      </c>
      <c r="K30" s="83">
        <f>VLOOKUP(B30,'총에버 관리_2023'!$A$3:$Y$19,22,FALSE)</f>
        <v>0</v>
      </c>
      <c r="L30" s="84" t="e">
        <f>RANK(K30,'총에버 관리_2023'!$Y$3:$Y$19)</f>
        <v>#N/A</v>
      </c>
    </row>
    <row r="31" spans="1:12" ht="18.75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>
      <c r="A34" s="193" t="s">
        <v>251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관리_2023'!$A$3:$Y$19,21,FALSE)</f>
        <v>567</v>
      </c>
      <c r="J36" s="70" t="str">
        <f>VLOOKUP(B36,'총에버 관리_2023'!$A$3:$Y$19,20,FALSE)</f>
        <v/>
      </c>
      <c r="K36" s="83">
        <f>VLOOKUP(B36,'총에버 관리_2023'!$A$3:$Y$19,22,FALSE)</f>
        <v>0</v>
      </c>
      <c r="L36" s="84" t="e">
        <f>RANK(K36,'총에버 관리_2023'!$Y$3:$Y$19)</f>
        <v>#N/A</v>
      </c>
    </row>
    <row r="37" spans="1:12" ht="18.75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관리_2023'!$A$3:$Y$19,21,FALSE)</f>
        <v>629</v>
      </c>
      <c r="J37" s="70">
        <f>VLOOKUP(B37,'총에버 관리_2023'!$A$3:$Y$19,20,FALSE)</f>
        <v>556</v>
      </c>
      <c r="K37" s="83">
        <f>VLOOKUP(B37,'총에버 관리_2023'!$A$3:$Y$19,22,FALSE)</f>
        <v>0</v>
      </c>
      <c r="L37" s="84" t="e">
        <f>RANK(K37,'총에버 관리_2023'!$Y$3:$Y$19)</f>
        <v>#N/A</v>
      </c>
    </row>
    <row r="38" spans="1:12" ht="18.75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관리_2023'!$A$3:$Y$19,21,FALSE)</f>
        <v>458</v>
      </c>
      <c r="J38" s="70">
        <f>VLOOKUP(B38,'총에버 관리_2023'!$A$3:$Y$19,20,FALSE)</f>
        <v>602</v>
      </c>
      <c r="K38" s="83">
        <f>VLOOKUP(B38,'총에버 관리_2023'!$A$3:$Y$19,22,FALSE)</f>
        <v>0</v>
      </c>
      <c r="L38" s="84" t="e">
        <f>RANK(K38,'총에버 관리_2023'!$Y$3:$Y$19)</f>
        <v>#N/A</v>
      </c>
    </row>
    <row r="39" spans="1:12" ht="18.75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관리_2023'!$A$3:$Y$19,21,FALSE)</f>
        <v>698</v>
      </c>
      <c r="J39" s="70">
        <f>VLOOKUP(B39,'총에버 관리_2023'!$A$3:$Y$19,20,FALSE)</f>
        <v>653</v>
      </c>
      <c r="K39" s="83">
        <f>VLOOKUP(B39,'총에버 관리_2023'!$A$3:$Y$19,22,FALSE)</f>
        <v>0</v>
      </c>
      <c r="L39" s="84" t="e">
        <f>RANK(K39,'총에버 관리_2023'!$Y$3:$Y$19)</f>
        <v>#N/A</v>
      </c>
    </row>
    <row r="40" spans="1:12" ht="18.75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관리_2023'!$A$3:$Y$19,21,FALSE)</f>
        <v/>
      </c>
      <c r="J40" s="70">
        <f>VLOOKUP(B40,'총에버 관리_2023'!$A$3:$Y$19,20,FALSE)</f>
        <v>506</v>
      </c>
      <c r="K40" s="83">
        <f>VLOOKUP(B40,'총에버 관리_2023'!$A$3:$Y$19,22,FALSE)</f>
        <v>0</v>
      </c>
      <c r="L40" s="84" t="e">
        <f>RANK(K40,'총에버 관리_2023'!$Y$3:$Y$19)</f>
        <v>#N/A</v>
      </c>
    </row>
    <row r="41" spans="1:12" ht="18.75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관리_2023'!$A$3:$Y$19,21,FALSE)</f>
        <v>484</v>
      </c>
      <c r="J41" s="70">
        <f>VLOOKUP(B41,'총에버 관리_2023'!$A$3:$Y$19,20,FALSE)</f>
        <v>674</v>
      </c>
      <c r="K41" s="83">
        <f>VLOOKUP(B41,'총에버 관리_2023'!$A$3:$Y$19,22,FALSE)</f>
        <v>0</v>
      </c>
      <c r="L41" s="84" t="e">
        <f>RANK(K41,'총에버 관리_2023'!$Y$3:$Y$19)</f>
        <v>#N/A</v>
      </c>
    </row>
    <row r="42" spans="1:12" ht="18.75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관리_2023'!$A$3:$Y$19,21,FALSE)</f>
        <v>507</v>
      </c>
      <c r="J42" s="70" t="str">
        <f>VLOOKUP(B42,'총에버 관리_2023'!$A$3:$Y$19,20,FALSE)</f>
        <v/>
      </c>
      <c r="K42" s="83">
        <f>VLOOKUP(B42,'총에버 관리_2023'!$A$3:$Y$19,22,FALSE)</f>
        <v>0</v>
      </c>
      <c r="L42" s="84" t="e">
        <f>RANK(K42,'총에버 관리_2023'!$Y$3:$Y$19)</f>
        <v>#N/A</v>
      </c>
    </row>
    <row r="43" spans="1:12" ht="18.75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관리_2023'!$A$3:$Y$19,21,FALSE)</f>
        <v/>
      </c>
      <c r="J43" s="70">
        <f>VLOOKUP(B43,'총에버 관리_2023'!$A$3:$Y$19,20,FALSE)</f>
        <v>495</v>
      </c>
      <c r="K43" s="83">
        <f>VLOOKUP(B43,'총에버 관리_2023'!$A$3:$Y$19,22,FALSE)</f>
        <v>0</v>
      </c>
      <c r="L43" s="84" t="e">
        <f>RANK(K43,'총에버 관리_2023'!$Y$3:$Y$19)</f>
        <v>#N/A</v>
      </c>
    </row>
    <row r="44" spans="1:12" ht="18.75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관리_2023'!$A$3:$Y$19,21,FALSE)</f>
        <v>526</v>
      </c>
      <c r="J44" s="70">
        <f>VLOOKUP(B44,'총에버 관리_2023'!$A$3:$Y$19,20,FALSE)</f>
        <v>460</v>
      </c>
      <c r="K44" s="83">
        <f>VLOOKUP(B44,'총에버 관리_2023'!$A$3:$Y$19,22,FALSE)</f>
        <v>0</v>
      </c>
      <c r="L44" s="84" t="e">
        <f>RANK(K44,'총에버 관리_2023'!$Y$3:$Y$19)</f>
        <v>#N/A</v>
      </c>
    </row>
    <row r="45" spans="1:12" ht="18.75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관리_2023'!$A$3:$Y$19,21,FALSE)</f>
        <v>585</v>
      </c>
      <c r="J45" s="70">
        <f>VLOOKUP(B45,'총에버 관리_2023'!$A$3:$Y$19,20,FALSE)</f>
        <v>592</v>
      </c>
      <c r="K45" s="83">
        <f>VLOOKUP(B45,'총에버 관리_2023'!$A$3:$Y$19,22,FALSE)</f>
        <v>0</v>
      </c>
      <c r="L45" s="84" t="e">
        <f>RANK(K45,'총에버 관리_2023'!$Y$3:$Y$19)</f>
        <v>#N/A</v>
      </c>
    </row>
    <row r="48" spans="1:12" ht="36.75" customHeight="1">
      <c r="A48" s="193" t="s">
        <v>269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관리_2023'!$A$3:$Y$19,21,FALSE)</f>
        <v/>
      </c>
      <c r="J50" s="70">
        <f>VLOOKUP(B50,'총에버 관리_2023'!$A$3:$Y$19,20,FALSE)</f>
        <v>506</v>
      </c>
      <c r="K50" s="83">
        <f>VLOOKUP(B50,'총에버 관리_2023'!$A$3:$Y$19,22,FALSE)</f>
        <v>0</v>
      </c>
      <c r="L50" s="84" t="e">
        <f>RANK(K50,'총에버 관리_2023'!$Y$3:$Y$19)</f>
        <v>#N/A</v>
      </c>
    </row>
    <row r="51" spans="1:12" ht="20.25" thickTop="1" thickBot="1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관리_2023'!$A$3:$Y$19,21,FALSE)</f>
        <v>698</v>
      </c>
      <c r="J51" s="70">
        <f>VLOOKUP(B51,'총에버 관리_2023'!$A$3:$Y$19,20,FALSE)</f>
        <v>653</v>
      </c>
      <c r="K51" s="83">
        <f>VLOOKUP(B51,'총에버 관리_2023'!$A$3:$Y$19,22,FALSE)</f>
        <v>0</v>
      </c>
      <c r="L51" s="84" t="e">
        <f>RANK(K51,'총에버 관리_2023'!$Y$3:$Y$19)</f>
        <v>#N/A</v>
      </c>
    </row>
    <row r="52" spans="1:12" ht="19.5" thickTop="1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관리_2023'!$A$3:$Y$19,21,FALSE)</f>
        <v>567</v>
      </c>
      <c r="J52" s="70" t="str">
        <f>VLOOKUP(B52,'총에버 관리_2023'!$A$3:$Y$19,20,FALSE)</f>
        <v/>
      </c>
      <c r="K52" s="83">
        <f>VLOOKUP(B52,'총에버 관리_2023'!$A$3:$Y$19,22,FALSE)</f>
        <v>0</v>
      </c>
      <c r="L52" s="84" t="e">
        <f>RANK(K52,'총에버 관리_2023'!$Y$3:$Y$19)</f>
        <v>#N/A</v>
      </c>
    </row>
    <row r="53" spans="1:12" ht="18.75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관리_2023'!$A$3:$Y$19,21,FALSE)</f>
        <v/>
      </c>
      <c r="J53" s="70" t="str">
        <f>VLOOKUP(B53,'총에버 관리_2023'!$A$3:$Y$19,20,FALSE)</f>
        <v/>
      </c>
      <c r="K53" s="83">
        <f>VLOOKUP(B53,'총에버 관리_2023'!$A$3:$Y$19,22,FALSE)</f>
        <v>0</v>
      </c>
      <c r="L53" s="84" t="e">
        <f>RANK(K53,'총에버 관리_2023'!$Y$3:$Y$19)</f>
        <v>#N/A</v>
      </c>
    </row>
    <row r="54" spans="1:12" ht="18.75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관리_2023'!$A$3:$Y$19,21,FALSE)</f>
        <v>585</v>
      </c>
      <c r="J54" s="70">
        <f>VLOOKUP(B54,'총에버 관리_2023'!$A$3:$Y$19,20,FALSE)</f>
        <v>585</v>
      </c>
      <c r="K54" s="83">
        <f>VLOOKUP(B54,'총에버 관리_2023'!$A$3:$Y$19,22,FALSE)</f>
        <v>0</v>
      </c>
      <c r="L54" s="84" t="e">
        <f>RANK(K54,'총에버 관리_2023'!$Y$3:$Y$19)</f>
        <v>#N/A</v>
      </c>
    </row>
    <row r="55" spans="1:12" ht="18.75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관리_2023'!$A$3:$Y$19,21,FALSE)</f>
        <v>629</v>
      </c>
      <c r="J55" s="70">
        <f>VLOOKUP(B55,'총에버 관리_2023'!$A$3:$Y$19,20,FALSE)</f>
        <v>556</v>
      </c>
      <c r="K55" s="83">
        <f>VLOOKUP(B55,'총에버 관리_2023'!$A$3:$Y$19,22,FALSE)</f>
        <v>0</v>
      </c>
      <c r="L55" s="84" t="e">
        <f>RANK(K55,'총에버 관리_2023'!$Y$3:$Y$19)</f>
        <v>#N/A</v>
      </c>
    </row>
    <row r="56" spans="1:12" ht="18.75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관리_2023'!$A$3:$Y$19,21,FALSE)</f>
        <v>458</v>
      </c>
      <c r="J56" s="70">
        <f>VLOOKUP(B56,'총에버 관리_2023'!$A$3:$Y$19,20,FALSE)</f>
        <v>602</v>
      </c>
      <c r="K56" s="83">
        <f>VLOOKUP(B56,'총에버 관리_2023'!$A$3:$Y$19,22,FALSE)</f>
        <v>0</v>
      </c>
      <c r="L56" s="84" t="e">
        <f>RANK(K56,'총에버 관리_2023'!$Y$3:$Y$19)</f>
        <v>#N/A</v>
      </c>
    </row>
    <row r="57" spans="1:12" ht="18.75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관리_2023'!$A$3:$Y$19,21,FALSE)</f>
        <v>585</v>
      </c>
      <c r="J57" s="70">
        <f>VLOOKUP(B57,'총에버 관리_2023'!$A$3:$Y$19,20,FALSE)</f>
        <v>592</v>
      </c>
      <c r="K57" s="83">
        <f>VLOOKUP(B57,'총에버 관리_2023'!$A$3:$Y$19,22,FALSE)</f>
        <v>0</v>
      </c>
      <c r="L57" s="84" t="e">
        <f>RANK(K57,'총에버 관리_2023'!$Y$3:$Y$19)</f>
        <v>#N/A</v>
      </c>
    </row>
    <row r="58" spans="1:12" ht="18.75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관리_2023'!$A$3:$Y$19,21,FALSE)</f>
        <v/>
      </c>
      <c r="J58" s="70">
        <f>VLOOKUP(B58,'총에버 관리_2023'!$A$3:$Y$19,20,FALSE)</f>
        <v>495</v>
      </c>
      <c r="K58" s="83">
        <f>VLOOKUP(B58,'총에버 관리_2023'!$A$3:$Y$19,22,FALSE)</f>
        <v>0</v>
      </c>
      <c r="L58" s="84" t="e">
        <f>RANK(K58,'총에버 관리_2023'!$Y$3:$Y$19)</f>
        <v>#N/A</v>
      </c>
    </row>
    <row r="59" spans="1:12" ht="18.75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관리_2023'!$A$3:$Y$19,21,FALSE)</f>
        <v>507</v>
      </c>
      <c r="J59" s="70" t="str">
        <f>VLOOKUP(B59,'총에버 관리_2023'!$A$3:$Y$19,20,FALSE)</f>
        <v/>
      </c>
      <c r="K59" s="83">
        <f>VLOOKUP(B59,'총에버 관리_2023'!$A$3:$Y$19,22,FALSE)</f>
        <v>0</v>
      </c>
      <c r="L59" s="84" t="e">
        <f>RANK(K59,'총에버 관리_2023'!$Y$3:$Y$19)</f>
        <v>#N/A</v>
      </c>
    </row>
    <row r="60" spans="1:12" ht="18.75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관리_2023'!$A$3:$Y$19,21,FALSE)</f>
        <v/>
      </c>
      <c r="J60" s="70" t="str">
        <f>VLOOKUP(B60,'총에버 관리_2023'!$A$3:$Y$19,20,FALSE)</f>
        <v/>
      </c>
      <c r="K60" s="83">
        <f>VLOOKUP(B60,'총에버 관리_2023'!$A$3:$Y$19,22,FALSE)</f>
        <v>0</v>
      </c>
      <c r="L60" s="84" t="e">
        <f>RANK(K60,'총에버 관리_2023'!$Y$3:$Y$19)</f>
        <v>#N/A</v>
      </c>
    </row>
    <row r="61" spans="1:12" ht="18.75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관리_2023'!$A$3:$Y$19,21,FALSE)</f>
        <v/>
      </c>
      <c r="J61" s="70" t="str">
        <f>VLOOKUP(B61,'총에버 관리_2023'!$A$3:$Y$19,20,FALSE)</f>
        <v/>
      </c>
      <c r="K61" s="83">
        <f>VLOOKUP(B61,'총에버 관리_2023'!$A$3:$Y$19,22,FALSE)</f>
        <v>0</v>
      </c>
      <c r="L61" s="84" t="e">
        <f>RANK(K61,'총에버 관리_2023'!$Y$3:$Y$19)</f>
        <v>#N/A</v>
      </c>
    </row>
    <row r="62" spans="1:12" ht="18.75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관리_2023'!$A$3:$Y$19,21,FALSE)</f>
        <v>526</v>
      </c>
      <c r="J62" s="70">
        <f>VLOOKUP(B62,'총에버 관리_2023'!$A$3:$Y$19,20,FALSE)</f>
        <v>460</v>
      </c>
      <c r="K62" s="83">
        <f>VLOOKUP(B62,'총에버 관리_2023'!$A$3:$Y$19,22,FALSE)</f>
        <v>0</v>
      </c>
      <c r="L62" s="84" t="e">
        <f>RANK(K62,'총에버 관리_2023'!$Y$3:$Y$19)</f>
        <v>#N/A</v>
      </c>
    </row>
    <row r="63" spans="1:12" ht="18.75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관리_2023'!$A$3:$Y$19,21,FALSE)</f>
        <v>529</v>
      </c>
      <c r="J63" s="70">
        <f>VLOOKUP(B63,'총에버 관리_2023'!$A$3:$Y$19,20,FALSE)</f>
        <v>439</v>
      </c>
      <c r="K63" s="83">
        <f>VLOOKUP(B63,'총에버 관리_2023'!$A$3:$Y$19,22,FALSE)</f>
        <v>0</v>
      </c>
      <c r="L63" s="84" t="e">
        <f>RANK(K63,'총에버 관리_2023'!$Y$3:$Y$19)</f>
        <v>#N/A</v>
      </c>
    </row>
    <row r="66" spans="1:12" ht="30.75" customHeight="1">
      <c r="A66" s="193" t="s">
        <v>270</v>
      </c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관리_2023'!$A$3:$Y$20,21,FALSE)</f>
        <v>567</v>
      </c>
      <c r="J68" s="70" t="str">
        <f>VLOOKUP(B68,'총에버 관리_2023'!$A$3:$Y$20,20,FALSE)</f>
        <v/>
      </c>
      <c r="K68" s="83">
        <f>VLOOKUP(B68,'총에버 관리_2023'!$A$3:$Y$20,22,FALSE)</f>
        <v>0</v>
      </c>
      <c r="L68" s="84" t="e">
        <f>RANK(K68,'총에버 관리_2023'!$Y$3:$Y$20)</f>
        <v>#N/A</v>
      </c>
    </row>
    <row r="69" spans="1:12" ht="19.5" thickTop="1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관리_2023'!$A$3:$Y$20,21,FALSE)</f>
        <v/>
      </c>
      <c r="J69" s="70" t="str">
        <f>VLOOKUP(B69,'총에버 관리_2023'!$A$3:$Y$20,20,FALSE)</f>
        <v/>
      </c>
      <c r="K69" s="83">
        <f>VLOOKUP(B69,'총에버 관리_2023'!$A$3:$Y$20,22,FALSE)</f>
        <v>0</v>
      </c>
      <c r="L69" s="84" t="e">
        <f>RANK(K69,'총에버 관리_2023'!$Y$3:$Y$20)</f>
        <v>#N/A</v>
      </c>
    </row>
    <row r="70" spans="1:12" ht="18.75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관리_2023'!$A$3:$Y$20,21,FALSE)</f>
        <v/>
      </c>
      <c r="J70" s="70">
        <f>VLOOKUP(B70,'총에버 관리_2023'!$A$3:$Y$20,20,FALSE)</f>
        <v>506</v>
      </c>
      <c r="K70" s="83">
        <f>VLOOKUP(B70,'총에버 관리_2023'!$A$3:$Y$20,22,FALSE)</f>
        <v>0</v>
      </c>
      <c r="L70" s="84" t="e">
        <f>RANK(K70,'총에버 관리_2023'!$Y$3:$Y$20)</f>
        <v>#N/A</v>
      </c>
    </row>
    <row r="71" spans="1:12" ht="18.75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관리_2023'!$A$3:$Y$20,21,FALSE)</f>
        <v>484</v>
      </c>
      <c r="J71" s="70">
        <f>VLOOKUP(B71,'총에버 관리_2023'!$A$3:$Y$20,20,FALSE)</f>
        <v>674</v>
      </c>
      <c r="K71" s="83">
        <f>VLOOKUP(B71,'총에버 관리_2023'!$A$3:$Y$20,22,FALSE)</f>
        <v>0</v>
      </c>
      <c r="L71" s="84" t="e">
        <f>RANK(K71,'총에버 관리_2023'!$Y$3:$Y$20)</f>
        <v>#N/A</v>
      </c>
    </row>
    <row r="72" spans="1:12" ht="18.75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관리_2023'!$A$3:$Y$20,21,FALSE)</f>
        <v>585</v>
      </c>
      <c r="J72" s="70">
        <f>VLOOKUP(B72,'총에버 관리_2023'!$A$3:$Y$20,20,FALSE)</f>
        <v>585</v>
      </c>
      <c r="K72" s="83">
        <f>VLOOKUP(B72,'총에버 관리_2023'!$A$3:$Y$20,22,FALSE)</f>
        <v>0</v>
      </c>
      <c r="L72" s="84" t="e">
        <f>RANK(K72,'총에버 관리_2023'!$Y$3:$Y$20)</f>
        <v>#N/A</v>
      </c>
    </row>
    <row r="73" spans="1:12" ht="18.75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관리_2023'!$A$3:$Y$20,21,FALSE)</f>
        <v>698</v>
      </c>
      <c r="J73" s="70">
        <f>VLOOKUP(B73,'총에버 관리_2023'!$A$3:$Y$20,20,FALSE)</f>
        <v>653</v>
      </c>
      <c r="K73" s="83">
        <f>VLOOKUP(B73,'총에버 관리_2023'!$A$3:$Y$20,22,FALSE)</f>
        <v>0</v>
      </c>
      <c r="L73" s="84" t="e">
        <f>RANK(K73,'총에버 관리_2023'!$Y$3:$Y$20)</f>
        <v>#N/A</v>
      </c>
    </row>
    <row r="74" spans="1:12" ht="18.75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관리_2023'!$A$3:$Y$20,21,FALSE)</f>
        <v>629</v>
      </c>
      <c r="J74" s="70">
        <f>VLOOKUP(B74,'총에버 관리_2023'!$A$3:$Y$20,20,FALSE)</f>
        <v>556</v>
      </c>
      <c r="K74" s="83">
        <f>VLOOKUP(B74,'총에버 관리_2023'!$A$3:$Y$20,22,FALSE)</f>
        <v>0</v>
      </c>
      <c r="L74" s="84" t="e">
        <f>RANK(K74,'총에버 관리_2023'!$Y$3:$Y$20)</f>
        <v>#N/A</v>
      </c>
    </row>
    <row r="75" spans="1:12" ht="18.75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관리_2023'!$A$3:$Y$20,21,FALSE)</f>
        <v>585</v>
      </c>
      <c r="J75" s="70">
        <f>VLOOKUP(B75,'총에버 관리_2023'!$A$3:$Y$20,20,FALSE)</f>
        <v>592</v>
      </c>
      <c r="K75" s="83">
        <f>VLOOKUP(B75,'총에버 관리_2023'!$A$3:$Y$20,22,FALSE)</f>
        <v>0</v>
      </c>
      <c r="L75" s="84" t="e">
        <f>RANK(K75,'총에버 관리_2023'!$Y$3:$Y$20)</f>
        <v>#N/A</v>
      </c>
    </row>
    <row r="76" spans="1:12" ht="18.75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관리_2023'!$A$3:$Y$20,21,FALSE)</f>
        <v>526</v>
      </c>
      <c r="J76" s="70">
        <f>VLOOKUP(B76,'총에버 관리_2023'!$A$3:$Y$20,20,FALSE)</f>
        <v>460</v>
      </c>
      <c r="K76" s="83">
        <f>VLOOKUP(B76,'총에버 관리_2023'!$A$3:$Y$20,22,FALSE)</f>
        <v>0</v>
      </c>
      <c r="L76" s="84" t="e">
        <f>RANK(K76,'총에버 관리_2023'!$Y$3:$Y$20)</f>
        <v>#N/A</v>
      </c>
    </row>
    <row r="77" spans="1:12" ht="18.75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관리_2023'!$A$3:$Y$20,21,FALSE)</f>
        <v/>
      </c>
      <c r="J77" s="70" t="str">
        <f>VLOOKUP(B77,'총에버 관리_2023'!$A$3:$Y$20,20,FALSE)</f>
        <v/>
      </c>
      <c r="K77" s="83">
        <f>VLOOKUP(B77,'총에버 관리_2023'!$A$3:$Y$20,22,FALSE)</f>
        <v>0</v>
      </c>
      <c r="L77" s="84" t="e">
        <f>RANK(K77,'총에버 관리_2023'!$Y$3:$Y$20)</f>
        <v>#N/A</v>
      </c>
    </row>
    <row r="78" spans="1:12" ht="18.75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관리_2023'!$A$3:$Y$20,21,FALSE)</f>
        <v>529</v>
      </c>
      <c r="J78" s="70">
        <f>VLOOKUP(B78,'총에버 관리_2023'!$A$3:$Y$20,20,FALSE)</f>
        <v>439</v>
      </c>
      <c r="K78" s="83">
        <f>VLOOKUP(B78,'총에버 관리_2023'!$A$3:$Y$20,22,FALSE)</f>
        <v>0</v>
      </c>
      <c r="L78" s="84" t="e">
        <f>RANK(K78,'총에버 관리_2023'!$Y$3:$Y$20)</f>
        <v>#N/A</v>
      </c>
    </row>
    <row r="79" spans="1:12" ht="18.75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관리_2023'!$A$3:$Y$20,21,FALSE)</f>
        <v>456</v>
      </c>
      <c r="J79" s="70" t="str">
        <f>VLOOKUP(B79,'총에버 관리_2023'!$A$3:$Y$20,20,FALSE)</f>
        <v/>
      </c>
      <c r="K79" s="83">
        <f>VLOOKUP(B79,'총에버 관리_2023'!$A$3:$Y$20,22,FALSE)</f>
        <v>0</v>
      </c>
      <c r="L79" s="84" t="e">
        <f>RANK(K79,'총에버 관리_2023'!$Y$3:$Y$20)</f>
        <v>#N/A</v>
      </c>
    </row>
    <row r="82" spans="1:12" ht="34.5" customHeight="1">
      <c r="A82" s="193" t="s">
        <v>284</v>
      </c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관리_2023'!$A$3:$Y$20,21,FALSE)</f>
        <v>567</v>
      </c>
      <c r="J84" s="70" t="str">
        <f>VLOOKUP(B84,'총에버 관리_2023'!$A$3:$Y$20,20,FALSE)</f>
        <v/>
      </c>
      <c r="K84" s="83">
        <f>VLOOKUP(B84,'총에버 관리_2023'!$A$3:$Y$20,22,FALSE)</f>
        <v>0</v>
      </c>
      <c r="L84" s="84" t="e">
        <f>RANK(K84,'총에버 관리_2023'!$Y$3:$Y$20)</f>
        <v>#N/A</v>
      </c>
    </row>
    <row r="85" spans="1:12" ht="20.25" thickTop="1" thickBot="1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관리_2023'!$A$3:$Y$20,21,FALSE)</f>
        <v/>
      </c>
      <c r="J85" s="70" t="str">
        <f>VLOOKUP(B85,'총에버 관리_2023'!$A$3:$Y$20,20,FALSE)</f>
        <v/>
      </c>
      <c r="K85" s="83">
        <f>VLOOKUP(B85,'총에버 관리_2023'!$A$3:$Y$20,22,FALSE)</f>
        <v>0</v>
      </c>
      <c r="L85" s="84" t="e">
        <f>RANK(K85,'총에버 관리_2023'!$Y$3:$Y$20)</f>
        <v>#N/A</v>
      </c>
    </row>
    <row r="86" spans="1:12" ht="20.25" thickTop="1" thickBot="1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관리_2023'!$A$3:$Y$20,21,FALSE)</f>
        <v>698</v>
      </c>
      <c r="J86" s="70">
        <f>VLOOKUP(B86,'총에버 관리_2023'!$A$3:$Y$20,20,FALSE)</f>
        <v>653</v>
      </c>
      <c r="K86" s="83">
        <f>VLOOKUP(B86,'총에버 관리_2023'!$A$3:$Y$20,22,FALSE)</f>
        <v>0</v>
      </c>
      <c r="L86" s="84" t="e">
        <f>RANK(K86,'총에버 관리_2023'!$Y$3:$Y$20)</f>
        <v>#N/A</v>
      </c>
    </row>
    <row r="87" spans="1:12" ht="19.5" thickTop="1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관리_2023'!$A$3:$Y$20,21,FALSE)</f>
        <v>585</v>
      </c>
      <c r="J87" s="70">
        <f>VLOOKUP(B87,'총에버 관리_2023'!$A$3:$Y$20,20,FALSE)</f>
        <v>585</v>
      </c>
      <c r="K87" s="83">
        <f>VLOOKUP(B87,'총에버 관리_2023'!$A$3:$Y$20,22,FALSE)</f>
        <v>0</v>
      </c>
      <c r="L87" s="84" t="e">
        <f>RANK(K87,'총에버 관리_2023'!$Y$3:$Y$20)</f>
        <v>#N/A</v>
      </c>
    </row>
    <row r="88" spans="1:12" ht="18.75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관리_2023'!$A$3:$Y$20,21,FALSE)</f>
        <v>585</v>
      </c>
      <c r="J89" s="70">
        <f>VLOOKUP(B89,'총에버 관리_2023'!$A$3:$Y$20,20,FALSE)</f>
        <v>592</v>
      </c>
      <c r="K89" s="83">
        <f>VLOOKUP(B89,'총에버 관리_2023'!$A$3:$Y$20,22,FALSE)</f>
        <v>0</v>
      </c>
      <c r="L89" s="84" t="e">
        <f>RANK(K89,'총에버 관리_2023'!$Y$3:$Y$20)</f>
        <v>#N/A</v>
      </c>
    </row>
    <row r="90" spans="1:12" ht="20.25" thickTop="1" thickBot="1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관리_2023'!$A$3:$Y$20,21,FALSE)</f>
        <v/>
      </c>
      <c r="J90" s="70">
        <f>VLOOKUP(B90,'총에버 관리_2023'!$A$3:$Y$20,20,FALSE)</f>
        <v>506</v>
      </c>
      <c r="K90" s="83">
        <f>VLOOKUP(B90,'총에버 관리_2023'!$A$3:$Y$20,22,FALSE)</f>
        <v>0</v>
      </c>
      <c r="L90" s="84" t="e">
        <f>RANK(K90,'총에버 관리_2023'!$Y$3:$Y$20)</f>
        <v>#N/A</v>
      </c>
    </row>
    <row r="91" spans="1:12" ht="19.5" thickTop="1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관리_2023'!$A$3:$Y$20,21,FALSE)</f>
        <v>629</v>
      </c>
      <c r="J91" s="70">
        <f>VLOOKUP(B91,'총에버 관리_2023'!$A$3:$Y$20,20,FALSE)</f>
        <v>556</v>
      </c>
      <c r="K91" s="83">
        <f>VLOOKUP(B91,'총에버 관리_2023'!$A$3:$Y$20,22,FALSE)</f>
        <v>0</v>
      </c>
      <c r="L91" s="84" t="e">
        <f>RANK(K91,'총에버 관리_2023'!$Y$3:$Y$20)</f>
        <v>#N/A</v>
      </c>
    </row>
    <row r="92" spans="1:12" ht="18.75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관리_2023'!$A$3:$Y$20,21,FALSE)</f>
        <v>458</v>
      </c>
      <c r="J92" s="70">
        <f>VLOOKUP(B92,'총에버 관리_2023'!$A$3:$Y$20,20,FALSE)</f>
        <v>602</v>
      </c>
      <c r="K92" s="83">
        <f>VLOOKUP(B92,'총에버 관리_2023'!$A$3:$Y$20,22,FALSE)</f>
        <v>0</v>
      </c>
      <c r="L92" s="84" t="e">
        <f>RANK(K92,'총에버 관리_2023'!$Y$3:$Y$20)</f>
        <v>#N/A</v>
      </c>
    </row>
    <row r="93" spans="1:12" ht="18.75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관리_2023'!$A$3:$Y$20,21,FALSE)</f>
        <v/>
      </c>
      <c r="J93" s="70" t="str">
        <f>VLOOKUP(B93,'총에버 관리_2023'!$A$3:$Y$20,20,FALSE)</f>
        <v/>
      </c>
      <c r="K93" s="83">
        <f>VLOOKUP(B93,'총에버 관리_2023'!$A$3:$Y$20,22,FALSE)</f>
        <v>0</v>
      </c>
      <c r="L93" s="84" t="e">
        <f>RANK(K93,'총에버 관리_2023'!$Y$3:$Y$20)</f>
        <v>#N/A</v>
      </c>
    </row>
    <row r="94" spans="1:12" ht="18.75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관리_2023'!$A$3:$Y$20,21,FALSE)</f>
        <v>456</v>
      </c>
      <c r="J94" s="70" t="str">
        <f>VLOOKUP(B94,'총에버 관리_2023'!$A$3:$Y$20,20,FALSE)</f>
        <v/>
      </c>
      <c r="K94" s="83">
        <f>VLOOKUP(B94,'총에버 관리_2023'!$A$3:$Y$20,22,FALSE)</f>
        <v>0</v>
      </c>
      <c r="L94" s="84" t="e">
        <f>RANK(K94,'총에버 관리_2023'!$Y$3:$Y$20)</f>
        <v>#N/A</v>
      </c>
    </row>
    <row r="95" spans="1:12" ht="18.75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관리_2023'!$A$3:$Y$20,21,FALSE)</f>
        <v>526</v>
      </c>
      <c r="J95" s="70">
        <f>VLOOKUP(B95,'총에버 관리_2023'!$A$3:$Y$20,20,FALSE)</f>
        <v>460</v>
      </c>
      <c r="K95" s="83">
        <f>VLOOKUP(B95,'총에버 관리_2023'!$A$3:$Y$20,22,FALSE)</f>
        <v>0</v>
      </c>
      <c r="L95" s="84" t="e">
        <f>RANK(K95,'총에버 관리_2023'!$Y$3:$Y$20)</f>
        <v>#N/A</v>
      </c>
    </row>
    <row r="98" spans="1:12" ht="34.5" customHeight="1">
      <c r="A98" s="193" t="s">
        <v>297</v>
      </c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관리_2023'!$A$3:$Y$20,21,FALSE)</f>
        <v>585</v>
      </c>
      <c r="J100" s="70">
        <f>VLOOKUP(B100,'총에버 관리_2023'!$A$3:$Y$20,20,FALSE)</f>
        <v>585</v>
      </c>
      <c r="K100" s="83">
        <f>VLOOKUP(B100,'총에버 관리_2023'!$A$3:$Y$20,22,FALSE)</f>
        <v>0</v>
      </c>
      <c r="L100" s="84" t="e">
        <f>RANK(K100,'총에버 관리_2023'!$Y$3:$Y$20)</f>
        <v>#N/A</v>
      </c>
    </row>
    <row r="101" spans="1:12" ht="20.25" thickTop="1" thickBot="1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관리_2023'!$A$3:$Y$20,21,FALSE)</f>
        <v/>
      </c>
      <c r="J101" s="70">
        <f>VLOOKUP(B101,'총에버 관리_2023'!$A$3:$Y$20,20,FALSE)</f>
        <v>506</v>
      </c>
      <c r="K101" s="83">
        <f>VLOOKUP(B101,'총에버 관리_2023'!$A$3:$Y$20,22,FALSE)</f>
        <v>0</v>
      </c>
      <c r="L101" s="84" t="e">
        <f>RANK(K101,'총에버 관리_2023'!$Y$3:$Y$20)</f>
        <v>#N/A</v>
      </c>
    </row>
    <row r="102" spans="1:12" ht="20.25" thickTop="1" thickBot="1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관리_2023'!$A$3:$Y$20,21,FALSE)</f>
        <v>567</v>
      </c>
      <c r="J102" s="70" t="str">
        <f>VLOOKUP(B102,'총에버 관리_2023'!$A$3:$Y$20,20,FALSE)</f>
        <v/>
      </c>
      <c r="K102" s="83">
        <f>VLOOKUP(B102,'총에버 관리_2023'!$A$3:$Y$20,22,FALSE)</f>
        <v>0</v>
      </c>
      <c r="L102" s="84" t="e">
        <f>RANK(K102,'총에버 관리_2023'!$Y$3:$Y$20)</f>
        <v>#N/A</v>
      </c>
    </row>
    <row r="103" spans="1:12" ht="19.5" thickTop="1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관리_2023'!$A$3:$Y$20,21,FALSE)</f>
        <v/>
      </c>
      <c r="J103" s="70" t="str">
        <f>VLOOKUP(B103,'총에버 관리_2023'!$A$3:$Y$20,20,FALSE)</f>
        <v/>
      </c>
      <c r="K103" s="83">
        <f>VLOOKUP(B103,'총에버 관리_2023'!$A$3:$Y$20,22,FALSE)</f>
        <v>0</v>
      </c>
      <c r="L103" s="84" t="e">
        <f>RANK(K103,'총에버 관리_2023'!$Y$3:$Y$20)</f>
        <v>#N/A</v>
      </c>
    </row>
    <row r="104" spans="1:12" ht="18.75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관리_2023'!$A$3:$Y$20,21,FALSE)</f>
        <v/>
      </c>
      <c r="J104" s="70" t="str">
        <f>VLOOKUP(B104,'총에버 관리_2023'!$A$3:$Y$20,20,FALSE)</f>
        <v/>
      </c>
      <c r="K104" s="83">
        <f>VLOOKUP(B104,'총에버 관리_2023'!$A$3:$Y$20,22,FALSE)</f>
        <v>0</v>
      </c>
      <c r="L104" s="84" t="e">
        <f>RANK(K104,'총에버 관리_2023'!$Y$3:$Y$20)</f>
        <v>#N/A</v>
      </c>
    </row>
    <row r="105" spans="1:12" ht="18.75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관리_2023'!$A$3:$Y$20,21,FALSE)</f>
        <v/>
      </c>
      <c r="J105" s="70">
        <f>VLOOKUP(B105,'총에버 관리_2023'!$A$3:$Y$20,20,FALSE)</f>
        <v>495</v>
      </c>
      <c r="K105" s="83">
        <f>VLOOKUP(B105,'총에버 관리_2023'!$A$3:$Y$20,22,FALSE)</f>
        <v>0</v>
      </c>
      <c r="L105" s="84" t="e">
        <f>RANK(K105,'총에버 관리_2023'!$Y$3:$Y$20)</f>
        <v>#N/A</v>
      </c>
    </row>
    <row r="106" spans="1:12" ht="18.75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관리_2023'!$A$3:$Y$20,21,FALSE)</f>
        <v>629</v>
      </c>
      <c r="J106" s="70">
        <f>VLOOKUP(B106,'총에버 관리_2023'!$A$3:$Y$20,20,FALSE)</f>
        <v>556</v>
      </c>
      <c r="K106" s="83">
        <f>VLOOKUP(B106,'총에버 관리_2023'!$A$3:$Y$20,22,FALSE)</f>
        <v>0</v>
      </c>
      <c r="L106" s="84" t="e">
        <f>RANK(K106,'총에버 관리_2023'!$Y$3:$Y$20)</f>
        <v>#N/A</v>
      </c>
    </row>
    <row r="107" spans="1:12" ht="18.75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관리_2023'!$A$3:$Y$20,21,FALSE)</f>
        <v>585</v>
      </c>
      <c r="J107" s="70">
        <f>VLOOKUP(B107,'총에버 관리_2023'!$A$3:$Y$20,20,FALSE)</f>
        <v>592</v>
      </c>
      <c r="K107" s="83">
        <f>VLOOKUP(B107,'총에버 관리_2023'!$A$3:$Y$20,22,FALSE)</f>
        <v>0</v>
      </c>
      <c r="L107" s="84" t="e">
        <f>RANK(K107,'총에버 관리_2023'!$Y$3:$Y$20)</f>
        <v>#N/A</v>
      </c>
    </row>
    <row r="108" spans="1:12" ht="18.75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관리_2023'!$A$3:$Y$20,21,FALSE)</f>
        <v>484</v>
      </c>
      <c r="J108" s="70">
        <f>VLOOKUP(B108,'총에버 관리_2023'!$A$3:$Y$20,20,FALSE)</f>
        <v>674</v>
      </c>
      <c r="K108" s="83">
        <f>VLOOKUP(B108,'총에버 관리_2023'!$A$3:$Y$20,22,FALSE)</f>
        <v>0</v>
      </c>
      <c r="L108" s="84" t="e">
        <f>RANK(K108,'총에버 관리_2023'!$Y$3:$Y$20)</f>
        <v>#N/A</v>
      </c>
    </row>
    <row r="109" spans="1:12" ht="18.75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관리_2023'!$A$3:$Y$20,21,FALSE)</f>
        <v>698</v>
      </c>
      <c r="J109" s="70">
        <f>VLOOKUP(B109,'총에버 관리_2023'!$A$3:$Y$20,20,FALSE)</f>
        <v>653</v>
      </c>
      <c r="K109" s="83">
        <f>VLOOKUP(B109,'총에버 관리_2023'!$A$3:$Y$20,22,FALSE)</f>
        <v>0</v>
      </c>
      <c r="L109" s="84" t="e">
        <f>RANK(K109,'총에버 관리_2023'!$Y$3:$Y$20)</f>
        <v>#N/A</v>
      </c>
    </row>
    <row r="110" spans="1:12" ht="18.75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관리_2023'!$A$3:$Y$20,21,FALSE)</f>
        <v>458</v>
      </c>
      <c r="J110" s="70">
        <f>VLOOKUP(B110,'총에버 관리_2023'!$A$3:$Y$20,20,FALSE)</f>
        <v>602</v>
      </c>
      <c r="K110" s="83">
        <f>VLOOKUP(B110,'총에버 관리_2023'!$A$3:$Y$20,22,FALSE)</f>
        <v>0</v>
      </c>
      <c r="L110" s="84" t="e">
        <f>RANK(K110,'총에버 관리_2023'!$Y$3:$Y$20)</f>
        <v>#N/A</v>
      </c>
    </row>
    <row r="111" spans="1:12" ht="18.75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관리_2023'!$A$3:$Y$20,21,FALSE)</f>
        <v>526</v>
      </c>
      <c r="J111" s="70">
        <f>VLOOKUP(B111,'총에버 관리_2023'!$A$3:$Y$20,20,FALSE)</f>
        <v>460</v>
      </c>
      <c r="K111" s="83">
        <f>VLOOKUP(B111,'총에버 관리_2023'!$A$3:$Y$20,22,FALSE)</f>
        <v>0</v>
      </c>
      <c r="L111" s="84" t="e">
        <f>RANK(K111,'총에버 관리_2023'!$Y$3:$Y$20)</f>
        <v>#N/A</v>
      </c>
    </row>
    <row r="112" spans="1:12" ht="18.75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관리_2023'!$A$3:$Y$20,21,FALSE)</f>
        <v>507</v>
      </c>
      <c r="J113" s="70" t="str">
        <f>VLOOKUP(B113,'총에버 관리_2023'!$A$3:$Y$20,20,FALSE)</f>
        <v/>
      </c>
      <c r="K113" s="83">
        <f>VLOOKUP(B113,'총에버 관리_2023'!$A$3:$Y$20,22,FALSE)</f>
        <v>0</v>
      </c>
      <c r="L113" s="84" t="e">
        <f>RANK(K113,'총에버 관리_2023'!$Y$3:$Y$20)</f>
        <v>#N/A</v>
      </c>
    </row>
    <row r="114" spans="1:12" ht="18.75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관리_2023'!$A$3:$Y$20,21,FALSE)</f>
        <v>456</v>
      </c>
      <c r="J114" s="70" t="str">
        <f>VLOOKUP(B114,'총에버 관리_2023'!$A$3:$Y$20,20,FALSE)</f>
        <v/>
      </c>
      <c r="K114" s="83">
        <f>VLOOKUP(B114,'총에버 관리_2023'!$A$3:$Y$20,22,FALSE)</f>
        <v>0</v>
      </c>
      <c r="L114" s="84" t="e">
        <f>RANK(K114,'총에버 관리_2023'!$Y$3:$Y$20)</f>
        <v>#N/A</v>
      </c>
    </row>
    <row r="115" spans="1:12" ht="18.75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관리_2023'!$A$3:$Y$20,21,FALSE)</f>
        <v>529</v>
      </c>
      <c r="J116" s="70">
        <f>VLOOKUP(B116,'총에버 관리_2023'!$A$3:$Y$20,20,FALSE)</f>
        <v>439</v>
      </c>
      <c r="K116" s="83">
        <f>VLOOKUP(B116,'총에버 관리_2023'!$A$3:$Y$20,22,FALSE)</f>
        <v>0</v>
      </c>
      <c r="L116" s="84" t="e">
        <f>RANK(K116,'총에버 관리_2023'!$Y$3:$Y$20)</f>
        <v>#N/A</v>
      </c>
    </row>
    <row r="117" spans="1:12" ht="18.75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관리_2023'!$A$3:$Y$20,21,FALSE)</f>
        <v>#N/A</v>
      </c>
      <c r="J117" s="70" t="e">
        <f>VLOOKUP(B117,'총에버 관리_2023'!$A$3:$Y$20,20,FALSE)</f>
        <v>#N/A</v>
      </c>
      <c r="K117" s="83" t="e">
        <f>VLOOKUP(B117,'총에버 관리_2023'!$A$3:$Y$20,22,FALSE)</f>
        <v>#N/A</v>
      </c>
      <c r="L117" s="84" t="e">
        <f>RANK(K117,'총에버 관리_2023'!$Y$3:$Y$20)</f>
        <v>#N/A</v>
      </c>
    </row>
    <row r="121" spans="1:12" ht="39" customHeight="1">
      <c r="A121" s="193" t="s">
        <v>316</v>
      </c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관리_2023'!$A$3:$Y$20,21,FALSE)</f>
        <v>484</v>
      </c>
      <c r="J123" s="70">
        <f>VLOOKUP(B123,'총에버 관리_2023'!$A$3:$Y$20,20,FALSE)</f>
        <v>674</v>
      </c>
      <c r="K123" s="83">
        <f>VLOOKUP(B123,'총에버 관리_2023'!$A$3:$Y$20,22,FALSE)</f>
        <v>0</v>
      </c>
      <c r="L123" s="84" t="e">
        <f>RANK(K123,'총에버 관리_2023'!$Y$3:$Y$20)</f>
        <v>#N/A</v>
      </c>
    </row>
    <row r="124" spans="1:12" ht="20.25" thickTop="1" thickBot="1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관리_2023'!$A$3:$Y$20,21,FALSE)</f>
        <v>567</v>
      </c>
      <c r="J124" s="70" t="str">
        <f>VLOOKUP(B124,'총에버 관리_2023'!$A$3:$Y$20,20,FALSE)</f>
        <v/>
      </c>
      <c r="K124" s="83">
        <f>VLOOKUP(B124,'총에버 관리_2023'!$A$3:$Y$20,22,FALSE)</f>
        <v>0</v>
      </c>
      <c r="L124" s="84" t="e">
        <f>RANK(K124,'총에버 관리_2023'!$Y$3:$Y$20)</f>
        <v>#N/A</v>
      </c>
    </row>
    <row r="125" spans="1:12" ht="20.25" thickTop="1" thickBot="1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관리_2023'!$A$3:$Y$20,21,FALSE)</f>
        <v/>
      </c>
      <c r="J125" s="70">
        <f>VLOOKUP(B125,'총에버 관리_2023'!$A$3:$Y$20,20,FALSE)</f>
        <v>495</v>
      </c>
      <c r="K125" s="83">
        <f>VLOOKUP(B125,'총에버 관리_2023'!$A$3:$Y$20,22,FALSE)</f>
        <v>0</v>
      </c>
      <c r="L125" s="84" t="e">
        <f>RANK(K125,'총에버 관리_2023'!$Y$3:$Y$20)</f>
        <v>#N/A</v>
      </c>
    </row>
    <row r="126" spans="1:12" ht="19.5" thickTop="1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관리_2023'!$A$3:$Y$20,21,FALSE)</f>
        <v>698</v>
      </c>
      <c r="J126" s="70">
        <f>VLOOKUP(B126,'총에버 관리_2023'!$A$3:$Y$20,20,FALSE)</f>
        <v>653</v>
      </c>
      <c r="K126" s="83">
        <f>VLOOKUP(B126,'총에버 관리_2023'!$A$3:$Y$20,22,FALSE)</f>
        <v>0</v>
      </c>
      <c r="L126" s="84" t="e">
        <f>RANK(K126,'총에버 관리_2023'!$Y$3:$Y$20)</f>
        <v>#N/A</v>
      </c>
    </row>
    <row r="127" spans="1:12" ht="18.75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관리_2023'!$A$3:$Y$20,21,FALSE)</f>
        <v>585</v>
      </c>
      <c r="J127" s="70">
        <f>VLOOKUP(B127,'총에버 관리_2023'!$A$3:$Y$20,20,FALSE)</f>
        <v>592</v>
      </c>
      <c r="K127" s="83">
        <f>VLOOKUP(B127,'총에버 관리_2023'!$A$3:$Y$20,22,FALSE)</f>
        <v>0</v>
      </c>
      <c r="L127" s="84" t="e">
        <f>RANK(K127,'총에버 관리_2023'!$Y$3:$Y$20)</f>
        <v>#N/A</v>
      </c>
    </row>
    <row r="128" spans="1:12" ht="18.75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관리_2023'!$A$3:$Y$20,21,FALSE)</f>
        <v>458</v>
      </c>
      <c r="J128" s="70">
        <f>VLOOKUP(B128,'총에버 관리_2023'!$A$3:$Y$20,20,FALSE)</f>
        <v>602</v>
      </c>
      <c r="K128" s="83">
        <f>VLOOKUP(B128,'총에버 관리_2023'!$A$3:$Y$20,22,FALSE)</f>
        <v>0</v>
      </c>
      <c r="L128" s="84" t="e">
        <f>RANK(K128,'총에버 관리_2023'!$Y$3:$Y$20)</f>
        <v>#N/A</v>
      </c>
    </row>
    <row r="129" spans="1:12" ht="18.75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관리_2023'!$A$3:$Y$20,21,FALSE)</f>
        <v>507</v>
      </c>
      <c r="J129" s="70" t="str">
        <f>VLOOKUP(B129,'총에버 관리_2023'!$A$3:$Y$20,20,FALSE)</f>
        <v/>
      </c>
      <c r="K129" s="83">
        <f>VLOOKUP(B129,'총에버 관리_2023'!$A$3:$Y$20,22,FALSE)</f>
        <v>0</v>
      </c>
      <c r="L129" s="84" t="e">
        <f>RANK(K129,'총에버 관리_2023'!$Y$3:$Y$20)</f>
        <v>#N/A</v>
      </c>
    </row>
    <row r="130" spans="1:12" ht="18.75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ht="18.75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관리_2023'!$A$3:$Y$20,21,FALSE)</f>
        <v/>
      </c>
      <c r="J131" s="70" t="str">
        <f>VLOOKUP(B131,'총에버 관리_2023'!$A$3:$Y$20,20,FALSE)</f>
        <v/>
      </c>
      <c r="K131" s="83">
        <f>VLOOKUP(B131,'총에버 관리_2023'!$A$3:$Y$20,22,FALSE)</f>
        <v>0</v>
      </c>
      <c r="L131" s="84" t="e">
        <f>RANK(K131,'총에버 관리_2023'!$Y$3:$Y$20)</f>
        <v>#N/A</v>
      </c>
    </row>
    <row r="132" spans="1:12" ht="18.75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관리_2023'!$A$3:$Y$20,21,FALSE)</f>
        <v>629</v>
      </c>
      <c r="J132" s="70">
        <f>VLOOKUP(B132,'총에버 관리_2023'!$A$3:$Y$20,20,FALSE)</f>
        <v>556</v>
      </c>
      <c r="K132" s="83">
        <f>VLOOKUP(B132,'총에버 관리_2023'!$A$3:$Y$20,22,FALSE)</f>
        <v>0</v>
      </c>
      <c r="L132" s="84" t="e">
        <f>RANK(K132,'총에버 관리_2023'!$Y$3:$Y$20)</f>
        <v>#N/A</v>
      </c>
    </row>
    <row r="133" spans="1:12" ht="18.75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관리_2023'!$A$3:$Y$20,21,FALSE)</f>
        <v>526</v>
      </c>
      <c r="J133" s="70">
        <f>VLOOKUP(B133,'총에버 관리_2023'!$A$3:$Y$20,20,FALSE)</f>
        <v>460</v>
      </c>
      <c r="K133" s="83">
        <f>VLOOKUP(B133,'총에버 관리_2023'!$A$3:$Y$20,22,FALSE)</f>
        <v>0</v>
      </c>
      <c r="L133" s="84" t="e">
        <f>RANK(K133,'총에버 관리_2023'!$Y$3:$Y$20)</f>
        <v>#N/A</v>
      </c>
    </row>
    <row r="134" spans="1:12" ht="18.75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ht="18.75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관리_2023'!$A$3:$Y$20,21,FALSE)</f>
        <v>529</v>
      </c>
      <c r="J135" s="70">
        <f>VLOOKUP(B135,'총에버 관리_2023'!$A$3:$Y$20,20,FALSE)</f>
        <v>439</v>
      </c>
      <c r="K135" s="83">
        <f>VLOOKUP(B135,'총에버 관리_2023'!$A$3:$Y$20,22,FALSE)</f>
        <v>0</v>
      </c>
      <c r="L135" s="84" t="e">
        <f>RANK(K135,'총에버 관리_2023'!$Y$3:$Y$20)</f>
        <v>#N/A</v>
      </c>
    </row>
    <row r="138" spans="1:12" ht="36.6" customHeight="1">
      <c r="A138" s="193" t="s">
        <v>330</v>
      </c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</row>
    <row r="139" spans="1:12" ht="37.5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9.5" thickBot="1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20.25" thickTop="1" thickBot="1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관리_2023'!$A$3:$Y$20,21,FALSE)</f>
        <v>585</v>
      </c>
      <c r="J141" s="70">
        <f>VLOOKUP(B141,'총에버 관리_2023'!$A$3:$Y$20,20,FALSE)</f>
        <v>585</v>
      </c>
      <c r="K141" s="83">
        <f>VLOOKUP(B141,'총에버 관리_2023'!$A$3:$Y$20,22,FALSE)</f>
        <v>0</v>
      </c>
      <c r="L141" s="84" t="e">
        <f>RANK(K141,'총에버 관리_2023'!$Y$3:$Y$20)</f>
        <v>#N/A</v>
      </c>
    </row>
    <row r="142" spans="1:12" ht="19.5" thickTop="1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관리_2023'!$A$3:$Y$20,21,FALSE)</f>
        <v>698</v>
      </c>
      <c r="J142" s="70">
        <f>VLOOKUP(B142,'총에버 관리_2023'!$A$3:$Y$20,20,FALSE)</f>
        <v>653</v>
      </c>
      <c r="K142" s="83">
        <f>VLOOKUP(B142,'총에버 관리_2023'!$A$3:$Y$20,22,FALSE)</f>
        <v>0</v>
      </c>
      <c r="L142" s="84" t="e">
        <f>RANK(K142,'총에버 관리_2023'!$Y$3:$Y$20)</f>
        <v>#N/A</v>
      </c>
    </row>
    <row r="143" spans="1:12" ht="18.75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9.5" thickBot="1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관리_2023'!$A$3:$Y$20,21,FALSE)</f>
        <v>585</v>
      </c>
      <c r="J144" s="70">
        <f>VLOOKUP(B144,'총에버 관리_2023'!$A$3:$Y$20,20,FALSE)</f>
        <v>592</v>
      </c>
      <c r="K144" s="83">
        <f>VLOOKUP(B144,'총에버 관리_2023'!$A$3:$Y$20,22,FALSE)</f>
        <v>0</v>
      </c>
      <c r="L144" s="84" t="e">
        <f>RANK(K144,'총에버 관리_2023'!$Y$3:$Y$20)</f>
        <v>#N/A</v>
      </c>
    </row>
    <row r="145" spans="1:12" ht="20.25" thickTop="1" thickBot="1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관리_2023'!$A$3:$Y$20,21,FALSE)</f>
        <v>567</v>
      </c>
      <c r="J145" s="70" t="str">
        <f>VLOOKUP(B145,'총에버 관리_2023'!$A$3:$Y$20,20,FALSE)</f>
        <v/>
      </c>
      <c r="K145" s="83">
        <f>VLOOKUP(B145,'총에버 관리_2023'!$A$3:$Y$20,22,FALSE)</f>
        <v>0</v>
      </c>
      <c r="L145" s="84" t="e">
        <f>RANK(K145,'총에버 관리_2023'!$Y$3:$Y$20)</f>
        <v>#N/A</v>
      </c>
    </row>
    <row r="146" spans="1:12" ht="19.5" thickTop="1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관리_2023'!$A$3:$Y$20,21,FALSE)</f>
        <v/>
      </c>
      <c r="J146" s="70">
        <f>VLOOKUP(B146,'총에버 관리_2023'!$A$3:$Y$20,20,FALSE)</f>
        <v>506</v>
      </c>
      <c r="K146" s="83">
        <f>VLOOKUP(B146,'총에버 관리_2023'!$A$3:$Y$20,22,FALSE)</f>
        <v>0</v>
      </c>
      <c r="L146" s="84" t="e">
        <f>RANK(K146,'총에버 관리_2023'!$Y$3:$Y$20)</f>
        <v>#N/A</v>
      </c>
    </row>
    <row r="147" spans="1:12" ht="18.75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관리_2023'!$A$3:$Y$20,21,FALSE)</f>
        <v>629</v>
      </c>
      <c r="J147" s="70">
        <f>VLOOKUP(B147,'총에버 관리_2023'!$A$3:$Y$20,20,FALSE)</f>
        <v>556</v>
      </c>
      <c r="K147" s="83">
        <f>VLOOKUP(B147,'총에버 관리_2023'!$A$3:$Y$20,22,FALSE)</f>
        <v>0</v>
      </c>
      <c r="L147" s="84" t="e">
        <f>RANK(K147,'총에버 관리_2023'!$Y$3:$Y$20)</f>
        <v>#N/A</v>
      </c>
    </row>
    <row r="148" spans="1:12" ht="18.75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관리_2023'!$A$3:$Y$20,21,FALSE)</f>
        <v>458</v>
      </c>
      <c r="J148" s="70">
        <f>VLOOKUP(B148,'총에버 관리_2023'!$A$3:$Y$20,20,FALSE)</f>
        <v>602</v>
      </c>
      <c r="K148" s="83">
        <f>VLOOKUP(B148,'총에버 관리_2023'!$A$3:$Y$20,22,FALSE)</f>
        <v>0</v>
      </c>
      <c r="L148" s="84" t="e">
        <f>RANK(K148,'총에버 관리_2023'!$Y$3:$Y$20)</f>
        <v>#N/A</v>
      </c>
    </row>
    <row r="149" spans="1:12" ht="18.75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관리_2023'!$A$3:$Y$20,21,FALSE)</f>
        <v>526</v>
      </c>
      <c r="J149" s="70">
        <f>VLOOKUP(B149,'총에버 관리_2023'!$A$3:$Y$20,20,FALSE)</f>
        <v>460</v>
      </c>
      <c r="K149" s="83">
        <f>VLOOKUP(B149,'총에버 관리_2023'!$A$3:$Y$20,22,FALSE)</f>
        <v>0</v>
      </c>
      <c r="L149" s="84" t="e">
        <f>RANK(K149,'총에버 관리_2023'!$Y$3:$Y$20)</f>
        <v>#N/A</v>
      </c>
    </row>
    <row r="150" spans="1:12" ht="18.75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관리_2023'!$A$3:$Y$20,21,FALSE)</f>
        <v>529</v>
      </c>
      <c r="J150" s="70">
        <f>VLOOKUP(B150,'총에버 관리_2023'!$A$3:$Y$20,20,FALSE)</f>
        <v>439</v>
      </c>
      <c r="K150" s="83">
        <f>VLOOKUP(B150,'총에버 관리_2023'!$A$3:$Y$20,22,FALSE)</f>
        <v>0</v>
      </c>
      <c r="L150" s="84" t="e">
        <f>RANK(K150,'총에버 관리_2023'!$Y$3:$Y$20)</f>
        <v>#N/A</v>
      </c>
    </row>
    <row r="151" spans="1:12" ht="18.75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관리_2023'!$A$3:$Y$20,21,FALSE)</f>
        <v/>
      </c>
      <c r="J151" s="70" t="str">
        <f>VLOOKUP(B151,'총에버 관리_2023'!$A$3:$Y$20,20,FALSE)</f>
        <v/>
      </c>
      <c r="K151" s="83">
        <f>VLOOKUP(B151,'총에버 관리_2023'!$A$3:$Y$20,22,FALSE)</f>
        <v>0</v>
      </c>
      <c r="L151" s="84" t="e">
        <f>RANK(K151,'총에버 관리_2023'!$Y$3:$Y$20)</f>
        <v>#N/A</v>
      </c>
    </row>
    <row r="154" spans="1:12" ht="36.75" customHeight="1">
      <c r="A154" s="193" t="s">
        <v>343</v>
      </c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</row>
    <row r="155" spans="1:12" ht="37.5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9.5" thickBot="1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관리_2023'!$A$3:$Y$20,21,FALSE)</f>
        <v>567</v>
      </c>
      <c r="J156" s="70" t="str">
        <f>VLOOKUP(B156,'총에버 관리_2023'!$A$3:$Y$20,20,FALSE)</f>
        <v/>
      </c>
      <c r="K156" s="83">
        <f>VLOOKUP(B156,'총에버 관리_2023'!$A$3:$Y$20,22,FALSE)</f>
        <v>0</v>
      </c>
      <c r="L156" s="84" t="e">
        <f>RANK(K156,'총에버 관리_2023'!$Y$3:$Y$20)</f>
        <v>#N/A</v>
      </c>
    </row>
    <row r="157" spans="1:12" ht="20.25" thickTop="1" thickBot="1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관리_2023'!$A$3:$Y$20,21,FALSE)</f>
        <v>484</v>
      </c>
      <c r="J157" s="70">
        <f>VLOOKUP(B157,'총에버 관리_2023'!$A$3:$Y$20,20,FALSE)</f>
        <v>674</v>
      </c>
      <c r="K157" s="83">
        <f>VLOOKUP(B157,'총에버 관리_2023'!$A$3:$Y$20,22,FALSE)</f>
        <v>0</v>
      </c>
      <c r="L157" s="84" t="e">
        <f>RANK(K157,'총에버 관리_2023'!$Y$3:$Y$20)</f>
        <v>#N/A</v>
      </c>
    </row>
    <row r="158" spans="1:12" ht="19.5" thickTop="1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관리_2023'!$A$3:$Y$20,21,FALSE)</f>
        <v>698</v>
      </c>
      <c r="J158" s="70">
        <f>VLOOKUP(B158,'총에버 관리_2023'!$A$3:$Y$20,20,FALSE)</f>
        <v>653</v>
      </c>
      <c r="K158" s="83">
        <f>VLOOKUP(B158,'총에버 관리_2023'!$A$3:$Y$20,22,FALSE)</f>
        <v>0</v>
      </c>
      <c r="L158" s="84" t="e">
        <f>RANK(K158,'총에버 관리_2023'!$Y$3:$Y$20)</f>
        <v>#N/A</v>
      </c>
    </row>
    <row r="159" spans="1:12" ht="18.75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관리_2023'!$A$3:$Y$20,21,FALSE)</f>
        <v>458</v>
      </c>
      <c r="J159" s="70">
        <f>VLOOKUP(B159,'총에버 관리_2023'!$A$3:$Y$20,20,FALSE)</f>
        <v>602</v>
      </c>
      <c r="K159" s="83">
        <f>VLOOKUP(B159,'총에버 관리_2023'!$A$3:$Y$20,22,FALSE)</f>
        <v>0</v>
      </c>
      <c r="L159" s="84" t="e">
        <f>RANK(K159,'총에버 관리_2023'!$Y$3:$Y$20)</f>
        <v>#N/A</v>
      </c>
    </row>
    <row r="160" spans="1:12" ht="18.75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관리_2023'!$A$3:$Y$20,21,FALSE)</f>
        <v/>
      </c>
      <c r="J160" s="70" t="str">
        <f>VLOOKUP(B160,'총에버 관리_2023'!$A$3:$Y$20,20,FALSE)</f>
        <v/>
      </c>
      <c r="K160" s="83">
        <f>VLOOKUP(B160,'총에버 관리_2023'!$A$3:$Y$20,22,FALSE)</f>
        <v>0</v>
      </c>
      <c r="L160" s="84" t="e">
        <f>RANK(K160,'총에버 관리_2023'!$Y$3:$Y$20)</f>
        <v>#N/A</v>
      </c>
    </row>
    <row r="161" spans="1:12" ht="18.75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관리_2023'!$A$3:$Y$20,21,FALSE)</f>
        <v>585</v>
      </c>
      <c r="J161" s="70">
        <f>VLOOKUP(B161,'총에버 관리_2023'!$A$3:$Y$20,20,FALSE)</f>
        <v>592</v>
      </c>
      <c r="K161" s="83">
        <f>VLOOKUP(B161,'총에버 관리_2023'!$A$3:$Y$20,22,FALSE)</f>
        <v>0</v>
      </c>
      <c r="L161" s="84" t="e">
        <f>RANK(K161,'총에버 관리_2023'!$Y$3:$Y$20)</f>
        <v>#N/A</v>
      </c>
    </row>
    <row r="162" spans="1:12" ht="19.5" thickBot="1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관리_2023'!$A$3:$Y$20,21,FALSE)</f>
        <v>526</v>
      </c>
      <c r="J162" s="70">
        <f>VLOOKUP(B162,'총에버 관리_2023'!$A$3:$Y$20,20,FALSE)</f>
        <v>460</v>
      </c>
      <c r="K162" s="83">
        <f>VLOOKUP(B162,'총에버 관리_2023'!$A$3:$Y$20,22,FALSE)</f>
        <v>0</v>
      </c>
      <c r="L162" s="84" t="e">
        <f>RANK(K162,'총에버 관리_2023'!$Y$3:$Y$20)</f>
        <v>#N/A</v>
      </c>
    </row>
    <row r="163" spans="1:12" ht="20.25" thickTop="1" thickBot="1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관리_2023'!$A$3:$Y$20,21,FALSE)</f>
        <v>507</v>
      </c>
      <c r="J163" s="70" t="str">
        <f>VLOOKUP(B163,'총에버 관리_2023'!$A$3:$Y$20,20,FALSE)</f>
        <v/>
      </c>
      <c r="K163" s="83">
        <f>VLOOKUP(B163,'총에버 관리_2023'!$A$3:$Y$20,22,FALSE)</f>
        <v>0</v>
      </c>
      <c r="L163" s="84" t="e">
        <f>RANK(K163,'총에버 관리_2023'!$Y$3:$Y$20)</f>
        <v>#N/A</v>
      </c>
    </row>
    <row r="164" spans="1:12" ht="19.5" thickTop="1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관리_2023'!$A$3:$Y$20,21,FALSE)</f>
        <v/>
      </c>
      <c r="J164" s="70" t="str">
        <f>VLOOKUP(B164,'총에버 관리_2023'!$A$3:$Y$20,20,FALSE)</f>
        <v/>
      </c>
      <c r="K164" s="83">
        <f>VLOOKUP(B164,'총에버 관리_2023'!$A$3:$Y$20,22,FALSE)</f>
        <v>0</v>
      </c>
      <c r="L164" s="84" t="e">
        <f>RANK(K164,'총에버 관리_2023'!$Y$3:$Y$20)</f>
        <v>#N/A</v>
      </c>
    </row>
    <row r="165" spans="1:12" ht="18.75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ht="18.75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관리_2023'!$A$3:$Y$20,21,FALSE)</f>
        <v>629</v>
      </c>
      <c r="J166" s="70">
        <f>VLOOKUP(B166,'총에버 관리_2023'!$A$3:$Y$20,20,FALSE)</f>
        <v>556</v>
      </c>
      <c r="K166" s="83">
        <f>VLOOKUP(B166,'총에버 관리_2023'!$A$3:$Y$20,22,FALSE)</f>
        <v>0</v>
      </c>
      <c r="L166" s="84" t="e">
        <f>RANK(K166,'총에버 관리_2023'!$Y$3:$Y$20)</f>
        <v>#N/A</v>
      </c>
    </row>
    <row r="167" spans="1:12" ht="18.75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관리_2023'!$A$3:$Y$20,21,FALSE)</f>
        <v>529</v>
      </c>
      <c r="J167" s="70">
        <f>VLOOKUP(B167,'총에버 관리_2023'!$A$3:$Y$20,20,FALSE)</f>
        <v>439</v>
      </c>
      <c r="K167" s="83">
        <f>VLOOKUP(B167,'총에버 관리_2023'!$A$3:$Y$20,22,FALSE)</f>
        <v>0</v>
      </c>
      <c r="L167" s="84" t="e">
        <f>RANK(K167,'총에버 관리_2023'!$Y$3:$Y$20)</f>
        <v>#N/A</v>
      </c>
    </row>
    <row r="170" spans="1:12" ht="36" customHeight="1">
      <c r="A170" s="193" t="s">
        <v>359</v>
      </c>
      <c r="B170" s="194"/>
      <c r="C170" s="194"/>
      <c r="D170" s="194"/>
      <c r="E170" s="194"/>
      <c r="F170" s="194"/>
      <c r="G170" s="194"/>
      <c r="H170" s="194"/>
      <c r="I170" s="194"/>
      <c r="J170" s="194"/>
      <c r="K170" s="194"/>
      <c r="L170" s="194"/>
    </row>
    <row r="171" spans="1:12" ht="37.5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ht="18.75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관리_2023'!$A$3:$Y$21,21,FALSE)</f>
        <v>629</v>
      </c>
      <c r="J172" s="70">
        <f>VLOOKUP(B172,'총에버 관리_2023'!$A$3:$Y$21,20,FALSE)</f>
        <v>556</v>
      </c>
      <c r="K172" s="83">
        <f>VLOOKUP(B172,'총에버 관리_2023'!$A$3:$Y$21,22,FALSE)</f>
        <v>0</v>
      </c>
      <c r="L172" s="84" t="e">
        <f>RANK(K172,'총에버 관리_2023'!$Y$3:$Y$21)</f>
        <v>#N/A</v>
      </c>
    </row>
    <row r="173" spans="1:12" ht="18.75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9.5" thickBot="1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관리_2023'!$A$3:$Y$21,21,FALSE)</f>
        <v>585</v>
      </c>
      <c r="J174" s="70">
        <f>VLOOKUP(B174,'총에버 관리_2023'!$A$3:$Y$21,20,FALSE)</f>
        <v>585</v>
      </c>
      <c r="K174" s="83">
        <f>VLOOKUP(B174,'총에버 관리_2023'!$A$3:$Y$21,22,FALSE)</f>
        <v>0</v>
      </c>
      <c r="L174" s="84" t="e">
        <f>RANK(K174,'총에버 관리_2023'!$Y$3:$Y$21)</f>
        <v>#N/A</v>
      </c>
    </row>
    <row r="175" spans="1:12" ht="20.25" thickTop="1" thickBot="1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9.5" thickTop="1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관리_2023'!$A$3:$Y$21,21,FALSE)</f>
        <v>585</v>
      </c>
      <c r="J176" s="70">
        <f>VLOOKUP(B176,'총에버 관리_2023'!$A$3:$Y$21,20,FALSE)</f>
        <v>592</v>
      </c>
      <c r="K176" s="83">
        <f>VLOOKUP(B176,'총에버 관리_2023'!$A$3:$Y$21,22,FALSE)</f>
        <v>0</v>
      </c>
      <c r="L176" s="84" t="e">
        <f>RANK(K176,'총에버 관리_2023'!$Y$3:$Y$21)</f>
        <v>#N/A</v>
      </c>
    </row>
    <row r="177" spans="1:12" ht="18.75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ht="18.75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관리_2023'!$A$3:$Y$21,21,FALSE)</f>
        <v>698</v>
      </c>
      <c r="J178" s="70">
        <f>VLOOKUP(B178,'총에버 관리_2023'!$A$3:$Y$21,20,FALSE)</f>
        <v>653</v>
      </c>
      <c r="K178" s="83">
        <f>VLOOKUP(B178,'총에버 관리_2023'!$A$3:$Y$21,22,FALSE)</f>
        <v>0</v>
      </c>
      <c r="L178" s="84" t="e">
        <f>RANK(K178,'총에버 관리_2023'!$Y$3:$Y$21)</f>
        <v>#N/A</v>
      </c>
    </row>
    <row r="179" spans="1:12" ht="18.75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ht="18.75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관리_2023'!$A$3:$Y$21,21,FALSE)</f>
        <v>484</v>
      </c>
      <c r="J180" s="70">
        <f>VLOOKUP(B180,'총에버 관리_2023'!$A$3:$Y$21,20,FALSE)</f>
        <v>674</v>
      </c>
      <c r="K180" s="83">
        <f>VLOOKUP(B180,'총에버 관리_2023'!$A$3:$Y$21,22,FALSE)</f>
        <v>0</v>
      </c>
      <c r="L180" s="84" t="e">
        <f>RANK(K180,'총에버 관리_2023'!$Y$3:$Y$21)</f>
        <v>#N/A</v>
      </c>
    </row>
    <row r="181" spans="1:12" ht="18.75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관리_2023'!$A$3:$Y$21,21,FALSE)</f>
        <v>458</v>
      </c>
      <c r="J181" s="70">
        <f>VLOOKUP(B181,'총에버 관리_2023'!$A$3:$Y$21,20,FALSE)</f>
        <v>602</v>
      </c>
      <c r="K181" s="83">
        <f>VLOOKUP(B181,'총에버 관리_2023'!$A$3:$Y$21,22,FALSE)</f>
        <v>0</v>
      </c>
      <c r="L181" s="84" t="e">
        <f>RANK(K181,'총에버 관리_2023'!$Y$3:$Y$21)</f>
        <v>#N/A</v>
      </c>
    </row>
    <row r="182" spans="1:12" ht="18.75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관리_2023'!$A$3:$Y$21,21,FALSE)</f>
        <v>671</v>
      </c>
      <c r="J182" s="70">
        <f>VLOOKUP(B182,'총에버 관리_2023'!$A$3:$Y$21,20,FALSE)</f>
        <v>566</v>
      </c>
      <c r="K182" s="83">
        <f>VLOOKUP(B182,'총에버 관리_2023'!$A$3:$Y$21,22,FALSE)</f>
        <v>0</v>
      </c>
      <c r="L182" s="84" t="e">
        <f>RANK(K182,'총에버 관리_2023'!$Y$3:$Y$21)</f>
        <v>#N/A</v>
      </c>
    </row>
    <row r="183" spans="1:12" ht="18.75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관리_2023'!$A$3:$Y$21,21,FALSE)</f>
        <v>567</v>
      </c>
      <c r="J183" s="70" t="str">
        <f>VLOOKUP(B183,'총에버 관리_2023'!$A$3:$Y$21,20,FALSE)</f>
        <v/>
      </c>
      <c r="K183" s="83">
        <f>VLOOKUP(B183,'총에버 관리_2023'!$A$3:$Y$21,22,FALSE)</f>
        <v>0</v>
      </c>
      <c r="L183" s="84" t="e">
        <f>RANK(K183,'총에버 관리_2023'!$Y$3:$Y$21)</f>
        <v>#N/A</v>
      </c>
    </row>
    <row r="184" spans="1:12" ht="18.75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관리_2023'!$A$3:$Y$21,21,FALSE)</f>
        <v>507</v>
      </c>
      <c r="J184" s="70" t="str">
        <f>VLOOKUP(B184,'총에버 관리_2023'!$A$3:$Y$21,20,FALSE)</f>
        <v/>
      </c>
      <c r="K184" s="83">
        <f>VLOOKUP(B184,'총에버 관리_2023'!$A$3:$Y$21,22,FALSE)</f>
        <v>0</v>
      </c>
      <c r="L184" s="84" t="e">
        <f>RANK(K184,'총에버 관리_2023'!$Y$3:$Y$21)</f>
        <v>#N/A</v>
      </c>
    </row>
    <row r="185" spans="1:12" ht="18.75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관리_2023'!$A$3:$Y$21,21,FALSE)</f>
        <v/>
      </c>
      <c r="J185" s="70">
        <f>VLOOKUP(B185,'총에버 관리_2023'!$A$3:$Y$21,20,FALSE)</f>
        <v>495</v>
      </c>
      <c r="K185" s="83">
        <f>VLOOKUP(B185,'총에버 관리_2023'!$A$3:$Y$21,22,FALSE)</f>
        <v>0</v>
      </c>
      <c r="L185" s="84" t="e">
        <f>RANK(K185,'총에버 관리_2023'!$Y$3:$Y$21)</f>
        <v>#N/A</v>
      </c>
    </row>
    <row r="186" spans="1:12" ht="18.75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ht="18.75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관리_2023'!$A$3:$Y$21,21,FALSE)</f>
        <v>526</v>
      </c>
      <c r="J187" s="70">
        <f>VLOOKUP(B187,'총에버 관리_2023'!$A$3:$Y$21,20,FALSE)</f>
        <v>460</v>
      </c>
      <c r="K187" s="83">
        <f>VLOOKUP(B187,'총에버 관리_2023'!$A$3:$Y$21,22,FALSE)</f>
        <v>0</v>
      </c>
      <c r="L187" s="84" t="e">
        <f>RANK(K187,'총에버 관리_2023'!$Y$3:$Y$21)</f>
        <v>#N/A</v>
      </c>
    </row>
    <row r="188" spans="1:12" ht="18.75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관리_2023'!$A$3:$Y$21,21,FALSE)</f>
        <v>529</v>
      </c>
      <c r="J188" s="70">
        <f>VLOOKUP(B188,'총에버 관리_2023'!$A$3:$Y$21,20,FALSE)</f>
        <v>439</v>
      </c>
      <c r="K188" s="83">
        <f>VLOOKUP(B188,'총에버 관리_2023'!$A$3:$Y$21,22,FALSE)</f>
        <v>0</v>
      </c>
      <c r="L188" s="84" t="e">
        <f>RANK(K188,'총에버 관리_2023'!$Y$3:$Y$21)</f>
        <v>#N/A</v>
      </c>
    </row>
    <row r="191" spans="1:12" ht="34.5" customHeight="1">
      <c r="A191" s="193" t="s">
        <v>377</v>
      </c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</row>
    <row r="192" spans="1:12" ht="38.25" thickBot="1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20.25" thickTop="1" thickBot="1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관리_2023'!$A$3:$Y$21,21,FALSE)</f>
        <v>698</v>
      </c>
      <c r="J193" s="70">
        <f>VLOOKUP(B193,'총에버 관리_2023'!$A$3:$Y$21,20,FALSE)</f>
        <v>653</v>
      </c>
      <c r="K193" s="83">
        <f>VLOOKUP(B193,'총에버 관리_2023'!$A$3:$Y$21,22,FALSE)</f>
        <v>0</v>
      </c>
      <c r="L193" s="84" t="e">
        <f>RANK(K193,'총에버 관리_2023'!$Y$3:$Y$21)</f>
        <v>#N/A</v>
      </c>
    </row>
    <row r="194" spans="1:12" ht="20.25" thickTop="1" thickBot="1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관리_2023'!$A$3:$Y$21,21,FALSE)</f>
        <v>585</v>
      </c>
      <c r="J194" s="70">
        <f>VLOOKUP(B194,'총에버 관리_2023'!$A$3:$Y$21,20,FALSE)</f>
        <v>585</v>
      </c>
      <c r="K194" s="83">
        <f>VLOOKUP(B194,'총에버 관리_2023'!$A$3:$Y$21,22,FALSE)</f>
        <v>0</v>
      </c>
      <c r="L194" s="84" t="e">
        <f>RANK(K194,'총에버 관리_2023'!$Y$3:$Y$21)</f>
        <v>#N/A</v>
      </c>
    </row>
    <row r="195" spans="1:12" ht="19.5" thickTop="1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관리_2023'!$A$3:$Y$21,21,FALSE)</f>
        <v>567</v>
      </c>
      <c r="J195" s="70" t="str">
        <f>VLOOKUP(B195,'총에버 관리_2023'!$A$3:$Y$21,20,FALSE)</f>
        <v/>
      </c>
      <c r="K195" s="83">
        <f>VLOOKUP(B195,'총에버 관리_2023'!$A$3:$Y$21,22,FALSE)</f>
        <v>0</v>
      </c>
      <c r="L195" s="84" t="e">
        <f>RANK(K195,'총에버 관리_2023'!$Y$3:$Y$21)</f>
        <v>#N/A</v>
      </c>
    </row>
    <row r="196" spans="1:12" ht="19.5" thickBot="1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관리_2023'!$A$3:$Y$21,21,FALSE)</f>
        <v>484</v>
      </c>
      <c r="J196" s="70">
        <f>VLOOKUP(B196,'총에버 관리_2023'!$A$3:$Y$21,20,FALSE)</f>
        <v>674</v>
      </c>
      <c r="K196" s="83">
        <f>VLOOKUP(B196,'총에버 관리_2023'!$A$3:$Y$21,22,FALSE)</f>
        <v>0</v>
      </c>
      <c r="L196" s="84" t="e">
        <f>RANK(K196,'총에버 관리_2023'!$Y$3:$Y$21)</f>
        <v>#N/A</v>
      </c>
    </row>
    <row r="197" spans="1:12" ht="20.25" thickTop="1" thickBot="1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관리_2023'!$A$3:$Y$21,21,FALSE)</f>
        <v/>
      </c>
      <c r="J197" s="70" t="str">
        <f>VLOOKUP(B197,'총에버 관리_2023'!$A$3:$Y$21,20,FALSE)</f>
        <v/>
      </c>
      <c r="K197" s="83">
        <f>VLOOKUP(B197,'총에버 관리_2023'!$A$3:$Y$21,22,FALSE)</f>
        <v>0</v>
      </c>
      <c r="L197" s="84" t="e">
        <f>RANK(K197,'총에버 관리_2023'!$Y$3:$Y$21)</f>
        <v>#N/A</v>
      </c>
    </row>
    <row r="198" spans="1:12" ht="20.25" thickTop="1" thickBot="1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관리_2023'!$A$3:$Y$21,21,FALSE)</f>
        <v>466</v>
      </c>
      <c r="J198" s="70" t="str">
        <f>VLOOKUP(B198,'총에버 관리_2023'!$A$3:$Y$21,20,FALSE)</f>
        <v/>
      </c>
      <c r="K198" s="83">
        <f>VLOOKUP(B198,'총에버 관리_2023'!$A$3:$Y$21,22,FALSE)</f>
        <v>0</v>
      </c>
      <c r="L198" s="84" t="e">
        <f>RANK(K198,'총에버 관리_2023'!$Y$3:$Y$21)</f>
        <v>#N/A</v>
      </c>
    </row>
    <row r="199" spans="1:12" ht="20.25" thickTop="1" thickBot="1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관리_2023'!$A$3:$Y$21,21,FALSE)</f>
        <v>526</v>
      </c>
      <c r="J199" s="70">
        <f>VLOOKUP(B199,'총에버 관리_2023'!$A$3:$Y$21,20,FALSE)</f>
        <v>460</v>
      </c>
      <c r="K199" s="83">
        <f>VLOOKUP(B199,'총에버 관리_2023'!$A$3:$Y$21,22,FALSE)</f>
        <v>0</v>
      </c>
      <c r="L199" s="84" t="e">
        <f>RANK(K199,'총에버 관리_2023'!$Y$3:$Y$21)</f>
        <v>#N/A</v>
      </c>
    </row>
    <row r="200" spans="1:12" ht="19.5" thickTop="1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관리_2023'!$A$3:$Y$21,21,FALSE)</f>
        <v>629</v>
      </c>
      <c r="J200" s="70">
        <f>VLOOKUP(B200,'총에버 관리_2023'!$A$3:$Y$21,20,FALSE)</f>
        <v>556</v>
      </c>
      <c r="K200" s="83">
        <f>VLOOKUP(B200,'총에버 관리_2023'!$A$3:$Y$21,22,FALSE)</f>
        <v>0</v>
      </c>
      <c r="L200" s="84" t="e">
        <f>RANK(K200,'총에버 관리_2023'!$Y$3:$Y$21)</f>
        <v>#N/A</v>
      </c>
    </row>
    <row r="201" spans="1:12" ht="18.75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관리_2023'!$A$3:$Y$21,21,FALSE)</f>
        <v>585</v>
      </c>
      <c r="J201" s="70">
        <f>VLOOKUP(B201,'총에버 관리_2023'!$A$3:$Y$21,20,FALSE)</f>
        <v>592</v>
      </c>
      <c r="K201" s="83">
        <f>VLOOKUP(B201,'총에버 관리_2023'!$A$3:$Y$21,22,FALSE)</f>
        <v>0</v>
      </c>
      <c r="L201" s="84" t="e">
        <f>RANK(K201,'총에버 관리_2023'!$Y$3:$Y$21)</f>
        <v>#N/A</v>
      </c>
    </row>
    <row r="202" spans="1:12" ht="18.75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관리_2023'!$A$3:$Y$21,21,FALSE)</f>
        <v/>
      </c>
      <c r="J202" s="70">
        <f>VLOOKUP(B202,'총에버 관리_2023'!$A$3:$Y$21,20,FALSE)</f>
        <v>495</v>
      </c>
      <c r="K202" s="83">
        <f>VLOOKUP(B202,'총에버 관리_2023'!$A$3:$Y$21,22,FALSE)</f>
        <v>0</v>
      </c>
      <c r="L202" s="84" t="e">
        <f>RANK(K202,'총에버 관리_2023'!$Y$3:$Y$21)</f>
        <v>#N/A</v>
      </c>
    </row>
    <row r="203" spans="1:12" ht="18.75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관리_2023'!$A$3:$Y$21,21,FALSE)</f>
        <v>458</v>
      </c>
      <c r="J203" s="70">
        <f>VLOOKUP(B203,'총에버 관리_2023'!$A$3:$Y$21,20,FALSE)</f>
        <v>602</v>
      </c>
      <c r="K203" s="83">
        <f>VLOOKUP(B203,'총에버 관리_2023'!$A$3:$Y$21,22,FALSE)</f>
        <v>0</v>
      </c>
      <c r="L203" s="84" t="e">
        <f>RANK(K203,'총에버 관리_2023'!$Y$3:$Y$21)</f>
        <v>#N/A</v>
      </c>
    </row>
    <row r="204" spans="1:12" ht="18.75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관리_2023'!$A$3:$Y$21,21,FALSE)</f>
        <v/>
      </c>
      <c r="J204" s="70" t="str">
        <f>VLOOKUP(B204,'총에버 관리_2023'!$A$3:$Y$21,20,FALSE)</f>
        <v/>
      </c>
      <c r="K204" s="83">
        <f>VLOOKUP(B204,'총에버 관리_2023'!$A$3:$Y$21,22,FALSE)</f>
        <v>0</v>
      </c>
      <c r="L204" s="84" t="e">
        <f>RANK(K204,'총에버 관리_2023'!$Y$3:$Y$21)</f>
        <v>#N/A</v>
      </c>
    </row>
    <row r="205" spans="1:12" ht="18.75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관리_2023'!$A$3:$Y$21,21,FALSE)</f>
        <v>671</v>
      </c>
      <c r="J205" s="70">
        <f>VLOOKUP(B205,'총에버 관리_2023'!$A$3:$Y$21,20,FALSE)</f>
        <v>566</v>
      </c>
      <c r="K205" s="83">
        <f>VLOOKUP(B205,'총에버 관리_2023'!$A$3:$Y$21,22,FALSE)</f>
        <v>0</v>
      </c>
      <c r="L205" s="84" t="e">
        <f>RANK(K205,'총에버 관리_2023'!$Y$3:$Y$21)</f>
        <v>#N/A</v>
      </c>
    </row>
    <row r="206" spans="1:12" ht="18.75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관리_2023'!$A$3:$Y$21,21,FALSE)</f>
        <v>507</v>
      </c>
      <c r="J206" s="70" t="str">
        <f>VLOOKUP(B206,'총에버 관리_2023'!$A$3:$Y$21,20,FALSE)</f>
        <v/>
      </c>
      <c r="K206" s="83">
        <f>VLOOKUP(B206,'총에버 관리_2023'!$A$3:$Y$21,22,FALSE)</f>
        <v>0</v>
      </c>
      <c r="L206" s="84" t="e">
        <f>RANK(K206,'총에버 관리_2023'!$Y$3:$Y$21)</f>
        <v>#N/A</v>
      </c>
    </row>
    <row r="207" spans="1:12" ht="18.75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관리_2023'!$A$3:$Y$21,21,FALSE)</f>
        <v>456</v>
      </c>
      <c r="J207" s="70" t="str">
        <f>VLOOKUP(B207,'총에버 관리_2023'!$A$3:$Y$21,20,FALSE)</f>
        <v/>
      </c>
      <c r="K207" s="83">
        <f>VLOOKUP(B207,'총에버 관리_2023'!$A$3:$Y$21,22,FALSE)</f>
        <v>0</v>
      </c>
      <c r="L207" s="84" t="e">
        <f>RANK(K207,'총에버 관리_2023'!$Y$3:$Y$21)</f>
        <v>#N/A</v>
      </c>
    </row>
    <row r="208" spans="1:12" ht="18.75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관리_2023'!$A$3:$Y$21,21,FALSE)</f>
        <v>529</v>
      </c>
      <c r="J208" s="70">
        <f>VLOOKUP(B208,'총에버 관리_2023'!$A$3:$Y$21,20,FALSE)</f>
        <v>439</v>
      </c>
      <c r="K208" s="83">
        <f>VLOOKUP(B208,'총에버 관리_2023'!$A$3:$Y$21,22,FALSE)</f>
        <v>0</v>
      </c>
      <c r="L208" s="84" t="e">
        <f>RANK(K208,'총에버 관리_2023'!$Y$3:$Y$21)</f>
        <v>#N/A</v>
      </c>
    </row>
    <row r="211" spans="1:12" ht="36.75" customHeight="1">
      <c r="A211" s="192" t="s">
        <v>394</v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</row>
    <row r="212" spans="1:12" ht="37.5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ht="18.75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관리_2023'!$A$3:$Y$22,21,FALSE)</f>
        <v>585</v>
      </c>
      <c r="J213" s="70">
        <f>VLOOKUP(B213,'총에버 관리_2023'!$A$3:$Y$22,20,FALSE)</f>
        <v>585</v>
      </c>
      <c r="K213" s="83">
        <f>VLOOKUP(B213,'총에버 관리_2023'!$A$3:$Y$22,22,FALSE)</f>
        <v>0</v>
      </c>
      <c r="L213" s="84" t="e">
        <f>RANK(K213,'총에버 관리_2023'!$Y$3:$Y$22)</f>
        <v>#N/A</v>
      </c>
    </row>
    <row r="214" spans="1:12" ht="18.75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관리_2023'!$A$3:$Y$22,21,FALSE)</f>
        <v>698</v>
      </c>
      <c r="J214" s="70">
        <f>VLOOKUP(B214,'총에버 관리_2023'!$A$3:$Y$22,20,FALSE)</f>
        <v>653</v>
      </c>
      <c r="K214" s="83">
        <f>VLOOKUP(B214,'총에버 관리_2023'!$A$3:$Y$22,22,FALSE)</f>
        <v>0</v>
      </c>
      <c r="L214" s="84" t="e">
        <f>RANK(K214,'총에버 관리_2023'!$Y$3:$Y$22)</f>
        <v>#N/A</v>
      </c>
    </row>
    <row r="215" spans="1:12" ht="18.75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관리_2023'!$A$3:$Y$22,21,FALSE)</f>
        <v>671</v>
      </c>
      <c r="J215" s="70">
        <f>VLOOKUP(B215,'총에버 관리_2023'!$A$3:$Y$22,20,FALSE)</f>
        <v>566</v>
      </c>
      <c r="K215" s="83">
        <f>VLOOKUP(B215,'총에버 관리_2023'!$A$3:$Y$22,22,FALSE)</f>
        <v>0</v>
      </c>
      <c r="L215" s="84" t="e">
        <f>RANK(K215,'총에버 관리_2023'!$Y$3:$Y$22)</f>
        <v>#N/A</v>
      </c>
    </row>
    <row r="216" spans="1:12" ht="18.75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관리_2023'!$A$3:$Y$22,21,FALSE)</f>
        <v>458</v>
      </c>
      <c r="J216" s="70">
        <f>VLOOKUP(B216,'총에버 관리_2023'!$A$3:$Y$22,20,FALSE)</f>
        <v>602</v>
      </c>
      <c r="K216" s="83">
        <f>VLOOKUP(B216,'총에버 관리_2023'!$A$3:$Y$22,22,FALSE)</f>
        <v>0</v>
      </c>
      <c r="L216" s="84" t="e">
        <f>RANK(K216,'총에버 관리_2023'!$Y$3:$Y$22)</f>
        <v>#N/A</v>
      </c>
    </row>
    <row r="217" spans="1:12" ht="18.75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관리_2023'!$A$3:$Y$22,21,FALSE)</f>
        <v>484</v>
      </c>
      <c r="J217" s="70">
        <f>VLOOKUP(B217,'총에버 관리_2023'!$A$3:$Y$22,20,FALSE)</f>
        <v>674</v>
      </c>
      <c r="K217" s="83">
        <f>VLOOKUP(B217,'총에버 관리_2023'!$A$3:$Y$22,22,FALSE)</f>
        <v>0</v>
      </c>
      <c r="L217" s="84" t="e">
        <f>RANK(K217,'총에버 관리_2023'!$Y$3:$Y$22)</f>
        <v>#N/A</v>
      </c>
    </row>
    <row r="218" spans="1:12" ht="19.5" thickBot="1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관리_2023'!$A$3:$Y$22,21,FALSE)</f>
        <v/>
      </c>
      <c r="J218" s="70">
        <f>VLOOKUP(B218,'총에버 관리_2023'!$A$3:$Y$22,20,FALSE)</f>
        <v>495</v>
      </c>
      <c r="K218" s="83">
        <f>VLOOKUP(B218,'총에버 관리_2023'!$A$3:$Y$22,22,FALSE)</f>
        <v>0</v>
      </c>
      <c r="L218" s="84" t="e">
        <f>RANK(K218,'총에버 관리_2023'!$Y$3:$Y$22)</f>
        <v>#N/A</v>
      </c>
    </row>
    <row r="219" spans="1:12" ht="20.25" thickTop="1" thickBot="1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관리_2023'!$A$3:$Y$22,21,FALSE)</f>
        <v>567</v>
      </c>
      <c r="J219" s="70" t="str">
        <f>VLOOKUP(B219,'총에버 관리_2023'!$A$3:$Y$22,20,FALSE)</f>
        <v/>
      </c>
      <c r="K219" s="83">
        <f>VLOOKUP(B219,'총에버 관리_2023'!$A$3:$Y$22,22,FALSE)</f>
        <v>0</v>
      </c>
      <c r="L219" s="84" t="e">
        <f>RANK(K219,'총에버 관리_2023'!$Y$3:$Y$22)</f>
        <v>#N/A</v>
      </c>
    </row>
    <row r="220" spans="1:12" ht="19.5" thickTop="1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관리_2023'!$A$3:$Y$22,21,FALSE)</f>
        <v/>
      </c>
      <c r="J220" s="70" t="str">
        <f>VLOOKUP(B220,'총에버 관리_2023'!$A$3:$Y$22,20,FALSE)</f>
        <v/>
      </c>
      <c r="K220" s="83">
        <f>VLOOKUP(B220,'총에버 관리_2023'!$A$3:$Y$22,22,FALSE)</f>
        <v>0</v>
      </c>
      <c r="L220" s="84" t="e">
        <f>RANK(K220,'총에버 관리_2023'!$Y$3:$Y$22)</f>
        <v>#N/A</v>
      </c>
    </row>
    <row r="221" spans="1:12" ht="18.75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관리_2023'!$A$3:$Y$22,21,FALSE)</f>
        <v>629</v>
      </c>
      <c r="J221" s="70">
        <f>VLOOKUP(B221,'총에버 관리_2023'!$A$3:$Y$22,20,FALSE)</f>
        <v>556</v>
      </c>
      <c r="K221" s="83">
        <f>VLOOKUP(B221,'총에버 관리_2023'!$A$3:$Y$22,22,FALSE)</f>
        <v>0</v>
      </c>
      <c r="L221" s="84" t="e">
        <f>RANK(K221,'총에버 관리_2023'!$Y$3:$Y$22)</f>
        <v>#N/A</v>
      </c>
    </row>
    <row r="222" spans="1:12" ht="18.75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관리_2023'!$A$3:$Y$22,21,FALSE)</f>
        <v>466</v>
      </c>
      <c r="J222" s="70" t="str">
        <f>VLOOKUP(B222,'총에버 관리_2023'!$A$3:$Y$22,20,FALSE)</f>
        <v/>
      </c>
      <c r="K222" s="83">
        <f>VLOOKUP(B222,'총에버 관리_2023'!$A$3:$Y$22,22,FALSE)</f>
        <v>0</v>
      </c>
      <c r="L222" s="84" t="e">
        <f>RANK(K222,'총에버 관리_2023'!$Y$3:$Y$22)</f>
        <v>#N/A</v>
      </c>
    </row>
    <row r="223" spans="1:12" ht="19.5" thickBot="1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관리_2023'!$A$3:$Y$22,21,FALSE)</f>
        <v>585</v>
      </c>
      <c r="J223" s="70">
        <f>VLOOKUP(B223,'총에버 관리_2023'!$A$3:$Y$22,20,FALSE)</f>
        <v>592</v>
      </c>
      <c r="K223" s="83">
        <f>VLOOKUP(B223,'총에버 관리_2023'!$A$3:$Y$22,22,FALSE)</f>
        <v>0</v>
      </c>
      <c r="L223" s="84" t="e">
        <f>RANK(K223,'총에버 관리_2023'!$Y$3:$Y$22)</f>
        <v>#N/A</v>
      </c>
    </row>
    <row r="224" spans="1:12" ht="20.25" thickTop="1" thickBot="1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관리_2023'!$A$3:$Y$22,21,FALSE)</f>
        <v>526</v>
      </c>
      <c r="J224" s="70">
        <f>VLOOKUP(B224,'총에버 관리_2023'!$A$3:$Y$22,20,FALSE)</f>
        <v>460</v>
      </c>
      <c r="K224" s="83">
        <f>VLOOKUP(B224,'총에버 관리_2023'!$A$3:$Y$22,22,FALSE)</f>
        <v>0</v>
      </c>
      <c r="L224" s="84" t="e">
        <f>RANK(K224,'총에버 관리_2023'!$Y$3:$Y$22)</f>
        <v>#N/A</v>
      </c>
    </row>
    <row r="225" spans="1:12" ht="19.5" thickTop="1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관리_2023'!$A$3:$Y$22,21,FALSE)</f>
        <v/>
      </c>
      <c r="J225" s="70">
        <f>VLOOKUP(B225,'총에버 관리_2023'!$A$3:$Y$22,20,FALSE)</f>
        <v>555</v>
      </c>
      <c r="K225" s="83">
        <f>VLOOKUP(B225,'총에버 관리_2023'!$A$3:$Y$22,22,FALSE)</f>
        <v>0</v>
      </c>
      <c r="L225" s="84" t="e">
        <f>RANK(K225,'총에버 관리_2023'!$Y$3:$Y$22)</f>
        <v>#N/A</v>
      </c>
    </row>
    <row r="226" spans="1:12" ht="18.75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관리_2023'!$A$3:$Y$22,21,FALSE)</f>
        <v>529</v>
      </c>
      <c r="J226" s="70">
        <f>VLOOKUP(B226,'총에버 관리_2023'!$A$3:$Y$22,20,FALSE)</f>
        <v>439</v>
      </c>
      <c r="K226" s="83">
        <f>VLOOKUP(B226,'총에버 관리_2023'!$A$3:$Y$22,22,FALSE)</f>
        <v>0</v>
      </c>
      <c r="L226" s="84" t="e">
        <f>RANK(K226,'총에버 관리_2023'!$Y$3:$Y$22)</f>
        <v>#N/A</v>
      </c>
    </row>
    <row r="227" spans="1:12" ht="18.75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관리_2023'!$A$3:$Y$22,21,FALSE)</f>
        <v>456</v>
      </c>
      <c r="J227" s="70" t="str">
        <f>VLOOKUP(B227,'총에버 관리_2023'!$A$3:$Y$22,20,FALSE)</f>
        <v/>
      </c>
      <c r="K227" s="83">
        <f>VLOOKUP(B227,'총에버 관리_2023'!$A$3:$Y$22,22,FALSE)</f>
        <v>0</v>
      </c>
      <c r="L227" s="84" t="e">
        <f>RANK(K227,'총에버 관리_2023'!$Y$3:$Y$22)</f>
        <v>#N/A</v>
      </c>
    </row>
    <row r="230" spans="1:12" ht="25.5">
      <c r="A230" s="192" t="s">
        <v>411</v>
      </c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</row>
    <row r="231" spans="1:12" ht="38.25" thickBot="1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20.25" thickTop="1" thickBot="1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관리_2023'!$A$3:$Y$22,24,FALSE)</f>
        <v>36</v>
      </c>
      <c r="J232" s="70">
        <f>VLOOKUP(B232,'총에버 관리_2023'!$A$3:$Y$22,23,FALSE)</f>
        <v>6982</v>
      </c>
      <c r="K232" s="83">
        <f>VLOOKUP(B232,'총에버 관리_2023'!$A$3:$Y$22,25,FALSE)</f>
        <v>193.94444444444446</v>
      </c>
      <c r="L232" s="84">
        <f>RANK(K232,'총에버 관리_2023'!$Y$3:$Y$22)</f>
        <v>5</v>
      </c>
    </row>
    <row r="233" spans="1:12" ht="20.25" thickTop="1" thickBot="1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관리_2023'!$A$3:$Y$22,24,FALSE)</f>
        <v>45</v>
      </c>
      <c r="J233" s="70">
        <f>VLOOKUP(B233,'총에버 관리_2023'!$A$3:$Y$22,23,FALSE)</f>
        <v>9083</v>
      </c>
      <c r="K233" s="83">
        <f>VLOOKUP(B233,'총에버 관리_2023'!$A$3:$Y$22,25,FALSE)</f>
        <v>201.84444444444443</v>
      </c>
      <c r="L233" s="84">
        <f>RANK(K233,'총에버 관리_2023'!$Y$3:$Y$22)</f>
        <v>1</v>
      </c>
    </row>
    <row r="234" spans="1:12" ht="19.5" thickTop="1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관리_2023'!$A$3:$Y$22,24,FALSE)</f>
        <v>42</v>
      </c>
      <c r="J234" s="70">
        <f>VLOOKUP(B234,'총에버 관리_2023'!$A$3:$Y$22,23,FALSE)</f>
        <v>7621</v>
      </c>
      <c r="K234" s="83">
        <f>VLOOKUP(B234,'총에버 관리_2023'!$A$3:$Y$22,25,FALSE)</f>
        <v>181.45238095238096</v>
      </c>
      <c r="L234" s="84">
        <f>RANK(K234,'총에버 관리_2023'!$Y$3:$Y$22)</f>
        <v>10</v>
      </c>
    </row>
    <row r="235" spans="1:12" ht="18.75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관리_2023'!$A$3:$Y$22,24,FALSE)</f>
        <v>45</v>
      </c>
      <c r="J235" s="70">
        <f>VLOOKUP(B235,'총에버 관리_2023'!$A$3:$Y$22,23,FALSE)</f>
        <v>8101</v>
      </c>
      <c r="K235" s="83">
        <f>VLOOKUP(B235,'총에버 관리_2023'!$A$3:$Y$22,25,FALSE)</f>
        <v>180.02222222222221</v>
      </c>
      <c r="L235" s="84">
        <f>RANK(K235,'총에버 관리_2023'!$Y$3:$Y$22)</f>
        <v>11</v>
      </c>
    </row>
    <row r="236" spans="1:12" ht="18.75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관리_2023'!$A$3:$Y$22,24,FALSE)</f>
        <v>36</v>
      </c>
      <c r="J236" s="70">
        <f>VLOOKUP(B236,'총에버 관리_2023'!$A$3:$Y$22,23,FALSE)</f>
        <v>7207</v>
      </c>
      <c r="K236" s="83">
        <f>VLOOKUP(B236,'총에버 관리_2023'!$A$3:$Y$22,25,FALSE)</f>
        <v>200.19444444444446</v>
      </c>
      <c r="L236" s="84">
        <f>RANK(K236,'총에버 관리_2023'!$Y$3:$Y$22)</f>
        <v>3</v>
      </c>
    </row>
    <row r="237" spans="1:12" ht="18.75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관리_2023'!$A$3:$Y$22,24,FALSE)</f>
        <v>15</v>
      </c>
      <c r="J237" s="70">
        <f>VLOOKUP(B237,'총에버 관리_2023'!$A$3:$Y$22,23,FALSE)</f>
        <v>2927</v>
      </c>
      <c r="K237" s="83">
        <f>VLOOKUP(B237,'총에버 관리_2023'!$A$3:$Y$22,25,FALSE)</f>
        <v>195.13333333333333</v>
      </c>
      <c r="L237" s="84">
        <f>RANK(K237,'총에버 관리_2023'!$Y$3:$Y$22)</f>
        <v>4</v>
      </c>
    </row>
    <row r="238" spans="1:12" ht="18.75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관리_2023'!$A$3:$Y$22,24,FALSE)</f>
        <v>42</v>
      </c>
      <c r="J238" s="70">
        <f>VLOOKUP(B238,'총에버 관리_2023'!$A$3:$Y$22,23,FALSE)</f>
        <v>7699</v>
      </c>
      <c r="K238" s="83">
        <f>VLOOKUP(B238,'총에버 관리_2023'!$A$3:$Y$22,25,FALSE)</f>
        <v>183.3095238095238</v>
      </c>
      <c r="L238" s="84">
        <f>RANK(K238,'총에버 관리_2023'!$Y$3:$Y$22)</f>
        <v>8</v>
      </c>
    </row>
    <row r="239" spans="1:12" ht="18.75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>
        <f>VLOOKUP(B239,'총에버 관리_2023'!$A$3:$Y$22,24,FALSE)</f>
        <v>6</v>
      </c>
      <c r="J239" s="70">
        <f>VLOOKUP(B239,'총에버 관리_2023'!$A$3:$Y$22,23,FALSE)</f>
        <v>1070</v>
      </c>
      <c r="K239" s="83">
        <f>VLOOKUP(B239,'총에버 관리_2023'!$A$3:$Y$22,25,FALSE)</f>
        <v>178.33333333333334</v>
      </c>
      <c r="L239" s="84">
        <f>RANK(K239,'총에버 관리_2023'!$Y$3:$Y$22)</f>
        <v>12</v>
      </c>
    </row>
    <row r="240" spans="1:12" ht="18.75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관리_2023'!$A$3:$Y$22,24,FALSE)</f>
        <v>#N/A</v>
      </c>
      <c r="J240" s="70" t="e">
        <f>VLOOKUP(B240,'총에버 관리_2023'!$A$3:$Y$22,23,FALSE)</f>
        <v>#N/A</v>
      </c>
      <c r="K240" s="83" t="e">
        <f>VLOOKUP(B240,'총에버 관리_2023'!$A$3:$Y$22,25,FALSE)</f>
        <v>#N/A</v>
      </c>
      <c r="L240" s="84" t="e">
        <f>RANK(K240,'총에버 관리_2023'!$Y$3:$Y$22)</f>
        <v>#N/A</v>
      </c>
    </row>
    <row r="241" spans="1:12" ht="18.75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관리_2023'!$A$3:$Y$22,24,FALSE)</f>
        <v>27</v>
      </c>
      <c r="J241" s="70">
        <f>VLOOKUP(B241,'총에버 관리_2023'!$A$3:$Y$22,23,FALSE)</f>
        <v>5104</v>
      </c>
      <c r="K241" s="83">
        <f>VLOOKUP(B241,'총에버 관리_2023'!$A$3:$Y$22,25,FALSE)</f>
        <v>189.03703703703704</v>
      </c>
      <c r="L241" s="84">
        <f>RANK(K241,'총에버 관리_2023'!$Y$3:$Y$22)</f>
        <v>7</v>
      </c>
    </row>
    <row r="242" spans="1:12" ht="18.75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관리_2023'!$A$3:$Y$22,24,FALSE)</f>
        <v>27</v>
      </c>
      <c r="J242" s="70">
        <f>VLOOKUP(B242,'총에버 관리_2023'!$A$3:$Y$22,23,FALSE)</f>
        <v>4722</v>
      </c>
      <c r="K242" s="83">
        <f>VLOOKUP(B242,'총에버 관리_2023'!$A$3:$Y$22,25,FALSE)</f>
        <v>174.88888888888889</v>
      </c>
      <c r="L242" s="84">
        <f>RANK(K242,'총에버 관리_2023'!$Y$3:$Y$22)</f>
        <v>14</v>
      </c>
    </row>
    <row r="243" spans="1:12" ht="18.75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>
        <f>VLOOKUP(B243,'총에버 관리_2023'!$A$3:$Y$22,24,FALSE)</f>
        <v>42</v>
      </c>
      <c r="J243" s="70">
        <f>VLOOKUP(B243,'총에버 관리_2023'!$A$3:$Y$22,23,FALSE)</f>
        <v>6660</v>
      </c>
      <c r="K243" s="83">
        <f>VLOOKUP(B243,'총에버 관리_2023'!$A$3:$Y$22,25,FALSE)</f>
        <v>158.57142857142858</v>
      </c>
      <c r="L243" s="84">
        <f>RANK(K243,'총에버 관리_2023'!$Y$3:$Y$22)</f>
        <v>18</v>
      </c>
    </row>
    <row r="244" spans="1:12" ht="18.75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관리_2023'!$A$3:$Y$22,24,FALSE)</f>
        <v>36</v>
      </c>
      <c r="J244" s="70">
        <f>VLOOKUP(B244,'총에버 관리_2023'!$A$3:$Y$22,23,FALSE)</f>
        <v>5061</v>
      </c>
      <c r="K244" s="83">
        <f>VLOOKUP(B244,'총에버 관리_2023'!$A$3:$Y$22,25,FALSE)</f>
        <v>140.58333333333334</v>
      </c>
      <c r="L244" s="84">
        <f>RANK(K244,'총에버 관리_2023'!$Y$3:$Y$22)</f>
        <v>20</v>
      </c>
    </row>
    <row r="247" spans="1:12" ht="30.75" customHeight="1">
      <c r="A247" s="192" t="s">
        <v>426</v>
      </c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</row>
    <row r="248" spans="1:12" ht="37.5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9.5" thickBot="1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관리_2023'!$A$3:$Y$22,24,FALSE)</f>
        <v>45</v>
      </c>
      <c r="J249" s="70">
        <f>VLOOKUP(B249,'총에버 관리_2023'!$A$3:$Y$22,23,FALSE)</f>
        <v>9083</v>
      </c>
      <c r="K249" s="83">
        <f>VLOOKUP(B249,'총에버 관리_2023'!$A$3:$Y$22,25,FALSE)</f>
        <v>201.84444444444443</v>
      </c>
      <c r="L249" s="84">
        <f>RANK(K249,'총에버 관리_2023'!$Y$3:$Y$22)</f>
        <v>1</v>
      </c>
    </row>
    <row r="250" spans="1:12" ht="20.25" thickTop="1" thickBot="1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관리_2023'!$A$3:$Y$22,24,FALSE)</f>
        <v>15</v>
      </c>
      <c r="J250" s="70">
        <f>VLOOKUP(B250,'총에버 관리_2023'!$A$3:$Y$22,23,FALSE)</f>
        <v>2927</v>
      </c>
      <c r="K250" s="83">
        <f>VLOOKUP(B250,'총에버 관리_2023'!$A$3:$Y$22,25,FALSE)</f>
        <v>195.13333333333333</v>
      </c>
      <c r="L250" s="84">
        <f>RANK(K250,'총에버 관리_2023'!$Y$3:$Y$22)</f>
        <v>4</v>
      </c>
    </row>
    <row r="251" spans="1:12" ht="19.5" thickTop="1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관리_2023'!$A$3:$Y$22,24,FALSE)</f>
        <v>42</v>
      </c>
      <c r="J251" s="70">
        <f>VLOOKUP(B251,'총에버 관리_2023'!$A$3:$Y$22,23,FALSE)</f>
        <v>7699</v>
      </c>
      <c r="K251" s="83">
        <f>VLOOKUP(B251,'총에버 관리_2023'!$A$3:$Y$22,25,FALSE)</f>
        <v>183.3095238095238</v>
      </c>
      <c r="L251" s="84">
        <f>RANK(K251,'총에버 관리_2023'!$Y$3:$Y$22)</f>
        <v>8</v>
      </c>
    </row>
    <row r="252" spans="1:12" ht="18.75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관리_2023'!$A$3:$Y$22,24,FALSE)</f>
        <v>45</v>
      </c>
      <c r="J252" s="70">
        <f>VLOOKUP(B252,'총에버 관리_2023'!$A$3:$Y$22,23,FALSE)</f>
        <v>8101</v>
      </c>
      <c r="K252" s="83">
        <f>VLOOKUP(B252,'총에버 관리_2023'!$A$3:$Y$22,25,FALSE)</f>
        <v>180.02222222222221</v>
      </c>
      <c r="L252" s="84">
        <f>RANK(K252,'총에버 관리_2023'!$Y$3:$Y$22)</f>
        <v>11</v>
      </c>
    </row>
    <row r="253" spans="1:12" ht="18.75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관리_2023'!$A$3:$Y$22,24,FALSE)</f>
        <v>36</v>
      </c>
      <c r="J253" s="70">
        <f>VLOOKUP(B253,'총에버 관리_2023'!$A$3:$Y$22,23,FALSE)</f>
        <v>7207</v>
      </c>
      <c r="K253" s="83">
        <f>VLOOKUP(B253,'총에버 관리_2023'!$A$3:$Y$22,25,FALSE)</f>
        <v>200.19444444444446</v>
      </c>
      <c r="L253" s="84">
        <f>RANK(K253,'총에버 관리_2023'!$Y$3:$Y$22)</f>
        <v>3</v>
      </c>
    </row>
    <row r="254" spans="1:12" ht="19.5" thickBot="1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관리_2023'!$A$3:$Y$22,24,FALSE)</f>
        <v>42</v>
      </c>
      <c r="J254" s="70">
        <f>VLOOKUP(B254,'총에버 관리_2023'!$A$3:$Y$22,23,FALSE)</f>
        <v>8464</v>
      </c>
      <c r="K254" s="83">
        <f>VLOOKUP(B254,'총에버 관리_2023'!$A$3:$Y$22,25,FALSE)</f>
        <v>201.52380952380952</v>
      </c>
      <c r="L254" s="84">
        <f>RANK(K254,'총에버 관리_2023'!$Y$3:$Y$22)</f>
        <v>2</v>
      </c>
    </row>
    <row r="255" spans="1:12" ht="20.25" thickTop="1" thickBot="1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관리_2023'!$A$3:$Y$22,24,FALSE)</f>
        <v>36</v>
      </c>
      <c r="J255" s="70">
        <f>VLOOKUP(B255,'총에버 관리_2023'!$A$3:$Y$22,23,FALSE)</f>
        <v>5061</v>
      </c>
      <c r="K255" s="83">
        <f>VLOOKUP(B255,'총에버 관리_2023'!$A$3:$Y$22,25,FALSE)</f>
        <v>140.58333333333334</v>
      </c>
      <c r="L255" s="84">
        <f>RANK(K255,'총에버 관리_2023'!$Y$3:$Y$22)</f>
        <v>20</v>
      </c>
    </row>
    <row r="256" spans="1:12" ht="19.5" thickTop="1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>
        <f>VLOOKUP(B256,'총에버 관리_2023'!$A$3:$Y$22,24,FALSE)</f>
        <v>42</v>
      </c>
      <c r="J256" s="70">
        <f>VLOOKUP(B256,'총에버 관리_2023'!$A$3:$Y$22,23,FALSE)</f>
        <v>6660</v>
      </c>
      <c r="K256" s="83">
        <f>VLOOKUP(B256,'총에버 관리_2023'!$A$3:$Y$22,25,FALSE)</f>
        <v>158.57142857142858</v>
      </c>
      <c r="L256" s="84">
        <f>RANK(K256,'총에버 관리_2023'!$Y$3:$Y$22)</f>
        <v>18</v>
      </c>
    </row>
    <row r="257" spans="1:12" ht="18.75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>
        <f>VLOOKUP(B257,'총에버 관리_2023'!$A$3:$Y$22,24,FALSE)</f>
        <v>27</v>
      </c>
      <c r="J257" s="70">
        <f>VLOOKUP(B257,'총에버 관리_2023'!$A$3:$Y$22,23,FALSE)</f>
        <v>4575</v>
      </c>
      <c r="K257" s="83">
        <f>VLOOKUP(B257,'총에버 관리_2023'!$A$3:$Y$22,25,FALSE)</f>
        <v>169.44444444444446</v>
      </c>
      <c r="L257" s="84">
        <f>RANK(K257,'총에버 관리_2023'!$Y$3:$Y$22)</f>
        <v>15</v>
      </c>
    </row>
    <row r="258" spans="1:12" ht="18.75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관리_2023'!$A$3:$Y$22,24,FALSE)</f>
        <v>36</v>
      </c>
      <c r="J258" s="70">
        <f>VLOOKUP(B258,'총에버 관리_2023'!$A$3:$Y$22,23,FALSE)</f>
        <v>6982</v>
      </c>
      <c r="K258" s="83">
        <f>VLOOKUP(B258,'총에버 관리_2023'!$A$3:$Y$22,25,FALSE)</f>
        <v>193.94444444444446</v>
      </c>
      <c r="L258" s="84">
        <f>RANK(K258,'총에버 관리_2023'!$Y$3:$Y$22)</f>
        <v>5</v>
      </c>
    </row>
    <row r="259" spans="1:12" ht="18.75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관리_2023'!$A$3:$Y$22,24,FALSE)</f>
        <v>9</v>
      </c>
      <c r="J259" s="70">
        <f>VLOOKUP(B259,'총에버 관리_2023'!$A$3:$Y$22,23,FALSE)</f>
        <v>1603</v>
      </c>
      <c r="K259" s="83">
        <f>VLOOKUP(B259,'총에버 관리_2023'!$A$3:$Y$22,25,FALSE)</f>
        <v>178.11111111111111</v>
      </c>
      <c r="L259" s="84">
        <f>RANK(K259,'총에버 관리_2023'!$Y$3:$Y$22)</f>
        <v>13</v>
      </c>
    </row>
    <row r="260" spans="1:12" ht="18.75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관리_2023'!$A$3:$Y$22,24,FALSE)</f>
        <v>42</v>
      </c>
      <c r="J260" s="70">
        <f>VLOOKUP(B260,'총에버 관리_2023'!$A$3:$Y$22,23,FALSE)</f>
        <v>7621</v>
      </c>
      <c r="K260" s="83">
        <f>VLOOKUP(B260,'총에버 관리_2023'!$A$3:$Y$22,25,FALSE)</f>
        <v>181.45238095238096</v>
      </c>
      <c r="L260" s="84">
        <f>RANK(K260,'총에버 관리_2023'!$Y$3:$Y$22)</f>
        <v>10</v>
      </c>
    </row>
    <row r="261" spans="1:12" ht="18.75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관리_2023'!$A$3:$Y$22,24,FALSE)</f>
        <v>18</v>
      </c>
      <c r="J261" s="70">
        <f>VLOOKUP(B261,'총에버 관리_2023'!$A$3:$Y$22,23,FALSE)</f>
        <v>2611</v>
      </c>
      <c r="K261" s="83">
        <f>VLOOKUP(B261,'총에버 관리_2023'!$A$3:$Y$22,25,FALSE)</f>
        <v>145.05555555555554</v>
      </c>
      <c r="L261" s="84">
        <f>RANK(K261,'총에버 관리_2023'!$Y$3:$Y$22)</f>
        <v>19</v>
      </c>
    </row>
    <row r="265" spans="1:12">
      <c r="D265" s="206"/>
    </row>
  </sheetData>
  <sortState ref="A249:L261">
    <sortCondition ref="A248"/>
  </sortState>
  <mergeCells count="15">
    <mergeCell ref="A154:L154"/>
    <mergeCell ref="A138:L138"/>
    <mergeCell ref="A121:L121"/>
    <mergeCell ref="A98:L98"/>
    <mergeCell ref="A82:L82"/>
    <mergeCell ref="A2:L2"/>
    <mergeCell ref="A19:L19"/>
    <mergeCell ref="A34:L34"/>
    <mergeCell ref="A48:L48"/>
    <mergeCell ref="A66:L66"/>
    <mergeCell ref="A247:L247"/>
    <mergeCell ref="A230:L230"/>
    <mergeCell ref="A211:L211"/>
    <mergeCell ref="A191:L191"/>
    <mergeCell ref="A170:L170"/>
  </mergeCells>
  <phoneticPr fontId="3" type="noConversion"/>
  <conditionalFormatting sqref="C4:E15 C21:E31 C36:E45 C50:E63 C68:E79 C84:E95 C100:E117 C123:E135 C140:E151 C156:E167 C172:E188 C193:E208 C213:E227">
    <cfRule type="cellIs" dxfId="42" priority="376" operator="greaterThan">
      <formula>199</formula>
    </cfRule>
  </conditionalFormatting>
  <conditionalFormatting sqref="F4:F15 F21:F31 F36:F45 F50:F63 F68:F79 F84:F95 F100:F117 F123:F135 F140:F151 F156:F167 F172:F188 F193:F208 F213:F227">
    <cfRule type="cellIs" dxfId="41" priority="375" operator="greaterThan">
      <formula>599</formula>
    </cfRule>
  </conditionalFormatting>
  <conditionalFormatting sqref="G4:G15 G21:G31 G36:G45 G50:G63 G68:G79 G84:G95 G100:G117 G123:G135 G140:G151 G156:G167 G172:G188 G193:G208 G213:G227">
    <cfRule type="cellIs" dxfId="40" priority="374" operator="greaterThan">
      <formula>199.999</formula>
    </cfRule>
  </conditionalFormatting>
  <conditionalFormatting sqref="K4:K15 K21:K31 K36:K45 K50:K63 K68:K79 K84:K95 K100:K117 K123:K135 K140:K151 K156:K167 K172:K188 K193:K208 K213:K227">
    <cfRule type="cellIs" dxfId="39" priority="373" operator="greaterThan">
      <formula>199.99</formula>
    </cfRule>
  </conditionalFormatting>
  <conditionalFormatting sqref="C232:E244">
    <cfRule type="cellIs" dxfId="38" priority="9" operator="greaterThan">
      <formula>199</formula>
    </cfRule>
  </conditionalFormatting>
  <conditionalFormatting sqref="F232:F244">
    <cfRule type="cellIs" dxfId="37" priority="8" operator="greaterThan">
      <formula>599</formula>
    </cfRule>
  </conditionalFormatting>
  <conditionalFormatting sqref="G232:G244">
    <cfRule type="cellIs" dxfId="36" priority="7" operator="greaterThan">
      <formula>199.999</formula>
    </cfRule>
  </conditionalFormatting>
  <conditionalFormatting sqref="K232:K244">
    <cfRule type="cellIs" dxfId="35" priority="6" operator="greaterThan">
      <formula>199.99</formula>
    </cfRule>
  </conditionalFormatting>
  <conditionalFormatting sqref="C249:E261">
    <cfRule type="cellIs" dxfId="34" priority="5" operator="greaterThan">
      <formula>199</formula>
    </cfRule>
  </conditionalFormatting>
  <conditionalFormatting sqref="F249:F261">
    <cfRule type="cellIs" dxfId="33" priority="4" operator="greaterThan">
      <formula>599</formula>
    </cfRule>
  </conditionalFormatting>
  <conditionalFormatting sqref="G249:G261">
    <cfRule type="cellIs" dxfId="32" priority="3" operator="greaterThan">
      <formula>199.999</formula>
    </cfRule>
  </conditionalFormatting>
  <conditionalFormatting sqref="K249:K261">
    <cfRule type="cellIs" dxfId="31" priority="2" operator="greaterThan">
      <formula>199.99</formula>
    </cfRule>
  </conditionalFormatting>
  <conditionalFormatting sqref="K232:K244">
    <cfRule type="cellIs" dxfId="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95" t="s">
        <v>39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95" t="s">
        <v>61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7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95" t="s">
        <v>66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7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95" t="s">
        <v>69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7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95" t="s">
        <v>70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7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95" t="s">
        <v>71</v>
      </c>
      <c r="B78" s="196"/>
      <c r="C78" s="196"/>
      <c r="D78" s="196"/>
      <c r="E78" s="196"/>
      <c r="F78" s="196"/>
      <c r="G78" s="196"/>
      <c r="H78" s="196"/>
      <c r="I78" s="196"/>
      <c r="J78" s="196"/>
      <c r="K78" s="197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93" t="s">
        <v>73</v>
      </c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93" t="s">
        <v>75</v>
      </c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3" type="noConversion"/>
  <conditionalFormatting sqref="C3:E13 C19:E32 C36:E46 C50:E59 C64:E74 C80:E91 C97:E105">
    <cfRule type="cellIs" dxfId="30" priority="16" operator="greaterThan">
      <formula>199</formula>
    </cfRule>
  </conditionalFormatting>
  <conditionalFormatting sqref="F3:F13 F19:F32 F36:F46 F50:F59 F64:F74 F80:F91 F97:F105">
    <cfRule type="cellIs" dxfId="29" priority="15" operator="greaterThan">
      <formula>599</formula>
    </cfRule>
  </conditionalFormatting>
  <conditionalFormatting sqref="G3:G13 G19:G32 G36:G46 G50:G59 G64:G74 G80:G91 G97:G105">
    <cfRule type="cellIs" dxfId="28" priority="14" operator="greaterThan">
      <formula>199.999</formula>
    </cfRule>
  </conditionalFormatting>
  <conditionalFormatting sqref="K3:K13 K19:K32 K36:K46 K50:K59 K64:K74 K80:K91 K97:K105">
    <cfRule type="cellIs" dxfId="27" priority="13" operator="greaterThan">
      <formula>199.99</formula>
    </cfRule>
  </conditionalFormatting>
  <conditionalFormatting sqref="C110:E118">
    <cfRule type="cellIs" dxfId="26" priority="12" operator="greaterThan">
      <formula>199</formula>
    </cfRule>
  </conditionalFormatting>
  <conditionalFormatting sqref="F110:F118">
    <cfRule type="cellIs" dxfId="25" priority="11" operator="greaterThan">
      <formula>599</formula>
    </cfRule>
  </conditionalFormatting>
  <conditionalFormatting sqref="G110:G118">
    <cfRule type="cellIs" dxfId="24" priority="10" operator="greaterThan">
      <formula>199.999</formula>
    </cfRule>
  </conditionalFormatting>
  <conditionalFormatting sqref="K110:K118">
    <cfRule type="cellIs" dxfId="23" priority="9" operator="greaterThan">
      <formula>199.99</formula>
    </cfRule>
  </conditionalFormatting>
  <conditionalFormatting sqref="C119:E119">
    <cfRule type="cellIs" dxfId="22" priority="8" operator="greaterThan">
      <formula>199</formula>
    </cfRule>
  </conditionalFormatting>
  <conditionalFormatting sqref="F119">
    <cfRule type="cellIs" dxfId="21" priority="7" operator="greaterThan">
      <formula>599</formula>
    </cfRule>
  </conditionalFormatting>
  <conditionalFormatting sqref="G119">
    <cfRule type="cellIs" dxfId="20" priority="6" operator="greaterThan">
      <formula>199.999</formula>
    </cfRule>
  </conditionalFormatting>
  <conditionalFormatting sqref="K119">
    <cfRule type="cellIs" dxfId="19" priority="5" operator="greaterThan">
      <formula>199.99</formula>
    </cfRule>
  </conditionalFormatting>
  <conditionalFormatting sqref="C120:E120">
    <cfRule type="cellIs" dxfId="18" priority="4" operator="greaterThan">
      <formula>199</formula>
    </cfRule>
  </conditionalFormatting>
  <conditionalFormatting sqref="F120">
    <cfRule type="cellIs" dxfId="17" priority="3" operator="greaterThan">
      <formula>599</formula>
    </cfRule>
  </conditionalFormatting>
  <conditionalFormatting sqref="G120">
    <cfRule type="cellIs" dxfId="16" priority="2" operator="greaterThan">
      <formula>199.999</formula>
    </cfRule>
  </conditionalFormatting>
  <conditionalFormatting sqref="K120">
    <cfRule type="cellIs" dxfId="15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C23"/>
  <sheetViews>
    <sheetView workbookViewId="0">
      <pane xSplit="1" topLeftCell="B1" activePane="topRight" state="frozen"/>
      <selection pane="topRight" activeCell="T7" sqref="T7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6" width="10.75" style="90" customWidth="1"/>
    <col min="27" max="16384" width="9" style="32"/>
  </cols>
  <sheetData>
    <row r="2" spans="1:29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441</v>
      </c>
      <c r="W2" s="89" t="s">
        <v>90</v>
      </c>
      <c r="X2" s="89" t="s">
        <v>91</v>
      </c>
      <c r="Y2" s="89" t="s">
        <v>92</v>
      </c>
    </row>
    <row r="3" spans="1:29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/>
      <c r="W3" s="92">
        <f>SUM(B3:V3)</f>
        <v>2384</v>
      </c>
      <c r="X3" s="92">
        <f>COUNT(B3:V3)*3</f>
        <v>15</v>
      </c>
      <c r="Y3" s="93">
        <f t="shared" ref="Y3:Y14" si="0">IF(X3=0, "",  W3/X3)</f>
        <v>158.93333333333334</v>
      </c>
      <c r="AA3" s="90"/>
      <c r="AB3" s="90"/>
      <c r="AC3" s="90"/>
    </row>
    <row r="4" spans="1:29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/>
      <c r="W4" s="92">
        <f t="shared" ref="W4:W22" si="1">SUM(B4:V4)</f>
        <v>6982</v>
      </c>
      <c r="X4" s="92">
        <f t="shared" ref="X4:X22" si="2">COUNT(B4:V4)*3</f>
        <v>36</v>
      </c>
      <c r="Y4" s="93">
        <f t="shared" si="0"/>
        <v>193.94444444444446</v>
      </c>
      <c r="AA4" s="90"/>
      <c r="AB4" s="90"/>
      <c r="AC4" s="90"/>
    </row>
    <row r="5" spans="1:29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/>
      <c r="W5" s="92">
        <f t="shared" si="1"/>
        <v>7699</v>
      </c>
      <c r="X5" s="92">
        <f t="shared" si="2"/>
        <v>42</v>
      </c>
      <c r="Y5" s="93">
        <f t="shared" si="0"/>
        <v>183.3095238095238</v>
      </c>
      <c r="AA5" s="90"/>
      <c r="AB5" s="90"/>
      <c r="AC5" s="90"/>
    </row>
    <row r="6" spans="1:29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/>
      <c r="W6" s="92">
        <f t="shared" si="1"/>
        <v>4575</v>
      </c>
      <c r="X6" s="92">
        <f t="shared" si="2"/>
        <v>27</v>
      </c>
      <c r="Y6" s="93">
        <f t="shared" si="0"/>
        <v>169.44444444444446</v>
      </c>
      <c r="AA6" s="90"/>
      <c r="AB6" s="90"/>
      <c r="AC6" s="90"/>
    </row>
    <row r="7" spans="1:29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/>
      <c r="W7" s="92">
        <f t="shared" si="1"/>
        <v>7207</v>
      </c>
      <c r="X7" s="92">
        <f t="shared" si="2"/>
        <v>36</v>
      </c>
      <c r="Y7" s="93">
        <f t="shared" si="0"/>
        <v>200.19444444444446</v>
      </c>
      <c r="AA7" s="90"/>
      <c r="AB7" s="90"/>
      <c r="AC7" s="90"/>
    </row>
    <row r="8" spans="1:29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/>
      <c r="W8" s="92">
        <f t="shared" si="1"/>
        <v>4394</v>
      </c>
      <c r="X8" s="92">
        <f t="shared" si="2"/>
        <v>24</v>
      </c>
      <c r="Y8" s="93">
        <f t="shared" si="0"/>
        <v>183.08333333333334</v>
      </c>
      <c r="AA8" s="90"/>
      <c r="AB8" s="90"/>
      <c r="AC8" s="90"/>
    </row>
    <row r="9" spans="1:29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/>
      <c r="W9" s="92">
        <f t="shared" si="1"/>
        <v>8101</v>
      </c>
      <c r="X9" s="92">
        <f t="shared" si="2"/>
        <v>45</v>
      </c>
      <c r="Y9" s="93">
        <f t="shared" si="0"/>
        <v>180.02222222222221</v>
      </c>
      <c r="AA9" s="90"/>
      <c r="AB9" s="90"/>
      <c r="AC9" s="90"/>
    </row>
    <row r="10" spans="1:29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/>
      <c r="W10" s="92">
        <f t="shared" si="1"/>
        <v>1714</v>
      </c>
      <c r="X10" s="92">
        <f t="shared" si="2"/>
        <v>9</v>
      </c>
      <c r="Y10" s="93">
        <f t="shared" si="0"/>
        <v>190.44444444444446</v>
      </c>
      <c r="AA10" s="90"/>
      <c r="AB10" s="90"/>
      <c r="AC10" s="90"/>
    </row>
    <row r="11" spans="1:29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/>
      <c r="W11" s="92">
        <f t="shared" si="1"/>
        <v>6660</v>
      </c>
      <c r="X11" s="92">
        <f t="shared" si="2"/>
        <v>42</v>
      </c>
      <c r="Y11" s="93">
        <f t="shared" si="0"/>
        <v>158.57142857142858</v>
      </c>
      <c r="AA11" s="90"/>
      <c r="AB11" s="90"/>
      <c r="AC11" s="90"/>
    </row>
    <row r="12" spans="1:29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/>
      <c r="W12" s="92">
        <f t="shared" si="1"/>
        <v>8464</v>
      </c>
      <c r="X12" s="92">
        <f t="shared" si="2"/>
        <v>42</v>
      </c>
      <c r="Y12" s="93">
        <f t="shared" si="0"/>
        <v>201.52380952380952</v>
      </c>
      <c r="AA12" s="90"/>
      <c r="AB12" s="90"/>
      <c r="AC12" s="90"/>
    </row>
    <row r="13" spans="1:29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/>
      <c r="W13" s="92">
        <f t="shared" si="1"/>
        <v>1603</v>
      </c>
      <c r="X13" s="92">
        <f t="shared" si="2"/>
        <v>9</v>
      </c>
      <c r="Y13" s="93">
        <f t="shared" si="0"/>
        <v>178.11111111111111</v>
      </c>
      <c r="AA13" s="90"/>
      <c r="AB13" s="90"/>
      <c r="AC13" s="90"/>
    </row>
    <row r="14" spans="1:29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/>
      <c r="W14" s="92">
        <f t="shared" si="1"/>
        <v>9083</v>
      </c>
      <c r="X14" s="92">
        <f t="shared" si="2"/>
        <v>45</v>
      </c>
      <c r="Y14" s="93">
        <f t="shared" si="0"/>
        <v>201.84444444444443</v>
      </c>
      <c r="AA14" s="90"/>
      <c r="AB14" s="90"/>
      <c r="AC14" s="90"/>
    </row>
    <row r="15" spans="1:29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/>
      <c r="W15" s="92">
        <f t="shared" si="1"/>
        <v>5104</v>
      </c>
      <c r="X15" s="92">
        <f t="shared" si="2"/>
        <v>27</v>
      </c>
      <c r="Y15" s="93">
        <f t="shared" ref="Y15:Y22" si="3">IF(X15=0, "",  W15/X15)</f>
        <v>189.03703703703704</v>
      </c>
    </row>
    <row r="16" spans="1:29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/>
      <c r="W16" s="92">
        <f t="shared" si="1"/>
        <v>953</v>
      </c>
      <c r="X16" s="92">
        <f t="shared" si="2"/>
        <v>6</v>
      </c>
      <c r="Y16" s="93">
        <f t="shared" si="3"/>
        <v>158.83333333333334</v>
      </c>
    </row>
    <row r="17" spans="1:25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/>
      <c r="W17" s="92">
        <f t="shared" si="1"/>
        <v>7621</v>
      </c>
      <c r="X17" s="92">
        <f t="shared" si="2"/>
        <v>42</v>
      </c>
      <c r="Y17" s="93">
        <f t="shared" si="3"/>
        <v>181.45238095238096</v>
      </c>
    </row>
    <row r="18" spans="1:25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/>
      <c r="W18" s="92">
        <f t="shared" si="1"/>
        <v>4722</v>
      </c>
      <c r="X18" s="92">
        <f t="shared" si="2"/>
        <v>27</v>
      </c>
      <c r="Y18" s="93">
        <f t="shared" si="3"/>
        <v>174.88888888888889</v>
      </c>
    </row>
    <row r="19" spans="1:25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/>
      <c r="W19" s="92">
        <f t="shared" si="1"/>
        <v>5061</v>
      </c>
      <c r="X19" s="92">
        <f t="shared" si="2"/>
        <v>36</v>
      </c>
      <c r="Y19" s="93">
        <f t="shared" si="3"/>
        <v>140.58333333333334</v>
      </c>
    </row>
    <row r="20" spans="1:25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/>
      <c r="W20" s="92">
        <f t="shared" si="1"/>
        <v>2611</v>
      </c>
      <c r="X20" s="92">
        <f t="shared" si="2"/>
        <v>18</v>
      </c>
      <c r="Y20" s="93">
        <f t="shared" si="3"/>
        <v>145.05555555555554</v>
      </c>
    </row>
    <row r="21" spans="1:25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/>
      <c r="W21" s="92">
        <f t="shared" si="1"/>
        <v>2927</v>
      </c>
      <c r="X21" s="92">
        <f t="shared" si="2"/>
        <v>15</v>
      </c>
      <c r="Y21" s="93">
        <f t="shared" si="3"/>
        <v>195.13333333333333</v>
      </c>
    </row>
    <row r="22" spans="1:25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/>
      <c r="W22" s="92">
        <f t="shared" si="1"/>
        <v>1070</v>
      </c>
      <c r="X22" s="92">
        <f t="shared" si="2"/>
        <v>6</v>
      </c>
      <c r="Y22" s="93">
        <f t="shared" si="3"/>
        <v>178.33333333333334</v>
      </c>
    </row>
    <row r="23" spans="1:25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>COUNT(S3:S22)</f>
        <v>15</v>
      </c>
      <c r="T23" s="90">
        <f>COUNT(T3:T22)</f>
        <v>12</v>
      </c>
      <c r="U23" s="90">
        <f>COUNT(U3:U22)</f>
        <v>13</v>
      </c>
    </row>
  </sheetData>
  <sortState ref="A3:A29">
    <sortCondition ref="A29"/>
  </sortState>
  <phoneticPr fontId="3" type="noConversion"/>
  <conditionalFormatting sqref="B3:V22">
    <cfRule type="cellIs" dxfId="14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3" type="noConversion"/>
  <conditionalFormatting sqref="B3:L28 I29:L29">
    <cfRule type="cellIs" dxfId="13" priority="4" operator="greaterThan">
      <formula>599</formula>
    </cfRule>
  </conditionalFormatting>
  <conditionalFormatting sqref="B29:L29">
    <cfRule type="cellIs" dxfId="12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8">
        <v>1</v>
      </c>
      <c r="B3" s="199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8"/>
      <c r="B4" s="199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8"/>
      <c r="B5" s="199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8">
        <v>2</v>
      </c>
      <c r="B6" s="199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8"/>
      <c r="B7" s="199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8"/>
      <c r="B8" s="199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8">
        <v>3</v>
      </c>
      <c r="B9" s="199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9" t="s">
        <v>139</v>
      </c>
      <c r="L9" s="199"/>
      <c r="M9" s="199"/>
      <c r="N9" s="199"/>
      <c r="O9" s="199"/>
      <c r="P9" s="199"/>
      <c r="Q9" s="199"/>
      <c r="R9" s="101"/>
      <c r="S9" s="101"/>
      <c r="T9" s="101"/>
      <c r="U9" s="101"/>
      <c r="V9" s="101"/>
    </row>
    <row r="10" spans="1:22">
      <c r="A10" s="198"/>
      <c r="B10" s="199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9"/>
      <c r="L10" s="199"/>
      <c r="M10" s="199"/>
      <c r="N10" s="199"/>
      <c r="O10" s="199"/>
      <c r="P10" s="199"/>
      <c r="Q10" s="199"/>
      <c r="R10" s="101"/>
      <c r="S10" s="101"/>
      <c r="T10" s="101"/>
      <c r="U10" s="101"/>
      <c r="V10" s="101"/>
    </row>
    <row r="11" spans="1:22">
      <c r="A11" s="198"/>
      <c r="B11" s="199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8">
        <v>4</v>
      </c>
      <c r="B12" s="199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8"/>
      <c r="B13" s="199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8"/>
      <c r="B14" s="199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8">
        <v>5</v>
      </c>
      <c r="B15" s="199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8"/>
      <c r="B16" s="199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8"/>
      <c r="B17" s="199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8">
        <v>6</v>
      </c>
      <c r="B18" s="199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8"/>
      <c r="B19" s="199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3" t="s">
        <v>109</v>
      </c>
      <c r="L19" s="203"/>
      <c r="M19" s="106">
        <f ca="1">SUM(M12:M18)</f>
        <v>39</v>
      </c>
      <c r="N19" s="106">
        <f ca="1">SUM(N12:N18)</f>
        <v>42</v>
      </c>
      <c r="O19" s="200"/>
      <c r="P19" s="201"/>
      <c r="Q19" s="202"/>
      <c r="R19" s="101"/>
      <c r="S19" s="101"/>
      <c r="T19" s="101"/>
      <c r="U19" s="101"/>
      <c r="V19" s="101"/>
    </row>
    <row r="20" spans="1:22">
      <c r="A20" s="198"/>
      <c r="B20" s="199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8">
        <v>7</v>
      </c>
      <c r="B21" s="199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8"/>
      <c r="B22" s="199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8"/>
      <c r="B23" s="199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8">
        <v>8</v>
      </c>
      <c r="B24" s="199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8"/>
      <c r="B25" s="199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8"/>
      <c r="B26" s="199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8">
        <v>9</v>
      </c>
      <c r="B27" s="199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8"/>
      <c r="B28" s="199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8"/>
      <c r="B29" s="199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3" type="noConversion"/>
  <conditionalFormatting sqref="D3:F29">
    <cfRule type="cellIs" dxfId="11" priority="4" operator="greaterThan">
      <formula>199.999</formula>
    </cfRule>
  </conditionalFormatting>
  <conditionalFormatting sqref="G3:G30">
    <cfRule type="cellIs" dxfId="10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8">
        <v>1</v>
      </c>
      <c r="B3" s="199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8"/>
      <c r="B4" s="199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8"/>
      <c r="B5" s="199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8">
        <v>2</v>
      </c>
      <c r="B6" s="199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8"/>
      <c r="B7" s="199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8"/>
      <c r="B8" s="199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8">
        <v>3</v>
      </c>
      <c r="B9" s="199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9" t="s">
        <v>139</v>
      </c>
      <c r="L9" s="199"/>
      <c r="M9" s="199"/>
      <c r="N9" s="199"/>
      <c r="O9" s="199"/>
      <c r="P9" s="199"/>
      <c r="Q9" s="199"/>
      <c r="R9" s="101"/>
      <c r="S9" s="101"/>
      <c r="T9" s="101"/>
      <c r="U9" s="101"/>
      <c r="V9" s="101"/>
    </row>
    <row r="10" spans="1:22">
      <c r="A10" s="198"/>
      <c r="B10" s="199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9"/>
      <c r="L10" s="199"/>
      <c r="M10" s="199"/>
      <c r="N10" s="199"/>
      <c r="O10" s="199"/>
      <c r="P10" s="199"/>
      <c r="Q10" s="199"/>
      <c r="R10" s="101"/>
      <c r="S10" s="101"/>
      <c r="T10" s="101"/>
      <c r="U10" s="101"/>
      <c r="V10" s="101"/>
    </row>
    <row r="11" spans="1:22">
      <c r="A11" s="198"/>
      <c r="B11" s="199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8">
        <v>4</v>
      </c>
      <c r="B12" s="199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8"/>
      <c r="B13" s="199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>
      <c r="A14" s="198"/>
      <c r="B14" s="199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>
      <c r="A15" s="198">
        <v>5</v>
      </c>
      <c r="B15" s="199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>
      <c r="A16" s="198"/>
      <c r="B16" s="199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>
      <c r="A17" s="198"/>
      <c r="B17" s="199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3" t="s">
        <v>109</v>
      </c>
      <c r="L17" s="203"/>
      <c r="M17" s="106">
        <f ca="1">SUM(M12:M16)</f>
        <v>39</v>
      </c>
      <c r="N17" s="106">
        <f ca="1">SUM(N12:N16)</f>
        <v>42</v>
      </c>
      <c r="O17" s="200"/>
      <c r="P17" s="201"/>
      <c r="Q17" s="202"/>
      <c r="R17" s="101"/>
      <c r="S17" s="101"/>
      <c r="T17" s="101"/>
      <c r="U17" s="101"/>
      <c r="V17" s="101"/>
    </row>
    <row r="18" spans="1:23">
      <c r="A18" s="198">
        <v>6</v>
      </c>
      <c r="B18" s="199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8"/>
      <c r="B19" s="199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8"/>
      <c r="B20" s="199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8">
        <v>7</v>
      </c>
      <c r="B21" s="199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8"/>
      <c r="B22" s="199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8"/>
      <c r="B23" s="199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8">
        <v>8</v>
      </c>
      <c r="B24" s="199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8"/>
      <c r="B25" s="199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8"/>
      <c r="B26" s="199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8">
        <v>9</v>
      </c>
      <c r="B27" s="199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8"/>
      <c r="B28" s="199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8"/>
      <c r="B29" s="199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3" type="noConversion"/>
  <conditionalFormatting sqref="D3:F29">
    <cfRule type="cellIs" dxfId="9" priority="9" operator="greaterThan">
      <formula>199.999</formula>
    </cfRule>
  </conditionalFormatting>
  <conditionalFormatting sqref="G3:G30">
    <cfRule type="cellIs" dxfId="8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204" t="s">
        <v>218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</row>
    <row r="2" spans="1:27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3" type="noConversion"/>
  <conditionalFormatting sqref="F25:G28 B4:S24 H25:S33">
    <cfRule type="cellIs" dxfId="7" priority="15" operator="greaterThan">
      <formula>599</formula>
    </cfRule>
  </conditionalFormatting>
  <conditionalFormatting sqref="B25:S25">
    <cfRule type="cellIs" dxfId="6" priority="12" operator="greaterThan">
      <formula>599</formula>
    </cfRule>
  </conditionalFormatting>
  <conditionalFormatting sqref="B26:S28">
    <cfRule type="cellIs" dxfId="5" priority="9" operator="greaterThan">
      <formula>599</formula>
    </cfRule>
  </conditionalFormatting>
  <conditionalFormatting sqref="F29:G33">
    <cfRule type="cellIs" dxfId="4" priority="6" operator="greaterThan">
      <formula>599</formula>
    </cfRule>
  </conditionalFormatting>
  <conditionalFormatting sqref="B29:S33">
    <cfRule type="cellIs" dxfId="3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2023-08-03T16:21:29Z</dcterms:modified>
</cp:coreProperties>
</file>