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S23" i="17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R22"/>
  <c r="Q22"/>
  <c r="K22"/>
  <c r="F225" i="18"/>
  <c r="G225" s="1"/>
  <c r="F219"/>
  <c r="G219" s="1"/>
  <c r="F221"/>
  <c r="G221" s="1"/>
  <c r="F226"/>
  <c r="G226" s="1"/>
  <c r="F214"/>
  <c r="G214" s="1"/>
  <c r="F215"/>
  <c r="G215" s="1"/>
  <c r="F213"/>
  <c r="G213" s="1"/>
  <c r="F227"/>
  <c r="G227" s="1"/>
  <c r="F222"/>
  <c r="G222" s="1"/>
  <c r="F224"/>
  <c r="G224" s="1"/>
  <c r="F218"/>
  <c r="G218" s="1"/>
  <c r="F223"/>
  <c r="G223" s="1"/>
  <c r="F217"/>
  <c r="G217" s="1"/>
  <c r="F220"/>
  <c r="G220" s="1"/>
  <c r="A220" s="1"/>
  <c r="F216"/>
  <c r="G216" s="1"/>
  <c r="R16" i="17"/>
  <c r="R15"/>
  <c r="R14"/>
  <c r="R13"/>
  <c r="R8"/>
  <c r="R4"/>
  <c r="R3"/>
  <c r="F196" i="18"/>
  <c r="G196" s="1"/>
  <c r="F200"/>
  <c r="G200" s="1"/>
  <c r="F202"/>
  <c r="G202" s="1"/>
  <c r="F198"/>
  <c r="G198" s="1"/>
  <c r="F193"/>
  <c r="G193" s="1"/>
  <c r="F204"/>
  <c r="G204" s="1"/>
  <c r="F205"/>
  <c r="G205" s="1"/>
  <c r="F201"/>
  <c r="G201" s="1"/>
  <c r="F197"/>
  <c r="G197" s="1"/>
  <c r="F208"/>
  <c r="G208" s="1"/>
  <c r="F199"/>
  <c r="G199" s="1"/>
  <c r="F203"/>
  <c r="G203" s="1"/>
  <c r="F195"/>
  <c r="G195" s="1"/>
  <c r="F207"/>
  <c r="G207" s="1"/>
  <c r="F206"/>
  <c r="G206" s="1"/>
  <c r="F194"/>
  <c r="G194" s="1"/>
  <c r="Q20" i="17"/>
  <c r="Q16"/>
  <c r="Q15"/>
  <c r="Q13"/>
  <c r="Q10"/>
  <c r="Q8"/>
  <c r="Q3"/>
  <c r="F173" i="18"/>
  <c r="G173" s="1"/>
  <c r="F185"/>
  <c r="G185" s="1"/>
  <c r="F183"/>
  <c r="G183" s="1"/>
  <c r="F179"/>
  <c r="G179" s="1"/>
  <c r="F178"/>
  <c r="G178" s="1"/>
  <c r="F182"/>
  <c r="G182" s="1"/>
  <c r="F177"/>
  <c r="G177" s="1"/>
  <c r="F180"/>
  <c r="G180" s="1"/>
  <c r="F184"/>
  <c r="G184" s="1"/>
  <c r="F176"/>
  <c r="G176" s="1"/>
  <c r="F181"/>
  <c r="G181" s="1"/>
  <c r="F187"/>
  <c r="G187" s="1"/>
  <c r="F175"/>
  <c r="G175" s="1"/>
  <c r="F174"/>
  <c r="G174" s="1"/>
  <c r="F186"/>
  <c r="G186" s="1"/>
  <c r="F172"/>
  <c r="G172" s="1"/>
  <c r="F188"/>
  <c r="Q19" i="17" s="1"/>
  <c r="K21"/>
  <c r="K20"/>
  <c r="K19"/>
  <c r="K18"/>
  <c r="K17"/>
  <c r="K16"/>
  <c r="K15"/>
  <c r="K13"/>
  <c r="K10"/>
  <c r="K7"/>
  <c r="K5"/>
  <c r="F167" i="18"/>
  <c r="G167" s="1"/>
  <c r="F159"/>
  <c r="G159" s="1"/>
  <c r="F165"/>
  <c r="G165" s="1"/>
  <c r="F161"/>
  <c r="G161" s="1"/>
  <c r="F163"/>
  <c r="G163" s="1"/>
  <c r="F162"/>
  <c r="G162" s="1"/>
  <c r="F157"/>
  <c r="G157" s="1"/>
  <c r="F156"/>
  <c r="G156" s="1"/>
  <c r="F164"/>
  <c r="G164" s="1"/>
  <c r="F160"/>
  <c r="K8" i="17" s="1"/>
  <c r="F166" i="18"/>
  <c r="G166" s="1"/>
  <c r="F158"/>
  <c r="K14" i="17" s="1"/>
  <c r="T22" l="1"/>
  <c r="J225" i="18" s="1"/>
  <c r="U22" i="17"/>
  <c r="A217" i="18"/>
  <c r="A225"/>
  <c r="A219"/>
  <c r="A221"/>
  <c r="A215"/>
  <c r="A213"/>
  <c r="A227"/>
  <c r="A218"/>
  <c r="A223"/>
  <c r="A224"/>
  <c r="A216"/>
  <c r="A222"/>
  <c r="A226"/>
  <c r="A214"/>
  <c r="K9" i="17"/>
  <c r="G160" i="18"/>
  <c r="A164" s="1"/>
  <c r="R12" i="17"/>
  <c r="R11"/>
  <c r="R10"/>
  <c r="R9"/>
  <c r="R21"/>
  <c r="R20"/>
  <c r="R7"/>
  <c r="R19"/>
  <c r="A197" i="18"/>
  <c r="R6" i="17"/>
  <c r="R18"/>
  <c r="R5"/>
  <c r="R17"/>
  <c r="A195" i="18"/>
  <c r="A207"/>
  <c r="A200"/>
  <c r="A204"/>
  <c r="A205"/>
  <c r="A208"/>
  <c r="A199"/>
  <c r="A203"/>
  <c r="A196"/>
  <c r="A194"/>
  <c r="A198"/>
  <c r="A206"/>
  <c r="A202"/>
  <c r="A193"/>
  <c r="A201"/>
  <c r="K12" i="17"/>
  <c r="K11"/>
  <c r="Q21"/>
  <c r="K6"/>
  <c r="Q6"/>
  <c r="K4"/>
  <c r="K3"/>
  <c r="G158" i="18"/>
  <c r="Q9" i="17"/>
  <c r="G188" i="18"/>
  <c r="A188" s="1"/>
  <c r="Q7" i="17"/>
  <c r="Q18"/>
  <c r="Q17"/>
  <c r="Q4"/>
  <c r="Q5"/>
  <c r="Q14"/>
  <c r="Q12"/>
  <c r="A173" i="18"/>
  <c r="Q11" i="17"/>
  <c r="A183" i="18"/>
  <c r="A167"/>
  <c r="A162"/>
  <c r="J20" i="17"/>
  <c r="J18"/>
  <c r="J16"/>
  <c r="J13"/>
  <c r="J10"/>
  <c r="J6"/>
  <c r="J4"/>
  <c r="J3"/>
  <c r="F147" i="18"/>
  <c r="G147" s="1"/>
  <c r="F145"/>
  <c r="G145" s="1"/>
  <c r="F149"/>
  <c r="G149" s="1"/>
  <c r="F142"/>
  <c r="G142" s="1"/>
  <c r="F140"/>
  <c r="G140" s="1"/>
  <c r="F141"/>
  <c r="G141" s="1"/>
  <c r="F150"/>
  <c r="G150" s="1"/>
  <c r="F148"/>
  <c r="G148" s="1"/>
  <c r="F143"/>
  <c r="G143" s="1"/>
  <c r="F151"/>
  <c r="G151" s="1"/>
  <c r="F144"/>
  <c r="G144" s="1"/>
  <c r="F146"/>
  <c r="G146" s="1"/>
  <c r="I20" i="17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16" i="17"/>
  <c r="H13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F113"/>
  <c r="G113" s="1"/>
  <c r="F116"/>
  <c r="G116" s="1"/>
  <c r="F108"/>
  <c r="G108" s="1"/>
  <c r="F105"/>
  <c r="G105" s="1"/>
  <c r="F111"/>
  <c r="G111" s="1"/>
  <c r="G19" i="17"/>
  <c r="G18"/>
  <c r="G16"/>
  <c r="G13"/>
  <c r="G10"/>
  <c r="G6"/>
  <c r="G4"/>
  <c r="F93" i="18"/>
  <c r="G93" s="1"/>
  <c r="F92"/>
  <c r="G92" s="1"/>
  <c r="F86"/>
  <c r="G86" s="1"/>
  <c r="F95"/>
  <c r="G95" s="1"/>
  <c r="F84"/>
  <c r="G84" s="1"/>
  <c r="F91"/>
  <c r="G91" s="1"/>
  <c r="F94"/>
  <c r="G94" s="1"/>
  <c r="F90"/>
  <c r="G90" s="1"/>
  <c r="F88"/>
  <c r="G88" s="1"/>
  <c r="F89"/>
  <c r="G89" s="1"/>
  <c r="F87"/>
  <c r="G87" s="1"/>
  <c r="F85"/>
  <c r="G85" s="1"/>
  <c r="F18" i="17"/>
  <c r="F17"/>
  <c r="F16"/>
  <c r="F14"/>
  <c r="F13"/>
  <c r="F9"/>
  <c r="F8"/>
  <c r="F6"/>
  <c r="F79" i="18"/>
  <c r="G79" s="1"/>
  <c r="F69"/>
  <c r="G69" s="1"/>
  <c r="F68"/>
  <c r="G68" s="1"/>
  <c r="F77"/>
  <c r="G77" s="1"/>
  <c r="F73"/>
  <c r="G73" s="1"/>
  <c r="F70"/>
  <c r="G70" s="1"/>
  <c r="F76"/>
  <c r="G76" s="1"/>
  <c r="F72"/>
  <c r="G72" s="1"/>
  <c r="F71"/>
  <c r="G71" s="1"/>
  <c r="F78"/>
  <c r="G78" s="1"/>
  <c r="F75"/>
  <c r="G75" s="1"/>
  <c r="F74"/>
  <c r="G74" s="1"/>
  <c r="E13" i="17"/>
  <c r="E10"/>
  <c r="E4"/>
  <c r="F63" i="18"/>
  <c r="G63" s="1"/>
  <c r="F50"/>
  <c r="G50" s="1"/>
  <c r="F57"/>
  <c r="G57" s="1"/>
  <c r="F56"/>
  <c r="G56" s="1"/>
  <c r="F62"/>
  <c r="G62" s="1"/>
  <c r="F51"/>
  <c r="G51" s="1"/>
  <c r="F52"/>
  <c r="G52" s="1"/>
  <c r="F59"/>
  <c r="G59" s="1"/>
  <c r="F54"/>
  <c r="G54" s="1"/>
  <c r="F55"/>
  <c r="E5" i="17" s="1"/>
  <c r="F53" i="18"/>
  <c r="G53" s="1"/>
  <c r="F60"/>
  <c r="G60" s="1"/>
  <c r="F58"/>
  <c r="G58" s="1"/>
  <c r="F61"/>
  <c r="G61" s="1"/>
  <c r="D19" i="17"/>
  <c r="D16"/>
  <c r="D15"/>
  <c r="D13"/>
  <c r="D10"/>
  <c r="D8"/>
  <c r="D7"/>
  <c r="D3"/>
  <c r="F45" i="18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8" i="17"/>
  <c r="C16"/>
  <c r="C13"/>
  <c r="C10"/>
  <c r="C6"/>
  <c r="C5"/>
  <c r="C3"/>
  <c r="F26" i="18"/>
  <c r="G26" s="1"/>
  <c r="F22"/>
  <c r="G22" s="1"/>
  <c r="B16" i="17"/>
  <c r="B13"/>
  <c r="B11"/>
  <c r="B10"/>
  <c r="B8"/>
  <c r="V22" l="1"/>
  <c r="K225" i="18" s="1"/>
  <c r="I225"/>
  <c r="R23" i="17"/>
  <c r="J14"/>
  <c r="D14"/>
  <c r="K23"/>
  <c r="J8"/>
  <c r="A158" i="18"/>
  <c r="H5" i="17"/>
  <c r="A157" i="18"/>
  <c r="E11" i="17"/>
  <c r="G8"/>
  <c r="A161" i="18"/>
  <c r="Q23" i="17"/>
  <c r="U21"/>
  <c r="A176" i="18"/>
  <c r="J12" i="17"/>
  <c r="A165" i="18"/>
  <c r="A163"/>
  <c r="G9" i="17"/>
  <c r="J11"/>
  <c r="A160" i="18"/>
  <c r="A180"/>
  <c r="J9" i="17"/>
  <c r="A166" i="18"/>
  <c r="E7" i="17"/>
  <c r="A143" i="18"/>
  <c r="J7" i="17"/>
  <c r="A181" i="18"/>
  <c r="H10" i="17"/>
  <c r="A174" i="18"/>
  <c r="T21" i="17"/>
  <c r="J215" i="18" s="1"/>
  <c r="H8" i="17"/>
  <c r="A175" i="18"/>
  <c r="A186"/>
  <c r="A156"/>
  <c r="A159"/>
  <c r="H7" i="17"/>
  <c r="J15"/>
  <c r="G12"/>
  <c r="G11"/>
  <c r="A172" i="18"/>
  <c r="A177"/>
  <c r="A179"/>
  <c r="A182"/>
  <c r="A184"/>
  <c r="A178"/>
  <c r="A187"/>
  <c r="A185"/>
  <c r="A141"/>
  <c r="A142"/>
  <c r="A145"/>
  <c r="J19" i="17"/>
  <c r="J5"/>
  <c r="A140" i="18"/>
  <c r="A149"/>
  <c r="J17" i="17"/>
  <c r="A147" i="18"/>
  <c r="A151"/>
  <c r="A146"/>
  <c r="A144"/>
  <c r="A148"/>
  <c r="A150"/>
  <c r="A41"/>
  <c r="H11" i="17"/>
  <c r="E12"/>
  <c r="D6"/>
  <c r="G14"/>
  <c r="C17"/>
  <c r="E16"/>
  <c r="G17"/>
  <c r="H19"/>
  <c r="D11"/>
  <c r="F11"/>
  <c r="H20"/>
  <c r="E9"/>
  <c r="H9"/>
  <c r="E15"/>
  <c r="H18"/>
  <c r="F10"/>
  <c r="A44" i="18"/>
  <c r="D12" i="17"/>
  <c r="F12"/>
  <c r="A36" i="18"/>
  <c r="H4" i="17"/>
  <c r="A37" i="18"/>
  <c r="A38"/>
  <c r="A39"/>
  <c r="A70"/>
  <c r="A40"/>
  <c r="D17" i="17"/>
  <c r="I18"/>
  <c r="E17"/>
  <c r="F4"/>
  <c r="G3"/>
  <c r="H14"/>
  <c r="D4"/>
  <c r="E3"/>
  <c r="E18"/>
  <c r="F5"/>
  <c r="F20"/>
  <c r="H15"/>
  <c r="E8"/>
  <c r="G55" i="18"/>
  <c r="A55" s="1"/>
  <c r="A42"/>
  <c r="E14" i="17"/>
  <c r="A43" i="18"/>
  <c r="D18" i="17"/>
  <c r="F19"/>
  <c r="D5"/>
  <c r="E19"/>
  <c r="G5"/>
  <c r="G20"/>
  <c r="H17"/>
  <c r="D9"/>
  <c r="H6"/>
  <c r="F15"/>
  <c r="G15"/>
  <c r="A56" i="18"/>
  <c r="H12" i="17"/>
  <c r="A45" i="18"/>
  <c r="F3" i="17"/>
  <c r="F7"/>
  <c r="E6"/>
  <c r="A75" i="18"/>
  <c r="G7" i="17"/>
  <c r="A102" i="18"/>
  <c r="G132"/>
  <c r="I9" i="17"/>
  <c r="I16"/>
  <c r="I14"/>
  <c r="I6"/>
  <c r="G123" i="18"/>
  <c r="A123" s="1"/>
  <c r="I19" i="17"/>
  <c r="I11"/>
  <c r="I12"/>
  <c r="I17"/>
  <c r="A116" i="18"/>
  <c r="A112"/>
  <c r="A117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182" i="18" l="1"/>
  <c r="I215"/>
  <c r="J23" i="17"/>
  <c r="I23"/>
  <c r="J205" i="18"/>
  <c r="U10" i="17"/>
  <c r="I103" i="18" s="1"/>
  <c r="D23" i="17"/>
  <c r="H23"/>
  <c r="I205" i="18"/>
  <c r="V21" i="17"/>
  <c r="K215" i="18" s="1"/>
  <c r="G23" i="17"/>
  <c r="A63" i="18"/>
  <c r="E23" i="17"/>
  <c r="K182" i="18"/>
  <c r="A51"/>
  <c r="J182"/>
  <c r="F23" i="17"/>
  <c r="U20"/>
  <c r="I227" i="18" s="1"/>
  <c r="T20" i="17"/>
  <c r="J227" i="18" s="1"/>
  <c r="A62"/>
  <c r="J117"/>
  <c r="A60"/>
  <c r="A54"/>
  <c r="A53"/>
  <c r="A59"/>
  <c r="A61"/>
  <c r="A58"/>
  <c r="A134"/>
  <c r="A132"/>
  <c r="A129"/>
  <c r="A133"/>
  <c r="A125"/>
  <c r="A124"/>
  <c r="A130"/>
  <c r="A128"/>
  <c r="A131"/>
  <c r="A126"/>
  <c r="A127"/>
  <c r="A135"/>
  <c r="I117"/>
  <c r="I79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W8" s="1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P13" s="1"/>
  <c r="L12"/>
  <c r="N18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M18" s="1"/>
  <c r="G10"/>
  <c r="G9"/>
  <c r="G8"/>
  <c r="G7"/>
  <c r="G6"/>
  <c r="G5"/>
  <c r="G4"/>
  <c r="Q18" s="1"/>
  <c r="G3"/>
  <c r="Q16" s="1"/>
  <c r="F28" i="18"/>
  <c r="C14" i="17" s="1"/>
  <c r="F23" i="18"/>
  <c r="C4" i="17" s="1"/>
  <c r="F31" i="18"/>
  <c r="F30"/>
  <c r="C19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8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19" i="17" s="1"/>
  <c r="F7" i="18"/>
  <c r="B5" i="17" s="1"/>
  <c r="N29" i="16"/>
  <c r="M29"/>
  <c r="I28"/>
  <c r="M28" s="1"/>
  <c r="K67" i="15" s="1"/>
  <c r="N26" i="16"/>
  <c r="M26"/>
  <c r="L25"/>
  <c r="K52" i="15" s="1"/>
  <c r="N22" i="16"/>
  <c r="O22" s="1"/>
  <c r="M22"/>
  <c r="O20"/>
  <c r="N20"/>
  <c r="M20"/>
  <c r="N18"/>
  <c r="O18" s="1"/>
  <c r="M18"/>
  <c r="J16"/>
  <c r="J39" i="15" s="1"/>
  <c r="N15" i="16"/>
  <c r="O15" s="1"/>
  <c r="M15"/>
  <c r="N14"/>
  <c r="O14" s="1"/>
  <c r="M14"/>
  <c r="N10"/>
  <c r="M10"/>
  <c r="O10" s="1"/>
  <c r="N8"/>
  <c r="O8" s="1"/>
  <c r="M8"/>
  <c r="N7"/>
  <c r="M7"/>
  <c r="N6"/>
  <c r="O6" s="1"/>
  <c r="M6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F110" i="15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F81"/>
  <c r="J19" i="16" s="1"/>
  <c r="H80" i="15"/>
  <c r="F80"/>
  <c r="J27" i="16" s="1"/>
  <c r="J54" i="15" s="1"/>
  <c r="F74"/>
  <c r="I12" i="16" s="1"/>
  <c r="I73" i="15"/>
  <c r="G73"/>
  <c r="F73"/>
  <c r="I24" i="16" s="1"/>
  <c r="J72" i="15"/>
  <c r="F72"/>
  <c r="G72" s="1"/>
  <c r="F71"/>
  <c r="I23" i="16" s="1"/>
  <c r="F70" i="15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F59"/>
  <c r="G59" s="1"/>
  <c r="F58"/>
  <c r="G58" s="1"/>
  <c r="K57"/>
  <c r="F57"/>
  <c r="G57" s="1"/>
  <c r="F56"/>
  <c r="G56" s="1"/>
  <c r="F55"/>
  <c r="G55" s="1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F45"/>
  <c r="G45" s="1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F37"/>
  <c r="G37" s="1"/>
  <c r="F36"/>
  <c r="G36" s="1"/>
  <c r="I32"/>
  <c r="F32"/>
  <c r="G32" s="1"/>
  <c r="K31"/>
  <c r="G31"/>
  <c r="F31"/>
  <c r="F30"/>
  <c r="G30" s="1"/>
  <c r="F29"/>
  <c r="G29" s="1"/>
  <c r="F28"/>
  <c r="G28" s="1"/>
  <c r="F27"/>
  <c r="G27" s="1"/>
  <c r="F26"/>
  <c r="G26" s="1"/>
  <c r="K25"/>
  <c r="J25"/>
  <c r="I25"/>
  <c r="F25"/>
  <c r="G25" s="1"/>
  <c r="K24"/>
  <c r="I24"/>
  <c r="F24"/>
  <c r="G24" s="1"/>
  <c r="F23"/>
  <c r="G23" s="1"/>
  <c r="K22"/>
  <c r="J22"/>
  <c r="I22"/>
  <c r="G22"/>
  <c r="F22"/>
  <c r="F21"/>
  <c r="G21" s="1"/>
  <c r="F20"/>
  <c r="G20" s="1"/>
  <c r="K19"/>
  <c r="J19"/>
  <c r="I19"/>
  <c r="F19"/>
  <c r="G19" s="1"/>
  <c r="K13"/>
  <c r="F13"/>
  <c r="G13" s="1"/>
  <c r="F12"/>
  <c r="G12" s="1"/>
  <c r="F11"/>
  <c r="G11" s="1"/>
  <c r="G10"/>
  <c r="F10"/>
  <c r="F9"/>
  <c r="G9" s="1"/>
  <c r="F8"/>
  <c r="G8" s="1"/>
  <c r="F7"/>
  <c r="G7" s="1"/>
  <c r="F6"/>
  <c r="G6" s="1"/>
  <c r="F5"/>
  <c r="G5" s="1"/>
  <c r="K4"/>
  <c r="J4"/>
  <c r="I4"/>
  <c r="F4"/>
  <c r="G4" s="1"/>
  <c r="K3"/>
  <c r="J3"/>
  <c r="I3"/>
  <c r="F3"/>
  <c r="G3" s="1"/>
  <c r="I69" i="18" l="1"/>
  <c r="I197"/>
  <c r="K205"/>
  <c r="I94"/>
  <c r="I207"/>
  <c r="J114"/>
  <c r="J207"/>
  <c r="C23" i="17"/>
  <c r="J94" i="18"/>
  <c r="K117"/>
  <c r="V20" i="17"/>
  <c r="K227" i="18" s="1"/>
  <c r="I114"/>
  <c r="J79"/>
  <c r="O29" i="16"/>
  <c r="A36" i="15"/>
  <c r="G81"/>
  <c r="G70"/>
  <c r="Q13" i="19"/>
  <c r="G97" i="15"/>
  <c r="A57"/>
  <c r="A5"/>
  <c r="G80"/>
  <c r="A32"/>
  <c r="I5" i="16"/>
  <c r="G110" i="15"/>
  <c r="A119" s="1"/>
  <c r="G71"/>
  <c r="P15" i="19"/>
  <c r="N17"/>
  <c r="N16"/>
  <c r="M16"/>
  <c r="P12"/>
  <c r="L11" i="16"/>
  <c r="J23" i="15"/>
  <c r="U9" i="17"/>
  <c r="I223" i="18" s="1"/>
  <c r="T19" i="17"/>
  <c r="J226" i="18" s="1"/>
  <c r="C19" i="22"/>
  <c r="T19" s="1"/>
  <c r="G12" i="18"/>
  <c r="B6" i="17"/>
  <c r="B23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19" i="17"/>
  <c r="I226" i="18" s="1"/>
  <c r="P23" i="17"/>
  <c r="K55" i="15"/>
  <c r="W25" i="22"/>
  <c r="W27"/>
  <c r="W33"/>
  <c r="W28"/>
  <c r="W30"/>
  <c r="W31"/>
  <c r="W32"/>
  <c r="U13" i="17"/>
  <c r="I222" i="18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O4" i="16"/>
  <c r="K29" i="15"/>
  <c r="G74"/>
  <c r="N15" i="19"/>
  <c r="P14"/>
  <c r="Q14"/>
  <c r="I84" i="15"/>
  <c r="G100"/>
  <c r="M15" i="19"/>
  <c r="K38" i="15"/>
  <c r="J51"/>
  <c r="G68"/>
  <c r="G90"/>
  <c r="J5" i="16"/>
  <c r="A28" i="15"/>
  <c r="Q15" i="19"/>
  <c r="K20" i="15"/>
  <c r="G69"/>
  <c r="G86"/>
  <c r="P17" i="19"/>
  <c r="A55" i="15"/>
  <c r="A58"/>
  <c r="A25"/>
  <c r="A59"/>
  <c r="O26" i="16"/>
  <c r="T13" i="17"/>
  <c r="J222" i="18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G84"/>
  <c r="G99"/>
  <c r="G102"/>
  <c r="G105"/>
  <c r="L19" i="16"/>
  <c r="G89" i="15"/>
  <c r="K19" i="16"/>
  <c r="J24"/>
  <c r="N24" s="1"/>
  <c r="N28"/>
  <c r="O28" s="1"/>
  <c r="K11"/>
  <c r="G85" i="15"/>
  <c r="G115"/>
  <c r="A112" s="1"/>
  <c r="J21" i="16"/>
  <c r="L23"/>
  <c r="N23" s="1"/>
  <c r="J37" i="15"/>
  <c r="G104"/>
  <c r="K94" i="18" l="1"/>
  <c r="I201"/>
  <c r="J198"/>
  <c r="V13" i="17"/>
  <c r="K222" i="18" s="1"/>
  <c r="I198"/>
  <c r="I188"/>
  <c r="I208"/>
  <c r="K114"/>
  <c r="K207"/>
  <c r="J188"/>
  <c r="J208"/>
  <c r="I176"/>
  <c r="K79"/>
  <c r="I144"/>
  <c r="I161"/>
  <c r="J150"/>
  <c r="J167"/>
  <c r="I150"/>
  <c r="I167"/>
  <c r="O16" i="19"/>
  <c r="N3" i="16"/>
  <c r="I120" i="15" s="1"/>
  <c r="O17" i="19"/>
  <c r="A111" i="15"/>
  <c r="A68"/>
  <c r="I69"/>
  <c r="K9"/>
  <c r="A113"/>
  <c r="I107" i="18"/>
  <c r="I127"/>
  <c r="J116"/>
  <c r="J135"/>
  <c r="I116"/>
  <c r="I135"/>
  <c r="J78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19" i="17"/>
  <c r="K226" i="18" s="1"/>
  <c r="I15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3" i="17"/>
  <c r="K44" i="15"/>
  <c r="M19" i="16"/>
  <c r="J117" i="15" s="1"/>
  <c r="I72"/>
  <c r="O13" i="16"/>
  <c r="K59" i="15"/>
  <c r="I91"/>
  <c r="N23" i="17"/>
  <c r="U6"/>
  <c r="U17"/>
  <c r="I216" i="18" s="1"/>
  <c r="U8" i="17"/>
  <c r="I220" i="18" s="1"/>
  <c r="N17" i="16"/>
  <c r="O15" i="19"/>
  <c r="O13"/>
  <c r="O14"/>
  <c r="A71" i="15"/>
  <c r="A66"/>
  <c r="J59"/>
  <c r="J44"/>
  <c r="J32"/>
  <c r="A64"/>
  <c r="N5" i="16"/>
  <c r="I119" i="15" s="1"/>
  <c r="A72"/>
  <c r="A104"/>
  <c r="U18" i="17"/>
  <c r="I218" i="18" s="1"/>
  <c r="A67" i="15"/>
  <c r="U4" i="17"/>
  <c r="I217" i="18" s="1"/>
  <c r="O3" i="16"/>
  <c r="K120" i="15" s="1"/>
  <c r="U14" i="17"/>
  <c r="I214" i="18" s="1"/>
  <c r="A70" i="15"/>
  <c r="U5" i="17"/>
  <c r="I221" i="18" s="1"/>
  <c r="A117" i="15"/>
  <c r="U16" i="17"/>
  <c r="A65" i="15"/>
  <c r="A73"/>
  <c r="U3" i="17"/>
  <c r="I164" i="18" s="1"/>
  <c r="A115" i="15"/>
  <c r="A98"/>
  <c r="U7" i="17"/>
  <c r="I213" i="18" s="1"/>
  <c r="A74" i="15"/>
  <c r="J55"/>
  <c r="J38"/>
  <c r="M5" i="16"/>
  <c r="K72" i="15" s="1"/>
  <c r="J9"/>
  <c r="U15" i="17"/>
  <c r="A69" i="15"/>
  <c r="U12" i="17"/>
  <c r="I219" i="18" s="1"/>
  <c r="A84" i="15"/>
  <c r="U11" i="17"/>
  <c r="I224" i="18" s="1"/>
  <c r="T6" i="17"/>
  <c r="T9"/>
  <c r="J223" i="18" s="1"/>
  <c r="T12" i="17"/>
  <c r="J219" i="18" s="1"/>
  <c r="T3" i="17"/>
  <c r="J164" i="18" s="1"/>
  <c r="T15" i="17"/>
  <c r="T8"/>
  <c r="J220" i="18" s="1"/>
  <c r="T10" i="17"/>
  <c r="T16"/>
  <c r="T11"/>
  <c r="J224" i="18" s="1"/>
  <c r="T17" i="17"/>
  <c r="J216" i="18" s="1"/>
  <c r="T7" i="17"/>
  <c r="J213" i="18" s="1"/>
  <c r="T14" i="17"/>
  <c r="J214" i="18" s="1"/>
  <c r="T5" i="17"/>
  <c r="J221" i="18" s="1"/>
  <c r="T4" i="17"/>
  <c r="J217" i="18" s="1"/>
  <c r="T18" i="17"/>
  <c r="J218" i="18" s="1"/>
  <c r="M23" i="17"/>
  <c r="L23"/>
  <c r="O12" i="16"/>
  <c r="K104" i="15" s="1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J201" i="18" l="1"/>
  <c r="J202"/>
  <c r="J195"/>
  <c r="J196"/>
  <c r="I196"/>
  <c r="I193"/>
  <c r="I200"/>
  <c r="I206"/>
  <c r="K198"/>
  <c r="I195"/>
  <c r="J199"/>
  <c r="I203"/>
  <c r="J203"/>
  <c r="I199"/>
  <c r="J193"/>
  <c r="I202"/>
  <c r="J200"/>
  <c r="J206"/>
  <c r="J160"/>
  <c r="J204"/>
  <c r="J103"/>
  <c r="J197"/>
  <c r="I160"/>
  <c r="I204"/>
  <c r="K188"/>
  <c r="K208"/>
  <c r="J183"/>
  <c r="I178"/>
  <c r="J185"/>
  <c r="I194"/>
  <c r="I172"/>
  <c r="I184"/>
  <c r="J187"/>
  <c r="I181"/>
  <c r="I183"/>
  <c r="J181"/>
  <c r="I187"/>
  <c r="J194"/>
  <c r="J172"/>
  <c r="J174"/>
  <c r="J178"/>
  <c r="I185"/>
  <c r="J184"/>
  <c r="J180"/>
  <c r="J176"/>
  <c r="I174"/>
  <c r="I180"/>
  <c r="J163"/>
  <c r="I163"/>
  <c r="I157"/>
  <c r="J157"/>
  <c r="I147"/>
  <c r="I166"/>
  <c r="J149"/>
  <c r="J162"/>
  <c r="K150"/>
  <c r="K167"/>
  <c r="I145"/>
  <c r="I156"/>
  <c r="J148"/>
  <c r="J159"/>
  <c r="J142"/>
  <c r="J158"/>
  <c r="I149"/>
  <c r="I162"/>
  <c r="I148"/>
  <c r="I159"/>
  <c r="J147"/>
  <c r="J166"/>
  <c r="J144"/>
  <c r="J161"/>
  <c r="J145"/>
  <c r="J156"/>
  <c r="I142"/>
  <c r="I158"/>
  <c r="J104"/>
  <c r="J151"/>
  <c r="I100"/>
  <c r="I141"/>
  <c r="J101"/>
  <c r="J146"/>
  <c r="I101"/>
  <c r="I146"/>
  <c r="J100"/>
  <c r="J141"/>
  <c r="I104"/>
  <c r="I151"/>
  <c r="K65" i="15"/>
  <c r="I61" i="18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8" i="17"/>
  <c r="K218" i="18" s="1"/>
  <c r="K115" i="15"/>
  <c r="O19" i="16"/>
  <c r="K117" i="15" s="1"/>
  <c r="I117"/>
  <c r="V16" i="17"/>
  <c r="V15"/>
  <c r="V17"/>
  <c r="K216" i="18" s="1"/>
  <c r="V3" i="17"/>
  <c r="V11"/>
  <c r="K224" i="18" s="1"/>
  <c r="V14" i="17"/>
  <c r="K214" i="18" s="1"/>
  <c r="V7" i="17"/>
  <c r="K213" i="18" s="1"/>
  <c r="V5" i="17"/>
  <c r="K221" i="18" s="1"/>
  <c r="V6" i="17"/>
  <c r="V8"/>
  <c r="K220" i="18" s="1"/>
  <c r="V9" i="17"/>
  <c r="K223" i="18" s="1"/>
  <c r="V4" i="17"/>
  <c r="K217" i="18" s="1"/>
  <c r="V12" i="17"/>
  <c r="K219" i="18" s="1"/>
  <c r="V10" i="17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L225" i="18" l="1"/>
  <c r="L222"/>
  <c r="L213"/>
  <c r="L221"/>
  <c r="L214"/>
  <c r="L215"/>
  <c r="L227"/>
  <c r="L220"/>
  <c r="L217"/>
  <c r="L219"/>
  <c r="L218"/>
  <c r="L226"/>
  <c r="L223"/>
  <c r="L216"/>
  <c r="L224"/>
  <c r="K203"/>
  <c r="L203" s="1"/>
  <c r="L198"/>
  <c r="K199"/>
  <c r="L199" s="1"/>
  <c r="K193"/>
  <c r="L193" s="1"/>
  <c r="K200"/>
  <c r="L200" s="1"/>
  <c r="K206"/>
  <c r="L206" s="1"/>
  <c r="K202"/>
  <c r="L202" s="1"/>
  <c r="K201"/>
  <c r="L201" s="1"/>
  <c r="K196"/>
  <c r="L196" s="1"/>
  <c r="K195"/>
  <c r="L195" s="1"/>
  <c r="K160"/>
  <c r="L160" s="1"/>
  <c r="K204"/>
  <c r="L204" s="1"/>
  <c r="K103"/>
  <c r="L103" s="1"/>
  <c r="K197"/>
  <c r="L197" s="1"/>
  <c r="L208"/>
  <c r="L207"/>
  <c r="L205"/>
  <c r="L182"/>
  <c r="K187"/>
  <c r="L187" s="1"/>
  <c r="K178"/>
  <c r="L178" s="1"/>
  <c r="L188"/>
  <c r="K172"/>
  <c r="L172" s="1"/>
  <c r="K194"/>
  <c r="L194" s="1"/>
  <c r="K184"/>
  <c r="L184" s="1"/>
  <c r="K185"/>
  <c r="L185" s="1"/>
  <c r="K174"/>
  <c r="L174" s="1"/>
  <c r="K176"/>
  <c r="L176" s="1"/>
  <c r="K180"/>
  <c r="L180" s="1"/>
  <c r="K183"/>
  <c r="L183" s="1"/>
  <c r="K181"/>
  <c r="L181" s="1"/>
  <c r="K157"/>
  <c r="L157" s="1"/>
  <c r="K163"/>
  <c r="L163" s="1"/>
  <c r="K144"/>
  <c r="L144" s="1"/>
  <c r="K161"/>
  <c r="L161" s="1"/>
  <c r="K149"/>
  <c r="L149" s="1"/>
  <c r="K162"/>
  <c r="L162" s="1"/>
  <c r="K145"/>
  <c r="L145" s="1"/>
  <c r="K156"/>
  <c r="L156" s="1"/>
  <c r="K148"/>
  <c r="L148" s="1"/>
  <c r="K159"/>
  <c r="L159" s="1"/>
  <c r="K142"/>
  <c r="L142" s="1"/>
  <c r="K158"/>
  <c r="L158" s="1"/>
  <c r="K147"/>
  <c r="L147" s="1"/>
  <c r="K166"/>
  <c r="L166" s="1"/>
  <c r="K164"/>
  <c r="L164" s="1"/>
  <c r="L167"/>
  <c r="K104"/>
  <c r="L104" s="1"/>
  <c r="K151"/>
  <c r="L151" s="1"/>
  <c r="K100"/>
  <c r="L100" s="1"/>
  <c r="K141"/>
  <c r="L141" s="1"/>
  <c r="K101"/>
  <c r="L101" s="1"/>
  <c r="K146"/>
  <c r="L146" s="1"/>
  <c r="L150"/>
  <c r="K6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<sst xmlns="http://schemas.openxmlformats.org/spreadsheetml/2006/main" count="1195" uniqueCount="411">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</sst>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4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5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29" t="s">
        <v>16</v>
      </c>
      <c r="T5" s="137" t="s">
        <v>17</v>
      </c>
      <c r="U5" s="138"/>
      <c r="V5" s="138"/>
      <c r="W5" s="139"/>
      <c r="X5" s="137" t="s">
        <v>18</v>
      </c>
      <c r="Y5" s="138"/>
      <c r="Z5" s="138"/>
      <c r="AA5" s="139"/>
      <c r="AB5" s="137" t="s">
        <v>19</v>
      </c>
      <c r="AC5" s="138"/>
      <c r="AD5" s="138"/>
      <c r="AE5" s="139"/>
      <c r="AF5" s="137" t="s">
        <v>20</v>
      </c>
      <c r="AG5" s="138"/>
      <c r="AH5" s="138"/>
      <c r="AI5" s="140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30"/>
      <c r="T6" s="132"/>
      <c r="U6" s="133"/>
      <c r="V6" s="133"/>
      <c r="W6" s="134"/>
      <c r="X6" s="132"/>
      <c r="Y6" s="133"/>
      <c r="Z6" s="133"/>
      <c r="AA6" s="134"/>
      <c r="AB6" s="132"/>
      <c r="AC6" s="133"/>
      <c r="AD6" s="133"/>
      <c r="AE6" s="134"/>
      <c r="AF6" s="132"/>
      <c r="AG6" s="133"/>
      <c r="AH6" s="133"/>
      <c r="AI6" s="135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41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42" t="s">
        <v>21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4"/>
      <c r="AM7" s="18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46" t="s">
        <v>22</v>
      </c>
      <c r="C8" s="147"/>
      <c r="D8" s="147"/>
      <c r="E8" s="148">
        <f>SUM(S14:AA23)</f>
        <v>0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4"/>
      <c r="V8" s="4" t="s">
        <v>23</v>
      </c>
      <c r="W8" s="4"/>
      <c r="X8" s="4"/>
      <c r="Y8" s="4" t="s">
        <v>24</v>
      </c>
      <c r="Z8" s="4" t="s">
        <v>25</v>
      </c>
      <c r="AA8" s="149">
        <f>E8</f>
        <v>0</v>
      </c>
      <c r="AB8" s="149"/>
      <c r="AC8" s="149"/>
      <c r="AD8" s="149"/>
      <c r="AE8" s="149"/>
      <c r="AF8" s="149"/>
      <c r="AG8" s="149"/>
      <c r="AH8" s="149"/>
      <c r="AI8" s="23" t="s">
        <v>26</v>
      </c>
      <c r="AM8" s="4"/>
      <c r="AN8" s="150"/>
      <c r="AO8" s="150"/>
      <c r="AP8" s="150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4"/>
      <c r="BH8" s="4"/>
      <c r="BI8" s="4"/>
      <c r="BJ8" s="4"/>
      <c r="BK8" s="4"/>
      <c r="BL8" s="4"/>
      <c r="BM8" s="152"/>
      <c r="BN8" s="152"/>
      <c r="BO8" s="152"/>
      <c r="BP8" s="152"/>
      <c r="BQ8" s="152"/>
      <c r="BR8" s="152"/>
      <c r="BS8" s="152"/>
      <c r="BT8" s="152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4" t="s">
        <v>27</v>
      </c>
      <c r="C9" s="155"/>
      <c r="D9" s="156"/>
      <c r="E9" s="157">
        <v>44351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9"/>
      <c r="S9" s="160" t="s">
        <v>28</v>
      </c>
      <c r="T9" s="156"/>
      <c r="U9" s="160"/>
      <c r="V9" s="155"/>
      <c r="W9" s="155"/>
      <c r="X9" s="155"/>
      <c r="Y9" s="155"/>
      <c r="Z9" s="155"/>
      <c r="AA9" s="156"/>
      <c r="AB9" s="160" t="s">
        <v>29</v>
      </c>
      <c r="AC9" s="155"/>
      <c r="AD9" s="155"/>
      <c r="AE9" s="156"/>
      <c r="AF9" s="160"/>
      <c r="AG9" s="155"/>
      <c r="AH9" s="155"/>
      <c r="AI9" s="161"/>
      <c r="AM9" s="4"/>
      <c r="AN9" s="131"/>
      <c r="AO9" s="131"/>
      <c r="AP9" s="131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4" t="s">
        <v>30</v>
      </c>
      <c r="C10" s="155"/>
      <c r="D10" s="156"/>
      <c r="E10" s="157" t="s">
        <v>31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9"/>
      <c r="S10" s="160" t="s">
        <v>28</v>
      </c>
      <c r="T10" s="156"/>
      <c r="U10" s="160"/>
      <c r="V10" s="155"/>
      <c r="W10" s="155"/>
      <c r="X10" s="155"/>
      <c r="Y10" s="155"/>
      <c r="Z10" s="155"/>
      <c r="AA10" s="156"/>
      <c r="AB10" s="160" t="s">
        <v>32</v>
      </c>
      <c r="AC10" s="155"/>
      <c r="AD10" s="155"/>
      <c r="AE10" s="155"/>
      <c r="AF10" s="155"/>
      <c r="AG10" s="155"/>
      <c r="AH10" s="155"/>
      <c r="AI10" s="161"/>
      <c r="AM10" s="4"/>
      <c r="AN10" s="131"/>
      <c r="AO10" s="131"/>
      <c r="AP10" s="131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4" t="s">
        <v>33</v>
      </c>
      <c r="C11" s="155"/>
      <c r="D11" s="156"/>
      <c r="E11" s="157" t="s">
        <v>31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9"/>
      <c r="S11" s="160" t="s">
        <v>28</v>
      </c>
      <c r="T11" s="156"/>
      <c r="U11" s="160"/>
      <c r="V11" s="155"/>
      <c r="W11" s="155"/>
      <c r="X11" s="155"/>
      <c r="Y11" s="155"/>
      <c r="Z11" s="155"/>
      <c r="AA11" s="156"/>
      <c r="AB11" s="160"/>
      <c r="AC11" s="155"/>
      <c r="AD11" s="155"/>
      <c r="AE11" s="155"/>
      <c r="AF11" s="155"/>
      <c r="AG11" s="155"/>
      <c r="AH11" s="155"/>
      <c r="AI11" s="161"/>
      <c r="AM11" s="4"/>
      <c r="AN11" s="131"/>
      <c r="AO11" s="131"/>
      <c r="AP11" s="131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2" t="s">
        <v>34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4"/>
      <c r="AM12" s="4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65"/>
      <c r="BU12" s="165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79" t="s">
        <v>0</v>
      </c>
      <c r="C13" s="180"/>
      <c r="D13" s="180"/>
      <c r="E13" s="180"/>
      <c r="F13" s="180"/>
      <c r="G13" s="180"/>
      <c r="H13" s="180"/>
      <c r="I13" s="181"/>
      <c r="J13" s="182" t="s">
        <v>6</v>
      </c>
      <c r="K13" s="180"/>
      <c r="L13" s="180"/>
      <c r="M13" s="180"/>
      <c r="N13" s="180"/>
      <c r="O13" s="180"/>
      <c r="P13" s="180"/>
      <c r="Q13" s="180"/>
      <c r="R13" s="181"/>
      <c r="S13" s="182" t="s">
        <v>35</v>
      </c>
      <c r="T13" s="180"/>
      <c r="U13" s="180"/>
      <c r="V13" s="180"/>
      <c r="W13" s="180"/>
      <c r="X13" s="180"/>
      <c r="Y13" s="180"/>
      <c r="Z13" s="180"/>
      <c r="AA13" s="181"/>
      <c r="AB13" s="182" t="s">
        <v>36</v>
      </c>
      <c r="AC13" s="180"/>
      <c r="AD13" s="180"/>
      <c r="AE13" s="180"/>
      <c r="AF13" s="180"/>
      <c r="AG13" s="180"/>
      <c r="AH13" s="180"/>
      <c r="AI13" s="183"/>
      <c r="AM13" s="4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67"/>
      <c r="C14" s="168"/>
      <c r="D14" s="168"/>
      <c r="E14" s="168"/>
      <c r="F14" s="168"/>
      <c r="G14" s="168"/>
      <c r="H14" s="168"/>
      <c r="I14" s="169"/>
      <c r="J14" s="170"/>
      <c r="K14" s="168"/>
      <c r="L14" s="168"/>
      <c r="M14" s="168"/>
      <c r="N14" s="168"/>
      <c r="O14" s="168"/>
      <c r="P14" s="168"/>
      <c r="Q14" s="168"/>
      <c r="R14" s="169"/>
      <c r="S14" s="171"/>
      <c r="T14" s="172"/>
      <c r="U14" s="172"/>
      <c r="V14" s="172"/>
      <c r="W14" s="172"/>
      <c r="X14" s="172"/>
      <c r="Y14" s="172"/>
      <c r="Z14" s="172"/>
      <c r="AA14" s="173"/>
      <c r="AB14" s="174"/>
      <c r="AC14" s="168"/>
      <c r="AD14" s="168"/>
      <c r="AE14" s="168"/>
      <c r="AF14" s="168"/>
      <c r="AG14" s="168"/>
      <c r="AH14" s="168"/>
      <c r="AI14" s="175"/>
      <c r="AM14" s="4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7"/>
      <c r="BF14" s="177"/>
      <c r="BG14" s="177"/>
      <c r="BH14" s="177"/>
      <c r="BI14" s="177"/>
      <c r="BJ14" s="177"/>
      <c r="BK14" s="177"/>
      <c r="BL14" s="177"/>
      <c r="BM14" s="177"/>
      <c r="BN14" s="178"/>
      <c r="BO14" s="176"/>
      <c r="BP14" s="176"/>
      <c r="BQ14" s="176"/>
      <c r="BR14" s="176"/>
      <c r="BS14" s="176"/>
      <c r="BT14" s="176"/>
      <c r="BU14" s="176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67"/>
      <c r="C15" s="168"/>
      <c r="D15" s="168"/>
      <c r="E15" s="168"/>
      <c r="F15" s="168"/>
      <c r="G15" s="168"/>
      <c r="H15" s="168"/>
      <c r="I15" s="169"/>
      <c r="J15" s="170"/>
      <c r="K15" s="168"/>
      <c r="L15" s="168"/>
      <c r="M15" s="168"/>
      <c r="N15" s="168"/>
      <c r="O15" s="168"/>
      <c r="P15" s="168"/>
      <c r="Q15" s="168"/>
      <c r="R15" s="169"/>
      <c r="S15" s="171"/>
      <c r="T15" s="172"/>
      <c r="U15" s="172"/>
      <c r="V15" s="172"/>
      <c r="W15" s="172"/>
      <c r="X15" s="172"/>
      <c r="Y15" s="172"/>
      <c r="Z15" s="172"/>
      <c r="AA15" s="173"/>
      <c r="AB15" s="174"/>
      <c r="AC15" s="168"/>
      <c r="AD15" s="168"/>
      <c r="AE15" s="168"/>
      <c r="AF15" s="168"/>
      <c r="AG15" s="168"/>
      <c r="AH15" s="168"/>
      <c r="AI15" s="175"/>
      <c r="AM15" s="4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7"/>
      <c r="BF15" s="177"/>
      <c r="BG15" s="177"/>
      <c r="BH15" s="177"/>
      <c r="BI15" s="177"/>
      <c r="BJ15" s="177"/>
      <c r="BK15" s="177"/>
      <c r="BL15" s="177"/>
      <c r="BM15" s="177"/>
      <c r="BN15" s="178"/>
      <c r="BO15" s="176"/>
      <c r="BP15" s="176"/>
      <c r="BQ15" s="176"/>
      <c r="BR15" s="176"/>
      <c r="BS15" s="176"/>
      <c r="BT15" s="176"/>
      <c r="BU15" s="176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67"/>
      <c r="C16" s="168"/>
      <c r="D16" s="168"/>
      <c r="E16" s="168"/>
      <c r="F16" s="168"/>
      <c r="G16" s="168"/>
      <c r="H16" s="168"/>
      <c r="I16" s="169"/>
      <c r="J16" s="170"/>
      <c r="K16" s="168"/>
      <c r="L16" s="168"/>
      <c r="M16" s="168"/>
      <c r="N16" s="168"/>
      <c r="O16" s="168"/>
      <c r="P16" s="168"/>
      <c r="Q16" s="168"/>
      <c r="R16" s="169"/>
      <c r="S16" s="171"/>
      <c r="T16" s="172"/>
      <c r="U16" s="172"/>
      <c r="V16" s="172"/>
      <c r="W16" s="172"/>
      <c r="X16" s="172"/>
      <c r="Y16" s="172"/>
      <c r="Z16" s="172"/>
      <c r="AA16" s="173"/>
      <c r="AB16" s="174"/>
      <c r="AC16" s="168"/>
      <c r="AD16" s="168"/>
      <c r="AE16" s="168"/>
      <c r="AF16" s="168"/>
      <c r="AG16" s="168"/>
      <c r="AH16" s="168"/>
      <c r="AI16" s="175"/>
      <c r="AM16" s="4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7"/>
      <c r="BF16" s="177"/>
      <c r="BG16" s="177"/>
      <c r="BH16" s="177"/>
      <c r="BI16" s="177"/>
      <c r="BJ16" s="177"/>
      <c r="BK16" s="177"/>
      <c r="BL16" s="177"/>
      <c r="BM16" s="177"/>
      <c r="BN16" s="178"/>
      <c r="BO16" s="176"/>
      <c r="BP16" s="176"/>
      <c r="BQ16" s="176"/>
      <c r="BR16" s="176"/>
      <c r="BS16" s="176"/>
      <c r="BT16" s="176"/>
      <c r="BU16" s="176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67"/>
      <c r="C17" s="168"/>
      <c r="D17" s="168"/>
      <c r="E17" s="168"/>
      <c r="F17" s="168"/>
      <c r="G17" s="168"/>
      <c r="H17" s="168"/>
      <c r="I17" s="169"/>
      <c r="J17" s="170"/>
      <c r="K17" s="168"/>
      <c r="L17" s="168"/>
      <c r="M17" s="168"/>
      <c r="N17" s="168"/>
      <c r="O17" s="168"/>
      <c r="P17" s="168"/>
      <c r="Q17" s="168"/>
      <c r="R17" s="169"/>
      <c r="S17" s="171"/>
      <c r="T17" s="172"/>
      <c r="U17" s="172"/>
      <c r="V17" s="172"/>
      <c r="W17" s="172"/>
      <c r="X17" s="172"/>
      <c r="Y17" s="172"/>
      <c r="Z17" s="172"/>
      <c r="AA17" s="173"/>
      <c r="AB17" s="174"/>
      <c r="AC17" s="184"/>
      <c r="AD17" s="184"/>
      <c r="AE17" s="184"/>
      <c r="AF17" s="184"/>
      <c r="AG17" s="184"/>
      <c r="AH17" s="184"/>
      <c r="AI17" s="185"/>
      <c r="AM17" s="4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7"/>
      <c r="BF17" s="177"/>
      <c r="BG17" s="177"/>
      <c r="BH17" s="177"/>
      <c r="BI17" s="177"/>
      <c r="BJ17" s="177"/>
      <c r="BK17" s="177"/>
      <c r="BL17" s="177"/>
      <c r="BM17" s="177"/>
      <c r="BN17" s="178"/>
      <c r="BO17" s="176"/>
      <c r="BP17" s="176"/>
      <c r="BQ17" s="176"/>
      <c r="BR17" s="176"/>
      <c r="BS17" s="176"/>
      <c r="BT17" s="176"/>
      <c r="BU17" s="176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67"/>
      <c r="C18" s="168"/>
      <c r="D18" s="168"/>
      <c r="E18" s="168"/>
      <c r="F18" s="168"/>
      <c r="G18" s="168"/>
      <c r="H18" s="168"/>
      <c r="I18" s="169"/>
      <c r="J18" s="170"/>
      <c r="K18" s="168"/>
      <c r="L18" s="168"/>
      <c r="M18" s="168"/>
      <c r="N18" s="168"/>
      <c r="O18" s="168"/>
      <c r="P18" s="168"/>
      <c r="Q18" s="168"/>
      <c r="R18" s="169"/>
      <c r="S18" s="171"/>
      <c r="T18" s="172"/>
      <c r="U18" s="172"/>
      <c r="V18" s="172"/>
      <c r="W18" s="172"/>
      <c r="X18" s="172"/>
      <c r="Y18" s="172"/>
      <c r="Z18" s="172"/>
      <c r="AA18" s="173"/>
      <c r="AB18" s="174"/>
      <c r="AC18" s="168"/>
      <c r="AD18" s="168"/>
      <c r="AE18" s="168"/>
      <c r="AF18" s="168"/>
      <c r="AG18" s="168"/>
      <c r="AH18" s="168"/>
      <c r="AI18" s="175"/>
      <c r="AM18" s="4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7"/>
      <c r="BF18" s="177"/>
      <c r="BG18" s="177"/>
      <c r="BH18" s="177"/>
      <c r="BI18" s="177"/>
      <c r="BJ18" s="177"/>
      <c r="BK18" s="177"/>
      <c r="BL18" s="177"/>
      <c r="BM18" s="177"/>
      <c r="BN18" s="178"/>
      <c r="BO18" s="176"/>
      <c r="BP18" s="176"/>
      <c r="BQ18" s="176"/>
      <c r="BR18" s="176"/>
      <c r="BS18" s="176"/>
      <c r="BT18" s="176"/>
      <c r="BU18" s="176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67"/>
      <c r="C19" s="168"/>
      <c r="D19" s="168"/>
      <c r="E19" s="168"/>
      <c r="F19" s="168"/>
      <c r="G19" s="168"/>
      <c r="H19" s="168"/>
      <c r="I19" s="169"/>
      <c r="J19" s="170"/>
      <c r="K19" s="168"/>
      <c r="L19" s="168"/>
      <c r="M19" s="168"/>
      <c r="N19" s="168"/>
      <c r="O19" s="168"/>
      <c r="P19" s="168"/>
      <c r="Q19" s="168"/>
      <c r="R19" s="169"/>
      <c r="S19" s="171"/>
      <c r="T19" s="172"/>
      <c r="U19" s="172"/>
      <c r="V19" s="172"/>
      <c r="W19" s="172"/>
      <c r="X19" s="172"/>
      <c r="Y19" s="172"/>
      <c r="Z19" s="172"/>
      <c r="AA19" s="173"/>
      <c r="AB19" s="174"/>
      <c r="AC19" s="168"/>
      <c r="AD19" s="168"/>
      <c r="AE19" s="168"/>
      <c r="AF19" s="168"/>
      <c r="AG19" s="168"/>
      <c r="AH19" s="168"/>
      <c r="AI19" s="175"/>
      <c r="AM19" s="4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7"/>
      <c r="BF19" s="177"/>
      <c r="BG19" s="177"/>
      <c r="BH19" s="177"/>
      <c r="BI19" s="177"/>
      <c r="BJ19" s="177"/>
      <c r="BK19" s="177"/>
      <c r="BL19" s="177"/>
      <c r="BM19" s="177"/>
      <c r="BN19" s="178"/>
      <c r="BO19" s="176"/>
      <c r="BP19" s="176"/>
      <c r="BQ19" s="176"/>
      <c r="BR19" s="176"/>
      <c r="BS19" s="176"/>
      <c r="BT19" s="176"/>
      <c r="BU19" s="176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67"/>
      <c r="C20" s="168"/>
      <c r="D20" s="168"/>
      <c r="E20" s="168"/>
      <c r="F20" s="168"/>
      <c r="G20" s="168"/>
      <c r="H20" s="168"/>
      <c r="I20" s="169"/>
      <c r="J20" s="170"/>
      <c r="K20" s="168"/>
      <c r="L20" s="168"/>
      <c r="M20" s="168"/>
      <c r="N20" s="168"/>
      <c r="O20" s="168"/>
      <c r="P20" s="168"/>
      <c r="Q20" s="168"/>
      <c r="R20" s="169"/>
      <c r="S20" s="171"/>
      <c r="T20" s="172"/>
      <c r="U20" s="172"/>
      <c r="V20" s="172"/>
      <c r="W20" s="172"/>
      <c r="X20" s="172"/>
      <c r="Y20" s="172"/>
      <c r="Z20" s="172"/>
      <c r="AA20" s="173"/>
      <c r="AB20" s="174"/>
      <c r="AC20" s="168"/>
      <c r="AD20" s="168"/>
      <c r="AE20" s="168"/>
      <c r="AF20" s="168"/>
      <c r="AG20" s="168"/>
      <c r="AH20" s="168"/>
      <c r="AI20" s="175"/>
      <c r="AM20" s="4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7"/>
      <c r="BF20" s="177"/>
      <c r="BG20" s="177"/>
      <c r="BH20" s="177"/>
      <c r="BI20" s="177"/>
      <c r="BJ20" s="177"/>
      <c r="BK20" s="177"/>
      <c r="BL20" s="177"/>
      <c r="BM20" s="177"/>
      <c r="BN20" s="178"/>
      <c r="BO20" s="176"/>
      <c r="BP20" s="176"/>
      <c r="BQ20" s="176"/>
      <c r="BR20" s="176"/>
      <c r="BS20" s="176"/>
      <c r="BT20" s="176"/>
      <c r="BU20" s="176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67"/>
      <c r="C21" s="168"/>
      <c r="D21" s="168"/>
      <c r="E21" s="168"/>
      <c r="F21" s="168"/>
      <c r="G21" s="168"/>
      <c r="H21" s="168"/>
      <c r="I21" s="169"/>
      <c r="J21" s="170"/>
      <c r="K21" s="168"/>
      <c r="L21" s="168"/>
      <c r="M21" s="168"/>
      <c r="N21" s="168"/>
      <c r="O21" s="168"/>
      <c r="P21" s="168"/>
      <c r="Q21" s="168"/>
      <c r="R21" s="169"/>
      <c r="S21" s="171"/>
      <c r="T21" s="172"/>
      <c r="U21" s="172"/>
      <c r="V21" s="172"/>
      <c r="W21" s="172"/>
      <c r="X21" s="172"/>
      <c r="Y21" s="172"/>
      <c r="Z21" s="172"/>
      <c r="AA21" s="173"/>
      <c r="AB21" s="174"/>
      <c r="AC21" s="168"/>
      <c r="AD21" s="168"/>
      <c r="AE21" s="168"/>
      <c r="AF21" s="168"/>
      <c r="AG21" s="168"/>
      <c r="AH21" s="168"/>
      <c r="AI21" s="175"/>
      <c r="AM21" s="4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7"/>
      <c r="BF21" s="177"/>
      <c r="BG21" s="177"/>
      <c r="BH21" s="177"/>
      <c r="BI21" s="177"/>
      <c r="BJ21" s="177"/>
      <c r="BK21" s="177"/>
      <c r="BL21" s="177"/>
      <c r="BM21" s="177"/>
      <c r="BN21" s="178"/>
      <c r="BO21" s="176"/>
      <c r="BP21" s="176"/>
      <c r="BQ21" s="176"/>
      <c r="BR21" s="176"/>
      <c r="BS21" s="176"/>
      <c r="BT21" s="176"/>
      <c r="BU21" s="176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67"/>
      <c r="C22" s="168"/>
      <c r="D22" s="168"/>
      <c r="E22" s="168"/>
      <c r="F22" s="168"/>
      <c r="G22" s="168"/>
      <c r="H22" s="168"/>
      <c r="I22" s="169"/>
      <c r="J22" s="170"/>
      <c r="K22" s="168"/>
      <c r="L22" s="168"/>
      <c r="M22" s="168"/>
      <c r="N22" s="168"/>
      <c r="O22" s="168"/>
      <c r="P22" s="168"/>
      <c r="Q22" s="168"/>
      <c r="R22" s="169"/>
      <c r="S22" s="171"/>
      <c r="T22" s="172"/>
      <c r="U22" s="172"/>
      <c r="V22" s="172"/>
      <c r="W22" s="172"/>
      <c r="X22" s="172"/>
      <c r="Y22" s="172"/>
      <c r="Z22" s="172"/>
      <c r="AA22" s="173"/>
      <c r="AB22" s="174"/>
      <c r="AC22" s="168"/>
      <c r="AD22" s="168"/>
      <c r="AE22" s="168"/>
      <c r="AF22" s="168"/>
      <c r="AG22" s="168"/>
      <c r="AH22" s="168"/>
      <c r="AI22" s="175"/>
      <c r="AM22" s="4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7"/>
      <c r="BF22" s="177"/>
      <c r="BG22" s="177"/>
      <c r="BH22" s="177"/>
      <c r="BI22" s="177"/>
      <c r="BJ22" s="177"/>
      <c r="BK22" s="177"/>
      <c r="BL22" s="177"/>
      <c r="BM22" s="177"/>
      <c r="BN22" s="178"/>
      <c r="BO22" s="176"/>
      <c r="BP22" s="176"/>
      <c r="BQ22" s="176"/>
      <c r="BR22" s="176"/>
      <c r="BS22" s="176"/>
      <c r="BT22" s="176"/>
      <c r="BU22" s="176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67"/>
      <c r="C23" s="168"/>
      <c r="D23" s="168"/>
      <c r="E23" s="168"/>
      <c r="F23" s="168"/>
      <c r="G23" s="168"/>
      <c r="H23" s="168"/>
      <c r="I23" s="169"/>
      <c r="J23" s="170"/>
      <c r="K23" s="168"/>
      <c r="L23" s="168"/>
      <c r="M23" s="168"/>
      <c r="N23" s="168"/>
      <c r="O23" s="168"/>
      <c r="P23" s="168"/>
      <c r="Q23" s="168"/>
      <c r="R23" s="169"/>
      <c r="S23" s="171"/>
      <c r="T23" s="172"/>
      <c r="U23" s="172"/>
      <c r="V23" s="172"/>
      <c r="W23" s="172"/>
      <c r="X23" s="172"/>
      <c r="Y23" s="172"/>
      <c r="Z23" s="172"/>
      <c r="AA23" s="173"/>
      <c r="AB23" s="170"/>
      <c r="AC23" s="168"/>
      <c r="AD23" s="168"/>
      <c r="AE23" s="168"/>
      <c r="AF23" s="168"/>
      <c r="AG23" s="168"/>
      <c r="AH23" s="168"/>
      <c r="AI23" s="175"/>
      <c r="AM23" s="4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7"/>
      <c r="BF23" s="177"/>
      <c r="BG23" s="177"/>
      <c r="BH23" s="177"/>
      <c r="BI23" s="177"/>
      <c r="BJ23" s="177"/>
      <c r="BK23" s="177"/>
      <c r="BL23" s="177"/>
      <c r="BM23" s="177"/>
      <c r="BN23" s="176"/>
      <c r="BO23" s="176"/>
      <c r="BP23" s="176"/>
      <c r="BQ23" s="176"/>
      <c r="BR23" s="176"/>
      <c r="BS23" s="176"/>
      <c r="BT23" s="176"/>
      <c r="BU23" s="176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86" t="s">
        <v>37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87"/>
      <c r="AM25" s="4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88">
        <v>44351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89"/>
      <c r="AM27" s="4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86" t="s">
        <v>38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87"/>
      <c r="AM29" s="4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227"/>
  <sheetViews>
    <sheetView tabSelected="1" topLeftCell="A196" zoomScale="85" zoomScaleNormal="85" workbookViewId="0">
      <selection activeCell="A211" sqref="A211:L211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0" t="s">
        <v>246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관리_2023'!$A$3:$V$19,21,FALSE)</f>
        <v>30</v>
      </c>
      <c r="J4" s="70">
        <f>VLOOKUP(B4,'총에버 관리_2023'!$A$3:$V$19,20,FALSE)</f>
        <v>5824</v>
      </c>
      <c r="K4" s="83">
        <f>VLOOKUP(B4,'총에버 관리_2023'!$A$3:$V$19,22,FALSE)</f>
        <v>194.13333333333333</v>
      </c>
      <c r="L4" s="84">
        <f>RANK(K4,'총에버 관리_2023'!$V$3:$V$19)</f>
        <v>4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관리_2023'!$A$3:$V$19,21,FALSE)</f>
        <v>39</v>
      </c>
      <c r="J5" s="70">
        <f>VLOOKUP(B5,'총에버 관리_2023'!$A$3:$V$19,20,FALSE)</f>
        <v>7897</v>
      </c>
      <c r="K5" s="83">
        <f>VLOOKUP(B5,'총에버 관리_2023'!$A$3:$V$19,22,FALSE)</f>
        <v>202.48717948717947</v>
      </c>
      <c r="L5" s="84">
        <f>RANK(K5,'총에버 관리_2023'!$V$3:$V$19)</f>
        <v>1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관리_2023'!$A$3:$V$19,21,FALSE)</f>
        <v>38</v>
      </c>
      <c r="J6" s="70">
        <f>VLOOKUP(B6,'총에버 관리_2023'!$A$3:$V$19,20,FALSE)</f>
        <v>6924</v>
      </c>
      <c r="K6" s="83">
        <f>VLOOKUP(B6,'총에버 관리_2023'!$A$3:$V$19,22,FALSE)</f>
        <v>182.21052631578948</v>
      </c>
      <c r="L6" s="84">
        <f>RANK(K6,'총에버 관리_2023'!$V$3:$V$19)</f>
        <v>10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관리_2023'!$A$3:$V$19,21,FALSE)</f>
        <v>36</v>
      </c>
      <c r="J7" s="70">
        <f>VLOOKUP(B7,'총에버 관리_2023'!$A$3:$V$19,20,FALSE)</f>
        <v>6514</v>
      </c>
      <c r="K7" s="83">
        <f>VLOOKUP(B7,'총에버 관리_2023'!$A$3:$V$19,22,FALSE)</f>
        <v>180.94444444444446</v>
      </c>
      <c r="L7" s="84">
        <f>RANK(K7,'총에버 관리_2023'!$V$3:$V$19)</f>
        <v>11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>
        <f>VLOOKUP(B8,'총에버 관리_2023'!$A$3:$V$19,21,FALSE)</f>
        <v>15</v>
      </c>
      <c r="J8" s="70">
        <f>VLOOKUP(B8,'총에버 관리_2023'!$A$3:$V$19,20,FALSE)</f>
        <v>2384</v>
      </c>
      <c r="K8" s="83">
        <f>VLOOKUP(B8,'총에버 관리_2023'!$A$3:$V$19,22,FALSE)</f>
        <v>158.93333333333334</v>
      </c>
      <c r="L8" s="84">
        <f>RANK(K8,'총에버 관리_2023'!$V$3:$V$19)</f>
        <v>14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>
        <f>VLOOKUP(B9,'총에버 관리_2023'!$A$3:$V$19,21,FALSE)</f>
        <v>24</v>
      </c>
      <c r="J9" s="70">
        <f>VLOOKUP(B9,'총에버 관리_2023'!$A$3:$V$19,20,FALSE)</f>
        <v>4598</v>
      </c>
      <c r="K9" s="83">
        <f>VLOOKUP(B9,'총에버 관리_2023'!$A$3:$V$19,22,FALSE)</f>
        <v>191.58333333333334</v>
      </c>
      <c r="L9" s="84">
        <f>RANK(K9,'총에버 관리_2023'!$V$3:$V$19)</f>
        <v>5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관리_2023'!$A$3:$V$19,21,FALSE)</f>
        <v>39</v>
      </c>
      <c r="J10" s="70">
        <f>VLOOKUP(B10,'총에버 관리_2023'!$A$3:$V$19,20,FALSE)</f>
        <v>7732</v>
      </c>
      <c r="K10" s="83">
        <f>VLOOKUP(B10,'총에버 관리_2023'!$A$3:$V$19,22,FALSE)</f>
        <v>198.25641025641025</v>
      </c>
      <c r="L10" s="84">
        <f>RANK(K10,'총에버 관리_2023'!$V$3:$V$19)</f>
        <v>3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관리_2023'!$A$3:$V$19,21,FALSE)</f>
        <v>30</v>
      </c>
      <c r="J11" s="70">
        <f>VLOOKUP(B11,'총에버 관리_2023'!$A$3:$V$19,20,FALSE)</f>
        <v>6037</v>
      </c>
      <c r="K11" s="83">
        <f>VLOOKUP(B11,'총에버 관리_2023'!$A$3:$V$19,22,FALSE)</f>
        <v>201.23333333333332</v>
      </c>
      <c r="L11" s="84">
        <f>RANK(K11,'총에버 관리_2023'!$V$3:$V$19)</f>
        <v>2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관리_2023'!$A$3:$V$19,21,FALSE)</f>
        <v>24</v>
      </c>
      <c r="J12" s="70">
        <f>VLOOKUP(B12,'총에버 관리_2023'!$A$3:$V$19,20,FALSE)</f>
        <v>4068</v>
      </c>
      <c r="K12" s="83">
        <f>VLOOKUP(B12,'총에버 관리_2023'!$A$3:$V$19,22,FALSE)</f>
        <v>169.5</v>
      </c>
      <c r="L12" s="84">
        <f>RANK(K12,'총에버 관리_2023'!$V$3:$V$19)</f>
        <v>13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>
        <f>VLOOKUP(B13,'총에버 관리_2023'!$A$3:$V$19,21,FALSE)</f>
        <v>24</v>
      </c>
      <c r="J13" s="70">
        <f>VLOOKUP(B13,'총에버 관리_2023'!$A$3:$V$19,20,FALSE)</f>
        <v>4227</v>
      </c>
      <c r="K13" s="83">
        <f>VLOOKUP(B13,'총에버 관리_2023'!$A$3:$V$19,22,FALSE)</f>
        <v>176.125</v>
      </c>
      <c r="L13" s="84">
        <f>RANK(K13,'총에버 관리_2023'!$V$3:$V$19)</f>
        <v>12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관리_2023'!$A$3:$V$19,21,FALSE)</f>
        <v>36</v>
      </c>
      <c r="J14" s="70">
        <f>VLOOKUP(B14,'총에버 관리_2023'!$A$3:$V$19,20,FALSE)</f>
        <v>6561</v>
      </c>
      <c r="K14" s="83">
        <f>VLOOKUP(B14,'총에버 관리_2023'!$A$3:$V$19,22,FALSE)</f>
        <v>182.25</v>
      </c>
      <c r="L14" s="84">
        <f>RANK(K14,'총에버 관리_2023'!$V$3:$V$19)</f>
        <v>9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관리_2023'!$A$3:$V$19,21,FALSE)</f>
        <v>30</v>
      </c>
      <c r="J15" s="70">
        <f>VLOOKUP(B15,'총에버 관리_2023'!$A$3:$V$19,20,FALSE)</f>
        <v>4093</v>
      </c>
      <c r="K15" s="83">
        <f>VLOOKUP(B15,'총에버 관리_2023'!$A$3:$V$19,22,FALSE)</f>
        <v>136.43333333333334</v>
      </c>
      <c r="L15" s="84">
        <f>RANK(K15,'총에버 관리_2023'!$V$3:$V$19)</f>
        <v>17</v>
      </c>
    </row>
    <row r="19" spans="1:12" ht="42" customHeight="1">
      <c r="A19" s="190" t="s">
        <v>250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>
        <f>VLOOKUP(B21,'총에버 관리_2023'!$A$3:$V$19,21,FALSE)</f>
        <v>24</v>
      </c>
      <c r="J21" s="70">
        <f>VLOOKUP(B21,'총에버 관리_2023'!$A$3:$V$19,20,FALSE)</f>
        <v>4598</v>
      </c>
      <c r="K21" s="83">
        <f>VLOOKUP(B21,'총에버 관리_2023'!$A$3:$V$19,22,FALSE)</f>
        <v>191.58333333333334</v>
      </c>
      <c r="L21" s="84">
        <f>RANK(K21,'총에버 관리_2023'!$V$3:$V$19)</f>
        <v>5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관리_2023'!$A$3:$V$19,21,FALSE)</f>
        <v>36</v>
      </c>
      <c r="J22" s="70">
        <f>VLOOKUP(B22,'총에버 관리_2023'!$A$3:$V$19,20,FALSE)</f>
        <v>6561</v>
      </c>
      <c r="K22" s="83">
        <f>VLOOKUP(B22,'총에버 관리_2023'!$A$3:$V$19,22,FALSE)</f>
        <v>182.25</v>
      </c>
      <c r="L22" s="84">
        <f>RANK(K22,'총에버 관리_2023'!$V$3:$V$19)</f>
        <v>9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관리_2023'!$A$3:$V$19,21,FALSE)</f>
        <v>30</v>
      </c>
      <c r="J23" s="70">
        <f>VLOOKUP(B23,'총에버 관리_2023'!$A$3:$V$19,20,FALSE)</f>
        <v>5824</v>
      </c>
      <c r="K23" s="83">
        <f>VLOOKUP(B23,'총에버 관리_2023'!$A$3:$V$19,22,FALSE)</f>
        <v>194.13333333333333</v>
      </c>
      <c r="L23" s="84">
        <f>RANK(K23,'총에버 관리_2023'!$V$3:$V$19)</f>
        <v>4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관리_2023'!$A$3:$V$19,21,FALSE)</f>
        <v>30</v>
      </c>
      <c r="J24" s="70">
        <f>VLOOKUP(B24,'총에버 관리_2023'!$A$3:$V$19,20,FALSE)</f>
        <v>6037</v>
      </c>
      <c r="K24" s="83">
        <f>VLOOKUP(B24,'총에버 관리_2023'!$A$3:$V$19,22,FALSE)</f>
        <v>201.23333333333332</v>
      </c>
      <c r="L24" s="84">
        <f>RANK(K24,'총에버 관리_2023'!$V$3:$V$19)</f>
        <v>2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>
        <f>VLOOKUP(B25,'총에버 관리_2023'!$A$3:$V$19,21,FALSE)</f>
        <v>24</v>
      </c>
      <c r="J25" s="70">
        <f>VLOOKUP(B25,'총에버 관리_2023'!$A$3:$V$19,20,FALSE)</f>
        <v>4394</v>
      </c>
      <c r="K25" s="83">
        <f>VLOOKUP(B25,'총에버 관리_2023'!$A$3:$V$19,22,FALSE)</f>
        <v>183.08333333333334</v>
      </c>
      <c r="L25" s="84">
        <f>RANK(K25,'총에버 관리_2023'!$V$3:$V$19)</f>
        <v>8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관리_2023'!$A$3:$V$19,21,FALSE)</f>
        <v>39</v>
      </c>
      <c r="J26" s="70">
        <f>VLOOKUP(B26,'총에버 관리_2023'!$A$3:$V$19,20,FALSE)</f>
        <v>7897</v>
      </c>
      <c r="K26" s="83">
        <f>VLOOKUP(B26,'총에버 관리_2023'!$A$3:$V$19,22,FALSE)</f>
        <v>202.48717948717947</v>
      </c>
      <c r="L26" s="84">
        <f>RANK(K26,'총에버 관리_2023'!$V$3:$V$19)</f>
        <v>1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관리_2023'!$A$3:$V$19,21,FALSE)</f>
        <v>38</v>
      </c>
      <c r="J27" s="70">
        <f>VLOOKUP(B27,'총에버 관리_2023'!$A$3:$V$19,20,FALSE)</f>
        <v>6924</v>
      </c>
      <c r="K27" s="83">
        <f>VLOOKUP(B27,'총에버 관리_2023'!$A$3:$V$19,22,FALSE)</f>
        <v>182.21052631578948</v>
      </c>
      <c r="L27" s="84">
        <f>RANK(K27,'총에버 관리_2023'!$V$3:$V$19)</f>
        <v>10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관리_2023'!$A$3:$V$19,21,FALSE)</f>
        <v>39</v>
      </c>
      <c r="J28" s="70">
        <f>VLOOKUP(B28,'총에버 관리_2023'!$A$3:$V$19,20,FALSE)</f>
        <v>7732</v>
      </c>
      <c r="K28" s="83">
        <f>VLOOKUP(B28,'총에버 관리_2023'!$A$3:$V$19,22,FALSE)</f>
        <v>198.25641025641025</v>
      </c>
      <c r="L28" s="84">
        <f>RANK(K28,'총에버 관리_2023'!$V$3:$V$19)</f>
        <v>3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관리_2023'!$A$3:$V$19,21,FALSE)</f>
        <v>36</v>
      </c>
      <c r="J29" s="70">
        <f>VLOOKUP(B29,'총에버 관리_2023'!$A$3:$V$19,20,FALSE)</f>
        <v>5674</v>
      </c>
      <c r="K29" s="83">
        <f>VLOOKUP(B29,'총에버 관리_2023'!$A$3:$V$19,22,FALSE)</f>
        <v>157.61111111111111</v>
      </c>
      <c r="L29" s="84">
        <f>RANK(K29,'총에버 관리_2023'!$V$3:$V$19)</f>
        <v>16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관리_2023'!$A$3:$V$19,21,FALSE)</f>
        <v>30</v>
      </c>
      <c r="J30" s="70">
        <f>VLOOKUP(B30,'총에버 관리_2023'!$A$3:$V$19,20,FALSE)</f>
        <v>4093</v>
      </c>
      <c r="K30" s="83">
        <f>VLOOKUP(B30,'총에버 관리_2023'!$A$3:$V$19,22,FALSE)</f>
        <v>136.43333333333334</v>
      </c>
      <c r="L30" s="84">
        <f>RANK(K30,'총에버 관리_2023'!$V$3:$V$19)</f>
        <v>17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0" t="s">
        <v>251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관리_2023'!$A$3:$V$19,21,FALSE)</f>
        <v>39</v>
      </c>
      <c r="J36" s="70">
        <f>VLOOKUP(B36,'총에버 관리_2023'!$A$3:$V$19,20,FALSE)</f>
        <v>7897</v>
      </c>
      <c r="K36" s="83">
        <f>VLOOKUP(B36,'총에버 관리_2023'!$A$3:$V$19,22,FALSE)</f>
        <v>202.48717948717947</v>
      </c>
      <c r="L36" s="84">
        <f>RANK(K36,'총에버 관리_2023'!$V$3:$V$19)</f>
        <v>1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관리_2023'!$A$3:$V$19,21,FALSE)</f>
        <v>36</v>
      </c>
      <c r="J37" s="70">
        <f>VLOOKUP(B37,'총에버 관리_2023'!$A$3:$V$19,20,FALSE)</f>
        <v>6514</v>
      </c>
      <c r="K37" s="83">
        <f>VLOOKUP(B37,'총에버 관리_2023'!$A$3:$V$19,22,FALSE)</f>
        <v>180.94444444444446</v>
      </c>
      <c r="L37" s="84">
        <f>RANK(K37,'총에버 관리_2023'!$V$3:$V$19)</f>
        <v>11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관리_2023'!$A$3:$V$19,21,FALSE)</f>
        <v>36</v>
      </c>
      <c r="J38" s="70">
        <f>VLOOKUP(B38,'총에버 관리_2023'!$A$3:$V$19,20,FALSE)</f>
        <v>6561</v>
      </c>
      <c r="K38" s="83">
        <f>VLOOKUP(B38,'총에버 관리_2023'!$A$3:$V$19,22,FALSE)</f>
        <v>182.25</v>
      </c>
      <c r="L38" s="84">
        <f>RANK(K38,'총에버 관리_2023'!$V$3:$V$19)</f>
        <v>9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관리_2023'!$A$3:$V$19,21,FALSE)</f>
        <v>39</v>
      </c>
      <c r="J39" s="70">
        <f>VLOOKUP(B39,'총에버 관리_2023'!$A$3:$V$19,20,FALSE)</f>
        <v>7732</v>
      </c>
      <c r="K39" s="83">
        <f>VLOOKUP(B39,'총에버 관리_2023'!$A$3:$V$19,22,FALSE)</f>
        <v>198.25641025641025</v>
      </c>
      <c r="L39" s="84">
        <f>RANK(K39,'총에버 관리_2023'!$V$3:$V$19)</f>
        <v>3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>
        <f>VLOOKUP(B40,'총에버 관리_2023'!$A$3:$V$19,21,FALSE)</f>
        <v>24</v>
      </c>
      <c r="J40" s="70">
        <f>VLOOKUP(B40,'총에버 관리_2023'!$A$3:$V$19,20,FALSE)</f>
        <v>4598</v>
      </c>
      <c r="K40" s="83">
        <f>VLOOKUP(B40,'총에버 관리_2023'!$A$3:$V$19,22,FALSE)</f>
        <v>191.58333333333334</v>
      </c>
      <c r="L40" s="84">
        <f>RANK(K40,'총에버 관리_2023'!$V$3:$V$19)</f>
        <v>5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관리_2023'!$A$3:$V$19,21,FALSE)</f>
        <v>30</v>
      </c>
      <c r="J41" s="70">
        <f>VLOOKUP(B41,'총에버 관리_2023'!$A$3:$V$19,20,FALSE)</f>
        <v>5824</v>
      </c>
      <c r="K41" s="83">
        <f>VLOOKUP(B41,'총에버 관리_2023'!$A$3:$V$19,22,FALSE)</f>
        <v>194.13333333333333</v>
      </c>
      <c r="L41" s="84">
        <f>RANK(K41,'총에버 관리_2023'!$V$3:$V$19)</f>
        <v>4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관리_2023'!$A$3:$V$19,21,FALSE)</f>
        <v>24</v>
      </c>
      <c r="J42" s="70">
        <f>VLOOKUP(B42,'총에버 관리_2023'!$A$3:$V$19,20,FALSE)</f>
        <v>4068</v>
      </c>
      <c r="K42" s="83">
        <f>VLOOKUP(B42,'총에버 관리_2023'!$A$3:$V$19,22,FALSE)</f>
        <v>169.5</v>
      </c>
      <c r="L42" s="84">
        <f>RANK(K42,'총에버 관리_2023'!$V$3:$V$19)</f>
        <v>13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>
        <f>VLOOKUP(B43,'총에버 관리_2023'!$A$3:$V$19,21,FALSE)</f>
        <v>24</v>
      </c>
      <c r="J43" s="70">
        <f>VLOOKUP(B43,'총에버 관리_2023'!$A$3:$V$19,20,FALSE)</f>
        <v>4227</v>
      </c>
      <c r="K43" s="83">
        <f>VLOOKUP(B43,'총에버 관리_2023'!$A$3:$V$19,22,FALSE)</f>
        <v>176.125</v>
      </c>
      <c r="L43" s="84">
        <f>RANK(K43,'총에버 관리_2023'!$V$3:$V$19)</f>
        <v>12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관리_2023'!$A$3:$V$19,21,FALSE)</f>
        <v>36</v>
      </c>
      <c r="J44" s="70">
        <f>VLOOKUP(B44,'총에버 관리_2023'!$A$3:$V$19,20,FALSE)</f>
        <v>5674</v>
      </c>
      <c r="K44" s="83">
        <f>VLOOKUP(B44,'총에버 관리_2023'!$A$3:$V$19,22,FALSE)</f>
        <v>157.61111111111111</v>
      </c>
      <c r="L44" s="84">
        <f>RANK(K44,'총에버 관리_2023'!$V$3:$V$19)</f>
        <v>16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관리_2023'!$A$3:$V$19,21,FALSE)</f>
        <v>38</v>
      </c>
      <c r="J45" s="70">
        <f>VLOOKUP(B45,'총에버 관리_2023'!$A$3:$V$19,20,FALSE)</f>
        <v>6924</v>
      </c>
      <c r="K45" s="83">
        <f>VLOOKUP(B45,'총에버 관리_2023'!$A$3:$V$19,22,FALSE)</f>
        <v>182.21052631578948</v>
      </c>
      <c r="L45" s="84">
        <f>RANK(K45,'총에버 관리_2023'!$V$3:$V$19)</f>
        <v>10</v>
      </c>
    </row>
    <row r="48" spans="1:12" ht="36.75" customHeight="1">
      <c r="A48" s="190" t="s">
        <v>269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>
        <f>VLOOKUP(B50,'총에버 관리_2023'!$A$3:$V$19,21,FALSE)</f>
        <v>24</v>
      </c>
      <c r="J50" s="70">
        <f>VLOOKUP(B50,'총에버 관리_2023'!$A$3:$V$19,20,FALSE)</f>
        <v>4598</v>
      </c>
      <c r="K50" s="83">
        <f>VLOOKUP(B50,'총에버 관리_2023'!$A$3:$V$19,22,FALSE)</f>
        <v>191.58333333333334</v>
      </c>
      <c r="L50" s="84">
        <f>RANK(K50,'총에버 관리_2023'!$V$3:$V$19)</f>
        <v>5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관리_2023'!$A$3:$V$19,21,FALSE)</f>
        <v>39</v>
      </c>
      <c r="J51" s="70">
        <f>VLOOKUP(B51,'총에버 관리_2023'!$A$3:$V$19,20,FALSE)</f>
        <v>7732</v>
      </c>
      <c r="K51" s="83">
        <f>VLOOKUP(B51,'총에버 관리_2023'!$A$3:$V$19,22,FALSE)</f>
        <v>198.25641025641025</v>
      </c>
      <c r="L51" s="84">
        <f>RANK(K51,'총에버 관리_2023'!$V$3:$V$19)</f>
        <v>3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관리_2023'!$A$3:$V$19,21,FALSE)</f>
        <v>39</v>
      </c>
      <c r="J52" s="70">
        <f>VLOOKUP(B52,'총에버 관리_2023'!$A$3:$V$19,20,FALSE)</f>
        <v>7897</v>
      </c>
      <c r="K52" s="83">
        <f>VLOOKUP(B52,'총에버 관리_2023'!$A$3:$V$19,22,FALSE)</f>
        <v>202.48717948717947</v>
      </c>
      <c r="L52" s="84">
        <f>RANK(K52,'총에버 관리_2023'!$V$3:$V$19)</f>
        <v>1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>
        <f>VLOOKUP(B53,'총에버 관리_2023'!$A$3:$V$19,21,FALSE)</f>
        <v>24</v>
      </c>
      <c r="J53" s="70">
        <f>VLOOKUP(B53,'총에버 관리_2023'!$A$3:$V$19,20,FALSE)</f>
        <v>4394</v>
      </c>
      <c r="K53" s="83">
        <f>VLOOKUP(B53,'총에버 관리_2023'!$A$3:$V$19,22,FALSE)</f>
        <v>183.08333333333334</v>
      </c>
      <c r="L53" s="84">
        <f>RANK(K53,'총에버 관리_2023'!$V$3:$V$19)</f>
        <v>8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관리_2023'!$A$3:$V$19,21,FALSE)</f>
        <v>30</v>
      </c>
      <c r="J54" s="70">
        <f>VLOOKUP(B54,'총에버 관리_2023'!$A$3:$V$19,20,FALSE)</f>
        <v>6037</v>
      </c>
      <c r="K54" s="83">
        <f>VLOOKUP(B54,'총에버 관리_2023'!$A$3:$V$19,22,FALSE)</f>
        <v>201.23333333333332</v>
      </c>
      <c r="L54" s="84">
        <f>RANK(K54,'총에버 관리_2023'!$V$3:$V$19)</f>
        <v>2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관리_2023'!$A$3:$V$19,21,FALSE)</f>
        <v>36</v>
      </c>
      <c r="J55" s="70">
        <f>VLOOKUP(B55,'총에버 관리_2023'!$A$3:$V$19,20,FALSE)</f>
        <v>6514</v>
      </c>
      <c r="K55" s="83">
        <f>VLOOKUP(B55,'총에버 관리_2023'!$A$3:$V$19,22,FALSE)</f>
        <v>180.94444444444446</v>
      </c>
      <c r="L55" s="84">
        <f>RANK(K55,'총에버 관리_2023'!$V$3:$V$19)</f>
        <v>11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관리_2023'!$A$3:$V$19,21,FALSE)</f>
        <v>36</v>
      </c>
      <c r="J56" s="70">
        <f>VLOOKUP(B56,'총에버 관리_2023'!$A$3:$V$19,20,FALSE)</f>
        <v>6561</v>
      </c>
      <c r="K56" s="83">
        <f>VLOOKUP(B56,'총에버 관리_2023'!$A$3:$V$19,22,FALSE)</f>
        <v>182.25</v>
      </c>
      <c r="L56" s="84">
        <f>RANK(K56,'총에버 관리_2023'!$V$3:$V$19)</f>
        <v>9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관리_2023'!$A$3:$V$19,21,FALSE)</f>
        <v>38</v>
      </c>
      <c r="J57" s="70">
        <f>VLOOKUP(B57,'총에버 관리_2023'!$A$3:$V$19,20,FALSE)</f>
        <v>6924</v>
      </c>
      <c r="K57" s="83">
        <f>VLOOKUP(B57,'총에버 관리_2023'!$A$3:$V$19,22,FALSE)</f>
        <v>182.21052631578948</v>
      </c>
      <c r="L57" s="84">
        <f>RANK(K57,'총에버 관리_2023'!$V$3:$V$19)</f>
        <v>10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>
        <f>VLOOKUP(B58,'총에버 관리_2023'!$A$3:$V$19,21,FALSE)</f>
        <v>24</v>
      </c>
      <c r="J58" s="70">
        <f>VLOOKUP(B58,'총에버 관리_2023'!$A$3:$V$19,20,FALSE)</f>
        <v>4227</v>
      </c>
      <c r="K58" s="83">
        <f>VLOOKUP(B58,'총에버 관리_2023'!$A$3:$V$19,22,FALSE)</f>
        <v>176.125</v>
      </c>
      <c r="L58" s="84">
        <f>RANK(K58,'총에버 관리_2023'!$V$3:$V$19)</f>
        <v>12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관리_2023'!$A$3:$V$19,21,FALSE)</f>
        <v>24</v>
      </c>
      <c r="J59" s="70">
        <f>VLOOKUP(B59,'총에버 관리_2023'!$A$3:$V$19,20,FALSE)</f>
        <v>4068</v>
      </c>
      <c r="K59" s="83">
        <f>VLOOKUP(B59,'총에버 관리_2023'!$A$3:$V$19,22,FALSE)</f>
        <v>169.5</v>
      </c>
      <c r="L59" s="84">
        <f>RANK(K59,'총에버 관리_2023'!$V$3:$V$19)</f>
        <v>13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>
        <f>VLOOKUP(B60,'총에버 관리_2023'!$A$3:$V$19,21,FALSE)</f>
        <v>15</v>
      </c>
      <c r="J60" s="70">
        <f>VLOOKUP(B60,'총에버 관리_2023'!$A$3:$V$19,20,FALSE)</f>
        <v>2384</v>
      </c>
      <c r="K60" s="83">
        <f>VLOOKUP(B60,'총에버 관리_2023'!$A$3:$V$19,22,FALSE)</f>
        <v>158.93333333333334</v>
      </c>
      <c r="L60" s="84">
        <f>RANK(K60,'총에버 관리_2023'!$V$3:$V$19)</f>
        <v>14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>
        <f>VLOOKUP(B61,'총에버 관리_2023'!$A$3:$V$19,21,FALSE)</f>
        <v>6</v>
      </c>
      <c r="J61" s="70">
        <f>VLOOKUP(B61,'총에버 관리_2023'!$A$3:$V$19,20,FALSE)</f>
        <v>953</v>
      </c>
      <c r="K61" s="83">
        <f>VLOOKUP(B61,'총에버 관리_2023'!$A$3:$V$19,22,FALSE)</f>
        <v>158.83333333333334</v>
      </c>
      <c r="L61" s="84">
        <f>RANK(K61,'총에버 관리_2023'!$V$3:$V$19)</f>
        <v>15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관리_2023'!$A$3:$V$19,21,FALSE)</f>
        <v>36</v>
      </c>
      <c r="J62" s="70">
        <f>VLOOKUP(B62,'총에버 관리_2023'!$A$3:$V$19,20,FALSE)</f>
        <v>5674</v>
      </c>
      <c r="K62" s="83">
        <f>VLOOKUP(B62,'총에버 관리_2023'!$A$3:$V$19,22,FALSE)</f>
        <v>157.61111111111111</v>
      </c>
      <c r="L62" s="84">
        <f>RANK(K62,'총에버 관리_2023'!$V$3:$V$19)</f>
        <v>16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관리_2023'!$A$3:$V$19,21,FALSE)</f>
        <v>30</v>
      </c>
      <c r="J63" s="70">
        <f>VLOOKUP(B63,'총에버 관리_2023'!$A$3:$V$19,20,FALSE)</f>
        <v>4093</v>
      </c>
      <c r="K63" s="83">
        <f>VLOOKUP(B63,'총에버 관리_2023'!$A$3:$V$19,22,FALSE)</f>
        <v>136.43333333333334</v>
      </c>
      <c r="L63" s="84">
        <f>RANK(K63,'총에버 관리_2023'!$V$3:$V$19)</f>
        <v>17</v>
      </c>
    </row>
    <row r="66" spans="1:12" ht="30.75" customHeight="1">
      <c r="A66" s="190" t="s">
        <v>270</v>
      </c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관리_2023'!$A$3:$V$20,21,FALSE)</f>
        <v>39</v>
      </c>
      <c r="J68" s="70">
        <f>VLOOKUP(B68,'총에버 관리_2023'!$A$3:$V$20,20,FALSE)</f>
        <v>7897</v>
      </c>
      <c r="K68" s="83">
        <f>VLOOKUP(B68,'총에버 관리_2023'!$A$3:$V$20,22,FALSE)</f>
        <v>202.48717948717947</v>
      </c>
      <c r="L68" s="84">
        <f>RANK(K68,'총에버 관리_2023'!$V$3:$V$20)</f>
        <v>1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>
        <f>VLOOKUP(B69,'총에버 관리_2023'!$A$3:$V$20,21,FALSE)</f>
        <v>9</v>
      </c>
      <c r="J69" s="70">
        <f>VLOOKUP(B69,'총에버 관리_2023'!$A$3:$V$20,20,FALSE)</f>
        <v>1714</v>
      </c>
      <c r="K69" s="83">
        <f>VLOOKUP(B69,'총에버 관리_2023'!$A$3:$V$20,22,FALSE)</f>
        <v>190.44444444444446</v>
      </c>
      <c r="L69" s="84">
        <f>RANK(K69,'총에버 관리_2023'!$V$3:$V$20)</f>
        <v>6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>
        <f>VLOOKUP(B70,'총에버 관리_2023'!$A$3:$V$20,21,FALSE)</f>
        <v>24</v>
      </c>
      <c r="J70" s="70">
        <f>VLOOKUP(B70,'총에버 관리_2023'!$A$3:$V$20,20,FALSE)</f>
        <v>4598</v>
      </c>
      <c r="K70" s="83">
        <f>VLOOKUP(B70,'총에버 관리_2023'!$A$3:$V$20,22,FALSE)</f>
        <v>191.58333333333334</v>
      </c>
      <c r="L70" s="84">
        <f>RANK(K70,'총에버 관리_2023'!$V$3:$V$20)</f>
        <v>5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관리_2023'!$A$3:$V$20,21,FALSE)</f>
        <v>30</v>
      </c>
      <c r="J71" s="70">
        <f>VLOOKUP(B71,'총에버 관리_2023'!$A$3:$V$20,20,FALSE)</f>
        <v>5824</v>
      </c>
      <c r="K71" s="83">
        <f>VLOOKUP(B71,'총에버 관리_2023'!$A$3:$V$20,22,FALSE)</f>
        <v>194.13333333333333</v>
      </c>
      <c r="L71" s="84">
        <f>RANK(K71,'총에버 관리_2023'!$V$3:$V$20)</f>
        <v>4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관리_2023'!$A$3:$V$20,21,FALSE)</f>
        <v>30</v>
      </c>
      <c r="J72" s="70">
        <f>VLOOKUP(B72,'총에버 관리_2023'!$A$3:$V$20,20,FALSE)</f>
        <v>6037</v>
      </c>
      <c r="K72" s="83">
        <f>VLOOKUP(B72,'총에버 관리_2023'!$A$3:$V$20,22,FALSE)</f>
        <v>201.23333333333332</v>
      </c>
      <c r="L72" s="84">
        <f>RANK(K72,'총에버 관리_2023'!$V$3:$V$20)</f>
        <v>2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관리_2023'!$A$3:$V$20,21,FALSE)</f>
        <v>39</v>
      </c>
      <c r="J73" s="70">
        <f>VLOOKUP(B73,'총에버 관리_2023'!$A$3:$V$20,20,FALSE)</f>
        <v>7732</v>
      </c>
      <c r="K73" s="83">
        <f>VLOOKUP(B73,'총에버 관리_2023'!$A$3:$V$20,22,FALSE)</f>
        <v>198.25641025641025</v>
      </c>
      <c r="L73" s="84">
        <f>RANK(K73,'총에버 관리_2023'!$V$3:$V$20)</f>
        <v>3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관리_2023'!$A$3:$V$20,21,FALSE)</f>
        <v>36</v>
      </c>
      <c r="J74" s="70">
        <f>VLOOKUP(B74,'총에버 관리_2023'!$A$3:$V$20,20,FALSE)</f>
        <v>6514</v>
      </c>
      <c r="K74" s="83">
        <f>VLOOKUP(B74,'총에버 관리_2023'!$A$3:$V$20,22,FALSE)</f>
        <v>180.94444444444446</v>
      </c>
      <c r="L74" s="84">
        <f>RANK(K74,'총에버 관리_2023'!$V$3:$V$20)</f>
        <v>11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관리_2023'!$A$3:$V$20,21,FALSE)</f>
        <v>38</v>
      </c>
      <c r="J75" s="70">
        <f>VLOOKUP(B75,'총에버 관리_2023'!$A$3:$V$20,20,FALSE)</f>
        <v>6924</v>
      </c>
      <c r="K75" s="83">
        <f>VLOOKUP(B75,'총에버 관리_2023'!$A$3:$V$20,22,FALSE)</f>
        <v>182.21052631578948</v>
      </c>
      <c r="L75" s="84">
        <f>RANK(K75,'총에버 관리_2023'!$V$3:$V$20)</f>
        <v>10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관리_2023'!$A$3:$V$20,21,FALSE)</f>
        <v>36</v>
      </c>
      <c r="J76" s="70">
        <f>VLOOKUP(B76,'총에버 관리_2023'!$A$3:$V$20,20,FALSE)</f>
        <v>5674</v>
      </c>
      <c r="K76" s="83">
        <f>VLOOKUP(B76,'총에버 관리_2023'!$A$3:$V$20,22,FALSE)</f>
        <v>157.61111111111111</v>
      </c>
      <c r="L76" s="84">
        <f>RANK(K76,'총에버 관리_2023'!$V$3:$V$20)</f>
        <v>16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>
        <f>VLOOKUP(B77,'총에버 관리_2023'!$A$3:$V$20,21,FALSE)</f>
        <v>15</v>
      </c>
      <c r="J77" s="70">
        <f>VLOOKUP(B77,'총에버 관리_2023'!$A$3:$V$20,20,FALSE)</f>
        <v>2384</v>
      </c>
      <c r="K77" s="83">
        <f>VLOOKUP(B77,'총에버 관리_2023'!$A$3:$V$20,22,FALSE)</f>
        <v>158.93333333333334</v>
      </c>
      <c r="L77" s="84">
        <f>RANK(K77,'총에버 관리_2023'!$V$3:$V$20)</f>
        <v>14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관리_2023'!$A$3:$V$20,21,FALSE)</f>
        <v>30</v>
      </c>
      <c r="J78" s="70">
        <f>VLOOKUP(B78,'총에버 관리_2023'!$A$3:$V$20,20,FALSE)</f>
        <v>4093</v>
      </c>
      <c r="K78" s="83">
        <f>VLOOKUP(B78,'총에버 관리_2023'!$A$3:$V$20,22,FALSE)</f>
        <v>136.43333333333334</v>
      </c>
      <c r="L78" s="84">
        <f>RANK(K78,'총에버 관리_2023'!$V$3:$V$20)</f>
        <v>18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관리_2023'!$A$3:$V$20,21,FALSE)</f>
        <v>15</v>
      </c>
      <c r="J79" s="70">
        <f>VLOOKUP(B79,'총에버 관리_2023'!$A$3:$V$20,20,FALSE)</f>
        <v>2155</v>
      </c>
      <c r="K79" s="83">
        <f>VLOOKUP(B79,'총에버 관리_2023'!$A$3:$V$20,22,FALSE)</f>
        <v>143.66666666666666</v>
      </c>
      <c r="L79" s="84">
        <f>RANK(K79,'총에버 관리_2023'!$V$3:$V$20)</f>
        <v>17</v>
      </c>
    </row>
    <row r="82" spans="1:12" ht="34.5" customHeight="1">
      <c r="A82" s="190" t="s">
        <v>284</v>
      </c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관리_2023'!$A$3:$V$20,21,FALSE)</f>
        <v>39</v>
      </c>
      <c r="J84" s="70">
        <f>VLOOKUP(B84,'총에버 관리_2023'!$A$3:$V$20,20,FALSE)</f>
        <v>7897</v>
      </c>
      <c r="K84" s="83">
        <f>VLOOKUP(B84,'총에버 관리_2023'!$A$3:$V$20,22,FALSE)</f>
        <v>202.48717948717947</v>
      </c>
      <c r="L84" s="84">
        <f>RANK(K84,'총에버 관리_2023'!$V$3:$V$20)</f>
        <v>1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>
        <f>VLOOKUP(B85,'총에버 관리_2023'!$A$3:$V$20,21,FALSE)</f>
        <v>24</v>
      </c>
      <c r="J85" s="70">
        <f>VLOOKUP(B85,'총에버 관리_2023'!$A$3:$V$20,20,FALSE)</f>
        <v>4394</v>
      </c>
      <c r="K85" s="83">
        <f>VLOOKUP(B85,'총에버 관리_2023'!$A$3:$V$20,22,FALSE)</f>
        <v>183.08333333333334</v>
      </c>
      <c r="L85" s="84">
        <f>RANK(K85,'총에버 관리_2023'!$V$3:$V$20)</f>
        <v>8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관리_2023'!$A$3:$V$20,21,FALSE)</f>
        <v>39</v>
      </c>
      <c r="J86" s="70">
        <f>VLOOKUP(B86,'총에버 관리_2023'!$A$3:$V$20,20,FALSE)</f>
        <v>7732</v>
      </c>
      <c r="K86" s="83">
        <f>VLOOKUP(B86,'총에버 관리_2023'!$A$3:$V$20,22,FALSE)</f>
        <v>198.25641025641025</v>
      </c>
      <c r="L86" s="84">
        <f>RANK(K86,'총에버 관리_2023'!$V$3:$V$20)</f>
        <v>3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관리_2023'!$A$3:$V$20,21,FALSE)</f>
        <v>30</v>
      </c>
      <c r="J87" s="70">
        <f>VLOOKUP(B87,'총에버 관리_2023'!$A$3:$V$20,20,FALSE)</f>
        <v>6037</v>
      </c>
      <c r="K87" s="83">
        <f>VLOOKUP(B87,'총에버 관리_2023'!$A$3:$V$20,22,FALSE)</f>
        <v>201.23333333333332</v>
      </c>
      <c r="L87" s="84">
        <f>RANK(K87,'총에버 관리_2023'!$V$3:$V$20)</f>
        <v>2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관리_2023'!$A$3:$V$20,21,FALSE)</f>
        <v>38</v>
      </c>
      <c r="J89" s="70">
        <f>VLOOKUP(B89,'총에버 관리_2023'!$A$3:$V$20,20,FALSE)</f>
        <v>6924</v>
      </c>
      <c r="K89" s="83">
        <f>VLOOKUP(B89,'총에버 관리_2023'!$A$3:$V$20,22,FALSE)</f>
        <v>182.21052631578948</v>
      </c>
      <c r="L89" s="84">
        <f>RANK(K89,'총에버 관리_2023'!$V$3:$V$20)</f>
        <v>10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>
        <f>VLOOKUP(B90,'총에버 관리_2023'!$A$3:$V$20,21,FALSE)</f>
        <v>24</v>
      </c>
      <c r="J90" s="70">
        <f>VLOOKUP(B90,'총에버 관리_2023'!$A$3:$V$20,20,FALSE)</f>
        <v>4598</v>
      </c>
      <c r="K90" s="83">
        <f>VLOOKUP(B90,'총에버 관리_2023'!$A$3:$V$20,22,FALSE)</f>
        <v>191.58333333333334</v>
      </c>
      <c r="L90" s="84">
        <f>RANK(K90,'총에버 관리_2023'!$V$3:$V$20)</f>
        <v>5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관리_2023'!$A$3:$V$20,21,FALSE)</f>
        <v>36</v>
      </c>
      <c r="J91" s="70">
        <f>VLOOKUP(B91,'총에버 관리_2023'!$A$3:$V$20,20,FALSE)</f>
        <v>6514</v>
      </c>
      <c r="K91" s="83">
        <f>VLOOKUP(B91,'총에버 관리_2023'!$A$3:$V$20,22,FALSE)</f>
        <v>180.94444444444446</v>
      </c>
      <c r="L91" s="84">
        <f>RANK(K91,'총에버 관리_2023'!$V$3:$V$20)</f>
        <v>11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관리_2023'!$A$3:$V$20,21,FALSE)</f>
        <v>36</v>
      </c>
      <c r="J92" s="70">
        <f>VLOOKUP(B92,'총에버 관리_2023'!$A$3:$V$20,20,FALSE)</f>
        <v>6561</v>
      </c>
      <c r="K92" s="83">
        <f>VLOOKUP(B92,'총에버 관리_2023'!$A$3:$V$20,22,FALSE)</f>
        <v>182.25</v>
      </c>
      <c r="L92" s="84">
        <f>RANK(K92,'총에버 관리_2023'!$V$3:$V$20)</f>
        <v>9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>
        <f>VLOOKUP(B93,'총에버 관리_2023'!$A$3:$V$20,21,FALSE)</f>
        <v>15</v>
      </c>
      <c r="J93" s="70">
        <f>VLOOKUP(B93,'총에버 관리_2023'!$A$3:$V$20,20,FALSE)</f>
        <v>2384</v>
      </c>
      <c r="K93" s="83">
        <f>VLOOKUP(B93,'총에버 관리_2023'!$A$3:$V$20,22,FALSE)</f>
        <v>158.93333333333334</v>
      </c>
      <c r="L93" s="84">
        <f>RANK(K93,'총에버 관리_2023'!$V$3:$V$20)</f>
        <v>14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관리_2023'!$A$3:$V$20,21,FALSE)</f>
        <v>15</v>
      </c>
      <c r="J94" s="70">
        <f>VLOOKUP(B94,'총에버 관리_2023'!$A$3:$V$20,20,FALSE)</f>
        <v>2155</v>
      </c>
      <c r="K94" s="83">
        <f>VLOOKUP(B94,'총에버 관리_2023'!$A$3:$V$20,22,FALSE)</f>
        <v>143.66666666666666</v>
      </c>
      <c r="L94" s="84">
        <f>RANK(K94,'총에버 관리_2023'!$V$3:$V$20)</f>
        <v>17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관리_2023'!$A$3:$V$20,21,FALSE)</f>
        <v>36</v>
      </c>
      <c r="J95" s="70">
        <f>VLOOKUP(B95,'총에버 관리_2023'!$A$3:$V$20,20,FALSE)</f>
        <v>5674</v>
      </c>
      <c r="K95" s="83">
        <f>VLOOKUP(B95,'총에버 관리_2023'!$A$3:$V$20,22,FALSE)</f>
        <v>157.61111111111111</v>
      </c>
      <c r="L95" s="84">
        <f>RANK(K95,'총에버 관리_2023'!$V$3:$V$20)</f>
        <v>16</v>
      </c>
    </row>
    <row r="98" spans="1:12" ht="34.5" customHeight="1">
      <c r="A98" s="190" t="s">
        <v>297</v>
      </c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관리_2023'!$A$3:$V$20,21,FALSE)</f>
        <v>30</v>
      </c>
      <c r="J100" s="70">
        <f>VLOOKUP(B100,'총에버 관리_2023'!$A$3:$V$20,20,FALSE)</f>
        <v>6037</v>
      </c>
      <c r="K100" s="83">
        <f>VLOOKUP(B100,'총에버 관리_2023'!$A$3:$V$20,22,FALSE)</f>
        <v>201.23333333333332</v>
      </c>
      <c r="L100" s="84">
        <f>RANK(K100,'총에버 관리_2023'!$V$3:$V$20)</f>
        <v>2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>
        <f>VLOOKUP(B101,'총에버 관리_2023'!$A$3:$V$20,21,FALSE)</f>
        <v>24</v>
      </c>
      <c r="J101" s="70">
        <f>VLOOKUP(B101,'총에버 관리_2023'!$A$3:$V$20,20,FALSE)</f>
        <v>4598</v>
      </c>
      <c r="K101" s="83">
        <f>VLOOKUP(B101,'총에버 관리_2023'!$A$3:$V$20,22,FALSE)</f>
        <v>191.58333333333334</v>
      </c>
      <c r="L101" s="84">
        <f>RANK(K101,'총에버 관리_2023'!$V$3:$V$20)</f>
        <v>5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관리_2023'!$A$3:$V$20,21,FALSE)</f>
        <v>39</v>
      </c>
      <c r="J102" s="70">
        <f>VLOOKUP(B102,'총에버 관리_2023'!$A$3:$V$20,20,FALSE)</f>
        <v>7897</v>
      </c>
      <c r="K102" s="83">
        <f>VLOOKUP(B102,'총에버 관리_2023'!$A$3:$V$20,22,FALSE)</f>
        <v>202.48717948717947</v>
      </c>
      <c r="L102" s="84">
        <f>RANK(K102,'총에버 관리_2023'!$V$3:$V$20)</f>
        <v>1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>
        <f>VLOOKUP(B103,'총에버 관리_2023'!$A$3:$V$20,21,FALSE)</f>
        <v>9</v>
      </c>
      <c r="J103" s="70">
        <f>VLOOKUP(B103,'총에버 관리_2023'!$A$3:$V$20,20,FALSE)</f>
        <v>1714</v>
      </c>
      <c r="K103" s="83">
        <f>VLOOKUP(B103,'총에버 관리_2023'!$A$3:$V$20,22,FALSE)</f>
        <v>190.44444444444446</v>
      </c>
      <c r="L103" s="84">
        <f>RANK(K103,'총에버 관리_2023'!$V$3:$V$20)</f>
        <v>6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>
        <f>VLOOKUP(B104,'총에버 관리_2023'!$A$3:$V$20,21,FALSE)</f>
        <v>24</v>
      </c>
      <c r="J104" s="70">
        <f>VLOOKUP(B104,'총에버 관리_2023'!$A$3:$V$20,20,FALSE)</f>
        <v>4394</v>
      </c>
      <c r="K104" s="83">
        <f>VLOOKUP(B104,'총에버 관리_2023'!$A$3:$V$20,22,FALSE)</f>
        <v>183.08333333333334</v>
      </c>
      <c r="L104" s="84">
        <f>RANK(K104,'총에버 관리_2023'!$V$3:$V$20)</f>
        <v>8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>
        <f>VLOOKUP(B105,'총에버 관리_2023'!$A$3:$V$20,21,FALSE)</f>
        <v>24</v>
      </c>
      <c r="J105" s="70">
        <f>VLOOKUP(B105,'총에버 관리_2023'!$A$3:$V$20,20,FALSE)</f>
        <v>4227</v>
      </c>
      <c r="K105" s="83">
        <f>VLOOKUP(B105,'총에버 관리_2023'!$A$3:$V$20,22,FALSE)</f>
        <v>176.125</v>
      </c>
      <c r="L105" s="84">
        <f>RANK(K105,'총에버 관리_2023'!$V$3:$V$20)</f>
        <v>12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관리_2023'!$A$3:$V$20,21,FALSE)</f>
        <v>36</v>
      </c>
      <c r="J106" s="70">
        <f>VLOOKUP(B106,'총에버 관리_2023'!$A$3:$V$20,20,FALSE)</f>
        <v>6514</v>
      </c>
      <c r="K106" s="83">
        <f>VLOOKUP(B106,'총에버 관리_2023'!$A$3:$V$20,22,FALSE)</f>
        <v>180.94444444444446</v>
      </c>
      <c r="L106" s="84">
        <f>RANK(K106,'총에버 관리_2023'!$V$3:$V$20)</f>
        <v>11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관리_2023'!$A$3:$V$20,21,FALSE)</f>
        <v>38</v>
      </c>
      <c r="J107" s="70">
        <f>VLOOKUP(B107,'총에버 관리_2023'!$A$3:$V$20,20,FALSE)</f>
        <v>6924</v>
      </c>
      <c r="K107" s="83">
        <f>VLOOKUP(B107,'총에버 관리_2023'!$A$3:$V$20,22,FALSE)</f>
        <v>182.21052631578948</v>
      </c>
      <c r="L107" s="84">
        <f>RANK(K107,'총에버 관리_2023'!$V$3:$V$20)</f>
        <v>10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관리_2023'!$A$3:$V$20,21,FALSE)</f>
        <v>30</v>
      </c>
      <c r="J108" s="70">
        <f>VLOOKUP(B108,'총에버 관리_2023'!$A$3:$V$20,20,FALSE)</f>
        <v>5824</v>
      </c>
      <c r="K108" s="83">
        <f>VLOOKUP(B108,'총에버 관리_2023'!$A$3:$V$20,22,FALSE)</f>
        <v>194.13333333333333</v>
      </c>
      <c r="L108" s="84">
        <f>RANK(K108,'총에버 관리_2023'!$V$3:$V$20)</f>
        <v>4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관리_2023'!$A$3:$V$20,21,FALSE)</f>
        <v>39</v>
      </c>
      <c r="J109" s="70">
        <f>VLOOKUP(B109,'총에버 관리_2023'!$A$3:$V$20,20,FALSE)</f>
        <v>7732</v>
      </c>
      <c r="K109" s="83">
        <f>VLOOKUP(B109,'총에버 관리_2023'!$A$3:$V$20,22,FALSE)</f>
        <v>198.25641025641025</v>
      </c>
      <c r="L109" s="84">
        <f>RANK(K109,'총에버 관리_2023'!$V$3:$V$20)</f>
        <v>3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관리_2023'!$A$3:$V$20,21,FALSE)</f>
        <v>36</v>
      </c>
      <c r="J110" s="70">
        <f>VLOOKUP(B110,'총에버 관리_2023'!$A$3:$V$20,20,FALSE)</f>
        <v>6561</v>
      </c>
      <c r="K110" s="83">
        <f>VLOOKUP(B110,'총에버 관리_2023'!$A$3:$V$20,22,FALSE)</f>
        <v>182.25</v>
      </c>
      <c r="L110" s="84">
        <f>RANK(K110,'총에버 관리_2023'!$V$3:$V$20)</f>
        <v>9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관리_2023'!$A$3:$V$20,21,FALSE)</f>
        <v>36</v>
      </c>
      <c r="J111" s="70">
        <f>VLOOKUP(B111,'총에버 관리_2023'!$A$3:$V$20,20,FALSE)</f>
        <v>5674</v>
      </c>
      <c r="K111" s="83">
        <f>VLOOKUP(B111,'총에버 관리_2023'!$A$3:$V$20,22,FALSE)</f>
        <v>157.61111111111111</v>
      </c>
      <c r="L111" s="84">
        <f>RANK(K111,'총에버 관리_2023'!$V$3:$V$20)</f>
        <v>16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관리_2023'!$A$3:$V$20,21,FALSE)</f>
        <v>24</v>
      </c>
      <c r="J113" s="70">
        <f>VLOOKUP(B113,'총에버 관리_2023'!$A$3:$V$20,20,FALSE)</f>
        <v>4068</v>
      </c>
      <c r="K113" s="83">
        <f>VLOOKUP(B113,'총에버 관리_2023'!$A$3:$V$20,22,FALSE)</f>
        <v>169.5</v>
      </c>
      <c r="L113" s="84">
        <f>RANK(K113,'총에버 관리_2023'!$V$3:$V$20)</f>
        <v>13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관리_2023'!$A$3:$V$20,21,FALSE)</f>
        <v>15</v>
      </c>
      <c r="J114" s="70">
        <f>VLOOKUP(B114,'총에버 관리_2023'!$A$3:$V$20,20,FALSE)</f>
        <v>2155</v>
      </c>
      <c r="K114" s="83">
        <f>VLOOKUP(B114,'총에버 관리_2023'!$A$3:$V$20,22,FALSE)</f>
        <v>143.66666666666666</v>
      </c>
      <c r="L114" s="84">
        <f>RANK(K114,'총에버 관리_2023'!$V$3:$V$20)</f>
        <v>17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관리_2023'!$A$3:$V$20,21,FALSE)</f>
        <v>30</v>
      </c>
      <c r="J116" s="70">
        <f>VLOOKUP(B116,'총에버 관리_2023'!$A$3:$V$20,20,FALSE)</f>
        <v>4093</v>
      </c>
      <c r="K116" s="83">
        <f>VLOOKUP(B116,'총에버 관리_2023'!$A$3:$V$20,22,FALSE)</f>
        <v>136.43333333333334</v>
      </c>
      <c r="L116" s="84">
        <f>RANK(K116,'총에버 관리_2023'!$V$3:$V$20)</f>
        <v>18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관리_2023'!$A$3:$V$20,21,FALSE)</f>
        <v>#N/A</v>
      </c>
      <c r="J117" s="70" t="e">
        <f>VLOOKUP(B117,'총에버 관리_2023'!$A$3:$V$20,20,FALSE)</f>
        <v>#N/A</v>
      </c>
      <c r="K117" s="83" t="e">
        <f>VLOOKUP(B117,'총에버 관리_2023'!$A$3:$V$20,22,FALSE)</f>
        <v>#N/A</v>
      </c>
      <c r="L117" s="84" t="e">
        <f>RANK(K117,'총에버 관리_2023'!$V$3:$V$20)</f>
        <v>#N/A</v>
      </c>
    </row>
    <row r="121" spans="1:12" ht="39" customHeight="1">
      <c r="A121" s="190" t="s">
        <v>316</v>
      </c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관리_2023'!$A$3:$V$20,21,FALSE)</f>
        <v>30</v>
      </c>
      <c r="J123" s="70">
        <f>VLOOKUP(B123,'총에버 관리_2023'!$A$3:$V$20,20,FALSE)</f>
        <v>5824</v>
      </c>
      <c r="K123" s="83">
        <f>VLOOKUP(B123,'총에버 관리_2023'!$A$3:$V$20,22,FALSE)</f>
        <v>194.13333333333333</v>
      </c>
      <c r="L123" s="84">
        <f>RANK(K123,'총에버 관리_2023'!$V$3:$V$20)</f>
        <v>4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관리_2023'!$A$3:$V$20,21,FALSE)</f>
        <v>39</v>
      </c>
      <c r="J124" s="70">
        <f>VLOOKUP(B124,'총에버 관리_2023'!$A$3:$V$20,20,FALSE)</f>
        <v>7897</v>
      </c>
      <c r="K124" s="83">
        <f>VLOOKUP(B124,'총에버 관리_2023'!$A$3:$V$20,22,FALSE)</f>
        <v>202.48717948717947</v>
      </c>
      <c r="L124" s="84">
        <f>RANK(K124,'총에버 관리_2023'!$V$3:$V$20)</f>
        <v>1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>
        <f>VLOOKUP(B125,'총에버 관리_2023'!$A$3:$V$20,21,FALSE)</f>
        <v>24</v>
      </c>
      <c r="J125" s="70">
        <f>VLOOKUP(B125,'총에버 관리_2023'!$A$3:$V$20,20,FALSE)</f>
        <v>4227</v>
      </c>
      <c r="K125" s="83">
        <f>VLOOKUP(B125,'총에버 관리_2023'!$A$3:$V$20,22,FALSE)</f>
        <v>176.125</v>
      </c>
      <c r="L125" s="84">
        <f>RANK(K125,'총에버 관리_2023'!$V$3:$V$20)</f>
        <v>12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관리_2023'!$A$3:$V$20,21,FALSE)</f>
        <v>39</v>
      </c>
      <c r="J126" s="70">
        <f>VLOOKUP(B126,'총에버 관리_2023'!$A$3:$V$20,20,FALSE)</f>
        <v>7732</v>
      </c>
      <c r="K126" s="83">
        <f>VLOOKUP(B126,'총에버 관리_2023'!$A$3:$V$20,22,FALSE)</f>
        <v>198.25641025641025</v>
      </c>
      <c r="L126" s="84">
        <f>RANK(K126,'총에버 관리_2023'!$V$3:$V$20)</f>
        <v>3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관리_2023'!$A$3:$V$20,21,FALSE)</f>
        <v>38</v>
      </c>
      <c r="J127" s="70">
        <f>VLOOKUP(B127,'총에버 관리_2023'!$A$3:$V$20,20,FALSE)</f>
        <v>6924</v>
      </c>
      <c r="K127" s="83">
        <f>VLOOKUP(B127,'총에버 관리_2023'!$A$3:$V$20,22,FALSE)</f>
        <v>182.21052631578948</v>
      </c>
      <c r="L127" s="84">
        <f>RANK(K127,'총에버 관리_2023'!$V$3:$V$20)</f>
        <v>10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관리_2023'!$A$3:$V$20,21,FALSE)</f>
        <v>36</v>
      </c>
      <c r="J128" s="70">
        <f>VLOOKUP(B128,'총에버 관리_2023'!$A$3:$V$20,20,FALSE)</f>
        <v>6561</v>
      </c>
      <c r="K128" s="83">
        <f>VLOOKUP(B128,'총에버 관리_2023'!$A$3:$V$20,22,FALSE)</f>
        <v>182.25</v>
      </c>
      <c r="L128" s="84">
        <f>RANK(K128,'총에버 관리_2023'!$V$3:$V$20)</f>
        <v>9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관리_2023'!$A$3:$V$20,21,FALSE)</f>
        <v>24</v>
      </c>
      <c r="J129" s="70">
        <f>VLOOKUP(B129,'총에버 관리_2023'!$A$3:$V$20,20,FALSE)</f>
        <v>4068</v>
      </c>
      <c r="K129" s="83">
        <f>VLOOKUP(B129,'총에버 관리_2023'!$A$3:$V$20,22,FALSE)</f>
        <v>169.5</v>
      </c>
      <c r="L129" s="84">
        <f>RANK(K129,'총에버 관리_2023'!$V$3:$V$20)</f>
        <v>13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>
        <f>VLOOKUP(B131,'총에버 관리_2023'!$A$3:$V$20,21,FALSE)</f>
        <v>6</v>
      </c>
      <c r="J131" s="70">
        <f>VLOOKUP(B131,'총에버 관리_2023'!$A$3:$V$20,20,FALSE)</f>
        <v>953</v>
      </c>
      <c r="K131" s="83">
        <f>VLOOKUP(B131,'총에버 관리_2023'!$A$3:$V$20,22,FALSE)</f>
        <v>158.83333333333334</v>
      </c>
      <c r="L131" s="84">
        <f>RANK(K131,'총에버 관리_2023'!$V$3:$V$20)</f>
        <v>15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관리_2023'!$A$3:$V$20,21,FALSE)</f>
        <v>36</v>
      </c>
      <c r="J132" s="70">
        <f>VLOOKUP(B132,'총에버 관리_2023'!$A$3:$V$20,20,FALSE)</f>
        <v>6514</v>
      </c>
      <c r="K132" s="83">
        <f>VLOOKUP(B132,'총에버 관리_2023'!$A$3:$V$20,22,FALSE)</f>
        <v>180.94444444444446</v>
      </c>
      <c r="L132" s="84">
        <f>RANK(K132,'총에버 관리_2023'!$V$3:$V$20)</f>
        <v>11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관리_2023'!$A$3:$V$20,21,FALSE)</f>
        <v>36</v>
      </c>
      <c r="J133" s="70">
        <f>VLOOKUP(B133,'총에버 관리_2023'!$A$3:$V$20,20,FALSE)</f>
        <v>5674</v>
      </c>
      <c r="K133" s="83">
        <f>VLOOKUP(B133,'총에버 관리_2023'!$A$3:$V$20,22,FALSE)</f>
        <v>157.61111111111111</v>
      </c>
      <c r="L133" s="84">
        <f>RANK(K133,'총에버 관리_2023'!$V$3:$V$20)</f>
        <v>16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관리_2023'!$A$3:$V$20,21,FALSE)</f>
        <v>30</v>
      </c>
      <c r="J135" s="70">
        <f>VLOOKUP(B135,'총에버 관리_2023'!$A$3:$V$20,20,FALSE)</f>
        <v>4093</v>
      </c>
      <c r="K135" s="83">
        <f>VLOOKUP(B135,'총에버 관리_2023'!$A$3:$V$20,22,FALSE)</f>
        <v>136.43333333333334</v>
      </c>
      <c r="L135" s="84">
        <f>RANK(K135,'총에버 관리_2023'!$V$3:$V$20)</f>
        <v>18</v>
      </c>
    </row>
    <row r="138" spans="1:12" ht="36.6" customHeight="1">
      <c r="A138" s="190" t="s">
        <v>330</v>
      </c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관리_2023'!$A$3:$V$20,21,FALSE)</f>
        <v>30</v>
      </c>
      <c r="J141" s="70">
        <f>VLOOKUP(B141,'총에버 관리_2023'!$A$3:$V$20,20,FALSE)</f>
        <v>6037</v>
      </c>
      <c r="K141" s="83">
        <f>VLOOKUP(B141,'총에버 관리_2023'!$A$3:$V$20,22,FALSE)</f>
        <v>201.23333333333332</v>
      </c>
      <c r="L141" s="84">
        <f>RANK(K141,'총에버 관리_2023'!$V$3:$V$20)</f>
        <v>2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관리_2023'!$A$3:$V$20,21,FALSE)</f>
        <v>39</v>
      </c>
      <c r="J142" s="70">
        <f>VLOOKUP(B142,'총에버 관리_2023'!$A$3:$V$20,20,FALSE)</f>
        <v>7732</v>
      </c>
      <c r="K142" s="83">
        <f>VLOOKUP(B142,'총에버 관리_2023'!$A$3:$V$20,22,FALSE)</f>
        <v>198.25641025641025</v>
      </c>
      <c r="L142" s="84">
        <f>RANK(K142,'총에버 관리_2023'!$V$3:$V$20)</f>
        <v>3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관리_2023'!$A$3:$V$20,21,FALSE)</f>
        <v>38</v>
      </c>
      <c r="J144" s="70">
        <f>VLOOKUP(B144,'총에버 관리_2023'!$A$3:$V$20,20,FALSE)</f>
        <v>6924</v>
      </c>
      <c r="K144" s="83">
        <f>VLOOKUP(B144,'총에버 관리_2023'!$A$3:$V$20,22,FALSE)</f>
        <v>182.21052631578948</v>
      </c>
      <c r="L144" s="84">
        <f>RANK(K144,'총에버 관리_2023'!$V$3:$V$20)</f>
        <v>10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관리_2023'!$A$3:$V$20,21,FALSE)</f>
        <v>39</v>
      </c>
      <c r="J145" s="70">
        <f>VLOOKUP(B145,'총에버 관리_2023'!$A$3:$V$20,20,FALSE)</f>
        <v>7897</v>
      </c>
      <c r="K145" s="83">
        <f>VLOOKUP(B145,'총에버 관리_2023'!$A$3:$V$20,22,FALSE)</f>
        <v>202.48717948717947</v>
      </c>
      <c r="L145" s="84">
        <f>RANK(K145,'총에버 관리_2023'!$V$3:$V$20)</f>
        <v>1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>
        <f>VLOOKUP(B146,'총에버 관리_2023'!$A$3:$V$20,21,FALSE)</f>
        <v>24</v>
      </c>
      <c r="J146" s="70">
        <f>VLOOKUP(B146,'총에버 관리_2023'!$A$3:$V$20,20,FALSE)</f>
        <v>4598</v>
      </c>
      <c r="K146" s="83">
        <f>VLOOKUP(B146,'총에버 관리_2023'!$A$3:$V$20,22,FALSE)</f>
        <v>191.58333333333334</v>
      </c>
      <c r="L146" s="84">
        <f>RANK(K146,'총에버 관리_2023'!$V$3:$V$20)</f>
        <v>5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관리_2023'!$A$3:$V$20,21,FALSE)</f>
        <v>36</v>
      </c>
      <c r="J147" s="70">
        <f>VLOOKUP(B147,'총에버 관리_2023'!$A$3:$V$20,20,FALSE)</f>
        <v>6514</v>
      </c>
      <c r="K147" s="83">
        <f>VLOOKUP(B147,'총에버 관리_2023'!$A$3:$V$20,22,FALSE)</f>
        <v>180.94444444444446</v>
      </c>
      <c r="L147" s="84">
        <f>RANK(K147,'총에버 관리_2023'!$V$3:$V$20)</f>
        <v>11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관리_2023'!$A$3:$V$20,21,FALSE)</f>
        <v>36</v>
      </c>
      <c r="J148" s="70">
        <f>VLOOKUP(B148,'총에버 관리_2023'!$A$3:$V$20,20,FALSE)</f>
        <v>6561</v>
      </c>
      <c r="K148" s="83">
        <f>VLOOKUP(B148,'총에버 관리_2023'!$A$3:$V$20,22,FALSE)</f>
        <v>182.25</v>
      </c>
      <c r="L148" s="84">
        <f>RANK(K148,'총에버 관리_2023'!$V$3:$V$20)</f>
        <v>9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관리_2023'!$A$3:$V$20,21,FALSE)</f>
        <v>36</v>
      </c>
      <c r="J149" s="70">
        <f>VLOOKUP(B149,'총에버 관리_2023'!$A$3:$V$20,20,FALSE)</f>
        <v>5674</v>
      </c>
      <c r="K149" s="83">
        <f>VLOOKUP(B149,'총에버 관리_2023'!$A$3:$V$20,22,FALSE)</f>
        <v>157.61111111111111</v>
      </c>
      <c r="L149" s="84">
        <f>RANK(K149,'총에버 관리_2023'!$V$3:$V$20)</f>
        <v>16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관리_2023'!$A$3:$V$20,21,FALSE)</f>
        <v>30</v>
      </c>
      <c r="J150" s="70">
        <f>VLOOKUP(B150,'총에버 관리_2023'!$A$3:$V$20,20,FALSE)</f>
        <v>4093</v>
      </c>
      <c r="K150" s="83">
        <f>VLOOKUP(B150,'총에버 관리_2023'!$A$3:$V$20,22,FALSE)</f>
        <v>136.43333333333334</v>
      </c>
      <c r="L150" s="84">
        <f>RANK(K150,'총에버 관리_2023'!$V$3:$V$20)</f>
        <v>18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>
        <f>VLOOKUP(B151,'총에버 관리_2023'!$A$3:$V$20,21,FALSE)</f>
        <v>24</v>
      </c>
      <c r="J151" s="70">
        <f>VLOOKUP(B151,'총에버 관리_2023'!$A$3:$V$20,20,FALSE)</f>
        <v>4394</v>
      </c>
      <c r="K151" s="83">
        <f>VLOOKUP(B151,'총에버 관리_2023'!$A$3:$V$20,22,FALSE)</f>
        <v>183.08333333333334</v>
      </c>
      <c r="L151" s="84">
        <f>RANK(K151,'총에버 관리_2023'!$V$3:$V$20)</f>
        <v>8</v>
      </c>
    </row>
    <row r="154" spans="1:12" ht="36.75" customHeight="1">
      <c r="A154" s="190" t="s">
        <v>343</v>
      </c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관리_2023'!$A$3:$V$20,21,FALSE)</f>
        <v>39</v>
      </c>
      <c r="J156" s="70">
        <f>VLOOKUP(B156,'총에버 관리_2023'!$A$3:$V$20,20,FALSE)</f>
        <v>7897</v>
      </c>
      <c r="K156" s="83">
        <f>VLOOKUP(B156,'총에버 관리_2023'!$A$3:$V$20,22,FALSE)</f>
        <v>202.48717948717947</v>
      </c>
      <c r="L156" s="84">
        <f>RANK(K156,'총에버 관리_2023'!$V$3:$V$20)</f>
        <v>1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관리_2023'!$A$3:$V$20,21,FALSE)</f>
        <v>30</v>
      </c>
      <c r="J157" s="70">
        <f>VLOOKUP(B157,'총에버 관리_2023'!$A$3:$V$20,20,FALSE)</f>
        <v>5824</v>
      </c>
      <c r="K157" s="83">
        <f>VLOOKUP(B157,'총에버 관리_2023'!$A$3:$V$20,22,FALSE)</f>
        <v>194.13333333333333</v>
      </c>
      <c r="L157" s="84">
        <f>RANK(K157,'총에버 관리_2023'!$V$3:$V$20)</f>
        <v>4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관리_2023'!$A$3:$V$20,21,FALSE)</f>
        <v>39</v>
      </c>
      <c r="J158" s="70">
        <f>VLOOKUP(B158,'총에버 관리_2023'!$A$3:$V$20,20,FALSE)</f>
        <v>7732</v>
      </c>
      <c r="K158" s="83">
        <f>VLOOKUP(B158,'총에버 관리_2023'!$A$3:$V$20,22,FALSE)</f>
        <v>198.25641025641025</v>
      </c>
      <c r="L158" s="84">
        <f>RANK(K158,'총에버 관리_2023'!$V$3:$V$20)</f>
        <v>3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관리_2023'!$A$3:$V$20,21,FALSE)</f>
        <v>36</v>
      </c>
      <c r="J159" s="70">
        <f>VLOOKUP(B159,'총에버 관리_2023'!$A$3:$V$20,20,FALSE)</f>
        <v>6561</v>
      </c>
      <c r="K159" s="83">
        <f>VLOOKUP(B159,'총에버 관리_2023'!$A$3:$V$20,22,FALSE)</f>
        <v>182.25</v>
      </c>
      <c r="L159" s="84">
        <f>RANK(K159,'총에버 관리_2023'!$V$3:$V$20)</f>
        <v>9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>
        <f>VLOOKUP(B160,'총에버 관리_2023'!$A$3:$V$20,21,FALSE)</f>
        <v>24</v>
      </c>
      <c r="J160" s="70">
        <f>VLOOKUP(B160,'총에버 관리_2023'!$A$3:$V$20,20,FALSE)</f>
        <v>4394</v>
      </c>
      <c r="K160" s="83">
        <f>VLOOKUP(B160,'총에버 관리_2023'!$A$3:$V$20,22,FALSE)</f>
        <v>183.08333333333334</v>
      </c>
      <c r="L160" s="84">
        <f>RANK(K160,'총에버 관리_2023'!$V$3:$V$20)</f>
        <v>8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관리_2023'!$A$3:$V$20,21,FALSE)</f>
        <v>38</v>
      </c>
      <c r="J161" s="70">
        <f>VLOOKUP(B161,'총에버 관리_2023'!$A$3:$V$20,20,FALSE)</f>
        <v>6924</v>
      </c>
      <c r="K161" s="83">
        <f>VLOOKUP(B161,'총에버 관리_2023'!$A$3:$V$20,22,FALSE)</f>
        <v>182.21052631578948</v>
      </c>
      <c r="L161" s="84">
        <f>RANK(K161,'총에버 관리_2023'!$V$3:$V$20)</f>
        <v>10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관리_2023'!$A$3:$V$20,21,FALSE)</f>
        <v>36</v>
      </c>
      <c r="J162" s="70">
        <f>VLOOKUP(B162,'총에버 관리_2023'!$A$3:$V$20,20,FALSE)</f>
        <v>5674</v>
      </c>
      <c r="K162" s="83">
        <f>VLOOKUP(B162,'총에버 관리_2023'!$A$3:$V$20,22,FALSE)</f>
        <v>157.61111111111111</v>
      </c>
      <c r="L162" s="84">
        <f>RANK(K162,'총에버 관리_2023'!$V$3:$V$20)</f>
        <v>16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관리_2023'!$A$3:$V$20,21,FALSE)</f>
        <v>24</v>
      </c>
      <c r="J163" s="70">
        <f>VLOOKUP(B163,'총에버 관리_2023'!$A$3:$V$20,20,FALSE)</f>
        <v>4068</v>
      </c>
      <c r="K163" s="83">
        <f>VLOOKUP(B163,'총에버 관리_2023'!$A$3:$V$20,22,FALSE)</f>
        <v>169.5</v>
      </c>
      <c r="L163" s="84">
        <f>RANK(K163,'총에버 관리_2023'!$V$3:$V$20)</f>
        <v>13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>
        <f>VLOOKUP(B164,'총에버 관리_2023'!$A$3:$V$20,21,FALSE)</f>
        <v>15</v>
      </c>
      <c r="J164" s="70">
        <f>VLOOKUP(B164,'총에버 관리_2023'!$A$3:$V$20,20,FALSE)</f>
        <v>2384</v>
      </c>
      <c r="K164" s="83">
        <f>VLOOKUP(B164,'총에버 관리_2023'!$A$3:$V$20,22,FALSE)</f>
        <v>158.93333333333334</v>
      </c>
      <c r="L164" s="84">
        <f>RANK(K164,'총에버 관리_2023'!$V$3:$V$20)</f>
        <v>14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관리_2023'!$A$3:$V$20,21,FALSE)</f>
        <v>36</v>
      </c>
      <c r="J166" s="70">
        <f>VLOOKUP(B166,'총에버 관리_2023'!$A$3:$V$20,20,FALSE)</f>
        <v>6514</v>
      </c>
      <c r="K166" s="83">
        <f>VLOOKUP(B166,'총에버 관리_2023'!$A$3:$V$20,22,FALSE)</f>
        <v>180.94444444444446</v>
      </c>
      <c r="L166" s="84">
        <f>RANK(K166,'총에버 관리_2023'!$V$3:$V$20)</f>
        <v>11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관리_2023'!$A$3:$V$20,21,FALSE)</f>
        <v>30</v>
      </c>
      <c r="J167" s="70">
        <f>VLOOKUP(B167,'총에버 관리_2023'!$A$3:$V$20,20,FALSE)</f>
        <v>4093</v>
      </c>
      <c r="K167" s="83">
        <f>VLOOKUP(B167,'총에버 관리_2023'!$A$3:$V$20,22,FALSE)</f>
        <v>136.43333333333334</v>
      </c>
      <c r="L167" s="84">
        <f>RANK(K167,'총에버 관리_2023'!$V$3:$V$20)</f>
        <v>18</v>
      </c>
    </row>
    <row r="170" spans="1:12" ht="36" customHeight="1">
      <c r="A170" s="190" t="s">
        <v>359</v>
      </c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관리_2023'!$A$3:$V$21,21,FALSE)</f>
        <v>36</v>
      </c>
      <c r="J172" s="70">
        <f>VLOOKUP(B172,'총에버 관리_2023'!$A$3:$V$21,20,FALSE)</f>
        <v>6514</v>
      </c>
      <c r="K172" s="83">
        <f>VLOOKUP(B172,'총에버 관리_2023'!$A$3:$V$21,22,FALSE)</f>
        <v>180.94444444444446</v>
      </c>
      <c r="L172" s="84">
        <f>RANK(K172,'총에버 관리_2023'!$V$3:$V$21)</f>
        <v>12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관리_2023'!$A$3:$V$21,21,FALSE)</f>
        <v>30</v>
      </c>
      <c r="J174" s="70">
        <f>VLOOKUP(B174,'총에버 관리_2023'!$A$3:$V$21,20,FALSE)</f>
        <v>6037</v>
      </c>
      <c r="K174" s="83">
        <f>VLOOKUP(B174,'총에버 관리_2023'!$A$3:$V$21,22,FALSE)</f>
        <v>201.23333333333332</v>
      </c>
      <c r="L174" s="84">
        <f>RANK(K174,'총에버 관리_2023'!$V$3:$V$21)</f>
        <v>2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관리_2023'!$A$3:$V$21,21,FALSE)</f>
        <v>38</v>
      </c>
      <c r="J176" s="70">
        <f>VLOOKUP(B176,'총에버 관리_2023'!$A$3:$V$21,20,FALSE)</f>
        <v>6924</v>
      </c>
      <c r="K176" s="83">
        <f>VLOOKUP(B176,'총에버 관리_2023'!$A$3:$V$21,22,FALSE)</f>
        <v>182.21052631578948</v>
      </c>
      <c r="L176" s="84">
        <f>RANK(K176,'총에버 관리_2023'!$V$3:$V$21)</f>
        <v>11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관리_2023'!$A$3:$V$21,21,FALSE)</f>
        <v>39</v>
      </c>
      <c r="J178" s="70">
        <f>VLOOKUP(B178,'총에버 관리_2023'!$A$3:$V$21,20,FALSE)</f>
        <v>7732</v>
      </c>
      <c r="K178" s="83">
        <f>VLOOKUP(B178,'총에버 관리_2023'!$A$3:$V$21,22,FALSE)</f>
        <v>198.25641025641025</v>
      </c>
      <c r="L178" s="84">
        <f>RANK(K178,'총에버 관리_2023'!$V$3:$V$21)</f>
        <v>3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관리_2023'!$A$3:$V$21,21,FALSE)</f>
        <v>30</v>
      </c>
      <c r="J180" s="70">
        <f>VLOOKUP(B180,'총에버 관리_2023'!$A$3:$V$21,20,FALSE)</f>
        <v>5824</v>
      </c>
      <c r="K180" s="83">
        <f>VLOOKUP(B180,'총에버 관리_2023'!$A$3:$V$21,22,FALSE)</f>
        <v>194.13333333333333</v>
      </c>
      <c r="L180" s="84">
        <f>RANK(K180,'총에버 관리_2023'!$V$3:$V$21)</f>
        <v>4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관리_2023'!$A$3:$V$21,21,FALSE)</f>
        <v>36</v>
      </c>
      <c r="J181" s="70">
        <f>VLOOKUP(B181,'총에버 관리_2023'!$A$3:$V$21,20,FALSE)</f>
        <v>6561</v>
      </c>
      <c r="K181" s="83">
        <f>VLOOKUP(B181,'총에버 관리_2023'!$A$3:$V$21,22,FALSE)</f>
        <v>182.25</v>
      </c>
      <c r="L181" s="84">
        <f>RANK(K181,'총에버 관리_2023'!$V$3:$V$21)</f>
        <v>10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관리_2023'!$A$3:$V$21,21,FALSE)</f>
        <v>9</v>
      </c>
      <c r="J182" s="70">
        <f>VLOOKUP(B182,'총에버 관리_2023'!$A$3:$V$21,20,FALSE)</f>
        <v>1690</v>
      </c>
      <c r="K182" s="83">
        <f>VLOOKUP(B182,'총에버 관리_2023'!$A$3:$V$21,22,FALSE)</f>
        <v>187.77777777777777</v>
      </c>
      <c r="L182" s="84">
        <f>RANK(K182,'총에버 관리_2023'!$V$3:$V$21)</f>
        <v>8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관리_2023'!$A$3:$V$21,21,FALSE)</f>
        <v>39</v>
      </c>
      <c r="J183" s="70">
        <f>VLOOKUP(B183,'총에버 관리_2023'!$A$3:$V$21,20,FALSE)</f>
        <v>7897</v>
      </c>
      <c r="K183" s="83">
        <f>VLOOKUP(B183,'총에버 관리_2023'!$A$3:$V$21,22,FALSE)</f>
        <v>202.48717948717947</v>
      </c>
      <c r="L183" s="84">
        <f>RANK(K183,'총에버 관리_2023'!$V$3:$V$21)</f>
        <v>1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관리_2023'!$A$3:$V$21,21,FALSE)</f>
        <v>24</v>
      </c>
      <c r="J184" s="70">
        <f>VLOOKUP(B184,'총에버 관리_2023'!$A$3:$V$21,20,FALSE)</f>
        <v>4068</v>
      </c>
      <c r="K184" s="83">
        <f>VLOOKUP(B184,'총에버 관리_2023'!$A$3:$V$21,22,FALSE)</f>
        <v>169.5</v>
      </c>
      <c r="L184" s="84">
        <f>RANK(K184,'총에버 관리_2023'!$V$3:$V$21)</f>
        <v>14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>
        <f>VLOOKUP(B185,'총에버 관리_2023'!$A$3:$V$21,21,FALSE)</f>
        <v>24</v>
      </c>
      <c r="J185" s="70">
        <f>VLOOKUP(B185,'총에버 관리_2023'!$A$3:$V$21,20,FALSE)</f>
        <v>4227</v>
      </c>
      <c r="K185" s="83">
        <f>VLOOKUP(B185,'총에버 관리_2023'!$A$3:$V$21,22,FALSE)</f>
        <v>176.125</v>
      </c>
      <c r="L185" s="84">
        <f>RANK(K185,'총에버 관리_2023'!$V$3:$V$21)</f>
        <v>13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관리_2023'!$A$3:$V$21,21,FALSE)</f>
        <v>36</v>
      </c>
      <c r="J187" s="70">
        <f>VLOOKUP(B187,'총에버 관리_2023'!$A$3:$V$21,20,FALSE)</f>
        <v>5674</v>
      </c>
      <c r="K187" s="83">
        <f>VLOOKUP(B187,'총에버 관리_2023'!$A$3:$V$21,22,FALSE)</f>
        <v>157.61111111111111</v>
      </c>
      <c r="L187" s="84">
        <f>RANK(K187,'총에버 관리_2023'!$V$3:$V$21)</f>
        <v>17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관리_2023'!$A$3:$V$21,21,FALSE)</f>
        <v>30</v>
      </c>
      <c r="J188" s="70">
        <f>VLOOKUP(B188,'총에버 관리_2023'!$A$3:$V$21,20,FALSE)</f>
        <v>4093</v>
      </c>
      <c r="K188" s="83">
        <f>VLOOKUP(B188,'총에버 관리_2023'!$A$3:$V$21,22,FALSE)</f>
        <v>136.43333333333334</v>
      </c>
      <c r="L188" s="84">
        <f>RANK(K188,'총에버 관리_2023'!$V$3:$V$21)</f>
        <v>19</v>
      </c>
    </row>
    <row r="191" spans="1:12" ht="34.5" customHeight="1">
      <c r="A191" s="190" t="s">
        <v>377</v>
      </c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관리_2023'!$A$3:$V$21,21,FALSE)</f>
        <v>39</v>
      </c>
      <c r="J193" s="70">
        <f>VLOOKUP(B193,'총에버 관리_2023'!$A$3:$V$21,20,FALSE)</f>
        <v>7732</v>
      </c>
      <c r="K193" s="83">
        <f>VLOOKUP(B193,'총에버 관리_2023'!$A$3:$V$21,22,FALSE)</f>
        <v>198.25641025641025</v>
      </c>
      <c r="L193" s="84">
        <f>RANK(K193,'총에버 관리_2023'!$V$3:$V$21)</f>
        <v>3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관리_2023'!$A$3:$V$21,21,FALSE)</f>
        <v>30</v>
      </c>
      <c r="J194" s="70">
        <f>VLOOKUP(B194,'총에버 관리_2023'!$A$3:$V$21,20,FALSE)</f>
        <v>6037</v>
      </c>
      <c r="K194" s="83">
        <f>VLOOKUP(B194,'총에버 관리_2023'!$A$3:$V$21,22,FALSE)</f>
        <v>201.23333333333332</v>
      </c>
      <c r="L194" s="84">
        <f>RANK(K194,'총에버 관리_2023'!$V$3:$V$21)</f>
        <v>2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관리_2023'!$A$3:$V$21,21,FALSE)</f>
        <v>39</v>
      </c>
      <c r="J195" s="70">
        <f>VLOOKUP(B195,'총에버 관리_2023'!$A$3:$V$21,20,FALSE)</f>
        <v>7897</v>
      </c>
      <c r="K195" s="83">
        <f>VLOOKUP(B195,'총에버 관리_2023'!$A$3:$V$21,22,FALSE)</f>
        <v>202.48717948717947</v>
      </c>
      <c r="L195" s="84">
        <f>RANK(K195,'총에버 관리_2023'!$V$3:$V$21)</f>
        <v>1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관리_2023'!$A$3:$V$21,21,FALSE)</f>
        <v>30</v>
      </c>
      <c r="J196" s="70">
        <f>VLOOKUP(B196,'총에버 관리_2023'!$A$3:$V$21,20,FALSE)</f>
        <v>5824</v>
      </c>
      <c r="K196" s="83">
        <f>VLOOKUP(B196,'총에버 관리_2023'!$A$3:$V$21,22,FALSE)</f>
        <v>194.13333333333333</v>
      </c>
      <c r="L196" s="84">
        <f>RANK(K196,'총에버 관리_2023'!$V$3:$V$21)</f>
        <v>4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>
        <f>VLOOKUP(B197,'총에버 관리_2023'!$A$3:$V$21,21,FALSE)</f>
        <v>9</v>
      </c>
      <c r="J197" s="70">
        <f>VLOOKUP(B197,'총에버 관리_2023'!$A$3:$V$21,20,FALSE)</f>
        <v>1714</v>
      </c>
      <c r="K197" s="83">
        <f>VLOOKUP(B197,'총에버 관리_2023'!$A$3:$V$21,22,FALSE)</f>
        <v>190.44444444444446</v>
      </c>
      <c r="L197" s="84">
        <f>RANK(K197,'총에버 관리_2023'!$V$3:$V$21)</f>
        <v>6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관리_2023'!$A$3:$V$21,21,FALSE)</f>
        <v>6</v>
      </c>
      <c r="J198" s="70">
        <f>VLOOKUP(B198,'총에버 관리_2023'!$A$3:$V$21,20,FALSE)</f>
        <v>1137</v>
      </c>
      <c r="K198" s="83">
        <f>VLOOKUP(B198,'총에버 관리_2023'!$A$3:$V$21,22,FALSE)</f>
        <v>189.5</v>
      </c>
      <c r="L198" s="84">
        <f>RANK(K198,'총에버 관리_2023'!$V$3:$V$21)</f>
        <v>7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관리_2023'!$A$3:$V$21,21,FALSE)</f>
        <v>36</v>
      </c>
      <c r="J199" s="70">
        <f>VLOOKUP(B199,'총에버 관리_2023'!$A$3:$V$21,20,FALSE)</f>
        <v>5674</v>
      </c>
      <c r="K199" s="83">
        <f>VLOOKUP(B199,'총에버 관리_2023'!$A$3:$V$21,22,FALSE)</f>
        <v>157.61111111111111</v>
      </c>
      <c r="L199" s="84">
        <f>RANK(K199,'총에버 관리_2023'!$V$3:$V$21)</f>
        <v>17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관리_2023'!$A$3:$V$21,21,FALSE)</f>
        <v>36</v>
      </c>
      <c r="J200" s="70">
        <f>VLOOKUP(B200,'총에버 관리_2023'!$A$3:$V$21,20,FALSE)</f>
        <v>6514</v>
      </c>
      <c r="K200" s="83">
        <f>VLOOKUP(B200,'총에버 관리_2023'!$A$3:$V$21,22,FALSE)</f>
        <v>180.94444444444446</v>
      </c>
      <c r="L200" s="84">
        <f>RANK(K200,'총에버 관리_2023'!$V$3:$V$21)</f>
        <v>12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관리_2023'!$A$3:$V$21,21,FALSE)</f>
        <v>38</v>
      </c>
      <c r="J201" s="70">
        <f>VLOOKUP(B201,'총에버 관리_2023'!$A$3:$V$21,20,FALSE)</f>
        <v>6924</v>
      </c>
      <c r="K201" s="83">
        <f>VLOOKUP(B201,'총에버 관리_2023'!$A$3:$V$21,22,FALSE)</f>
        <v>182.21052631578948</v>
      </c>
      <c r="L201" s="84">
        <f>RANK(K201,'총에버 관리_2023'!$V$3:$V$21)</f>
        <v>11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>
        <f>VLOOKUP(B202,'총에버 관리_2023'!$A$3:$V$21,21,FALSE)</f>
        <v>24</v>
      </c>
      <c r="J202" s="70">
        <f>VLOOKUP(B202,'총에버 관리_2023'!$A$3:$V$21,20,FALSE)</f>
        <v>4227</v>
      </c>
      <c r="K202" s="83">
        <f>VLOOKUP(B202,'총에버 관리_2023'!$A$3:$V$21,22,FALSE)</f>
        <v>176.125</v>
      </c>
      <c r="L202" s="84">
        <f>RANK(K202,'총에버 관리_2023'!$V$3:$V$21)</f>
        <v>13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관리_2023'!$A$3:$V$21,21,FALSE)</f>
        <v>36</v>
      </c>
      <c r="J203" s="70">
        <f>VLOOKUP(B203,'총에버 관리_2023'!$A$3:$V$21,20,FALSE)</f>
        <v>6561</v>
      </c>
      <c r="K203" s="83">
        <f>VLOOKUP(B203,'총에버 관리_2023'!$A$3:$V$21,22,FALSE)</f>
        <v>182.25</v>
      </c>
      <c r="L203" s="84">
        <f>RANK(K203,'총에버 관리_2023'!$V$3:$V$21)</f>
        <v>10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>
        <f>VLOOKUP(B204,'총에버 관리_2023'!$A$3:$V$21,21,FALSE)</f>
        <v>24</v>
      </c>
      <c r="J204" s="70">
        <f>VLOOKUP(B204,'총에버 관리_2023'!$A$3:$V$21,20,FALSE)</f>
        <v>4394</v>
      </c>
      <c r="K204" s="83">
        <f>VLOOKUP(B204,'총에버 관리_2023'!$A$3:$V$21,22,FALSE)</f>
        <v>183.08333333333334</v>
      </c>
      <c r="L204" s="84">
        <f>RANK(K204,'총에버 관리_2023'!$V$3:$V$21)</f>
        <v>9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관리_2023'!$A$3:$V$21,21,FALSE)</f>
        <v>9</v>
      </c>
      <c r="J205" s="70">
        <f>VLOOKUP(B205,'총에버 관리_2023'!$A$3:$V$21,20,FALSE)</f>
        <v>1690</v>
      </c>
      <c r="K205" s="83">
        <f>VLOOKUP(B205,'총에버 관리_2023'!$A$3:$V$21,22,FALSE)</f>
        <v>187.77777777777777</v>
      </c>
      <c r="L205" s="84">
        <f>RANK(K205,'총에버 관리_2023'!$V$3:$V$21)</f>
        <v>8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관리_2023'!$A$3:$V$21,21,FALSE)</f>
        <v>24</v>
      </c>
      <c r="J206" s="70">
        <f>VLOOKUP(B206,'총에버 관리_2023'!$A$3:$V$21,20,FALSE)</f>
        <v>4068</v>
      </c>
      <c r="K206" s="83">
        <f>VLOOKUP(B206,'총에버 관리_2023'!$A$3:$V$21,22,FALSE)</f>
        <v>169.5</v>
      </c>
      <c r="L206" s="84">
        <f>RANK(K206,'총에버 관리_2023'!$V$3:$V$21)</f>
        <v>14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관리_2023'!$A$3:$V$21,21,FALSE)</f>
        <v>15</v>
      </c>
      <c r="J207" s="70">
        <f>VLOOKUP(B207,'총에버 관리_2023'!$A$3:$V$21,20,FALSE)</f>
        <v>2155</v>
      </c>
      <c r="K207" s="83">
        <f>VLOOKUP(B207,'총에버 관리_2023'!$A$3:$V$21,22,FALSE)</f>
        <v>143.66666666666666</v>
      </c>
      <c r="L207" s="84">
        <f>RANK(K207,'총에버 관리_2023'!$V$3:$V$21)</f>
        <v>18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관리_2023'!$A$3:$V$21,21,FALSE)</f>
        <v>30</v>
      </c>
      <c r="J208" s="70">
        <f>VLOOKUP(B208,'총에버 관리_2023'!$A$3:$V$21,20,FALSE)</f>
        <v>4093</v>
      </c>
      <c r="K208" s="83">
        <f>VLOOKUP(B208,'총에버 관리_2023'!$A$3:$V$21,22,FALSE)</f>
        <v>136.43333333333334</v>
      </c>
      <c r="L208" s="84">
        <f>RANK(K208,'총에버 관리_2023'!$V$3:$V$21)</f>
        <v>19</v>
      </c>
    </row>
    <row r="211" spans="1:12" ht="36.75" customHeight="1">
      <c r="A211" s="203" t="s">
        <v>394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>SUM(C213:E213)</f>
        <v>663</v>
      </c>
      <c r="G213" s="87">
        <f>F213/COUNTA(C213:E213)</f>
        <v>221</v>
      </c>
      <c r="H213" s="65" t="s">
        <v>403</v>
      </c>
      <c r="I213" s="70">
        <f>VLOOKUP(B213,'총에버 관리_2023'!$A$3:$V$22,21,FALSE)</f>
        <v>30</v>
      </c>
      <c r="J213" s="70">
        <f>VLOOKUP(B213,'총에버 관리_2023'!$A$3:$V$22,20,FALSE)</f>
        <v>6037</v>
      </c>
      <c r="K213" s="83">
        <f>VLOOKUP(B213,'총에버 관리_2023'!$A$3:$V$22,22,FALSE)</f>
        <v>201.23333333333332</v>
      </c>
      <c r="L213" s="84">
        <f>RANK(K213,'총에버 관리_2023'!$V$3:$V$22)</f>
        <v>2</v>
      </c>
    </row>
    <row r="214" spans="1:12" ht="18.75">
      <c r="A214" s="77">
        <f>RANK(G214,$G$213:$G$227)</f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>SUM(C214:E214)</f>
        <v>656</v>
      </c>
      <c r="G214" s="87">
        <f>F214/COUNTA(C214:E214)</f>
        <v>218.66666666666666</v>
      </c>
      <c r="H214" s="65" t="s">
        <v>405</v>
      </c>
      <c r="I214" s="70">
        <f>VLOOKUP(B214,'총에버 관리_2023'!$A$3:$V$22,21,FALSE)</f>
        <v>39</v>
      </c>
      <c r="J214" s="70">
        <f>VLOOKUP(B214,'총에버 관리_2023'!$A$3:$V$22,20,FALSE)</f>
        <v>7732</v>
      </c>
      <c r="K214" s="83">
        <f>VLOOKUP(B214,'총에버 관리_2023'!$A$3:$V$22,22,FALSE)</f>
        <v>198.25641025641025</v>
      </c>
      <c r="L214" s="84">
        <f>RANK(K214,'총에버 관리_2023'!$V$3:$V$22)</f>
        <v>3</v>
      </c>
    </row>
    <row r="215" spans="1:12" ht="18.75">
      <c r="A215" s="77">
        <f>RANK(G215,$G$213:$G$227)</f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>SUM(C215:E215)</f>
        <v>637</v>
      </c>
      <c r="G215" s="87">
        <f>F215/COUNTA(C215:E215)</f>
        <v>212.33333333333334</v>
      </c>
      <c r="H215" s="65" t="s">
        <v>404</v>
      </c>
      <c r="I215" s="70">
        <f>VLOOKUP(B215,'총에버 관리_2023'!$A$3:$V$22,21,FALSE)</f>
        <v>9</v>
      </c>
      <c r="J215" s="70">
        <f>VLOOKUP(B215,'총에버 관리_2023'!$A$3:$V$22,20,FALSE)</f>
        <v>1690</v>
      </c>
      <c r="K215" s="83">
        <f>VLOOKUP(B215,'총에버 관리_2023'!$A$3:$V$22,22,FALSE)</f>
        <v>187.77777777777777</v>
      </c>
      <c r="L215" s="84">
        <f>RANK(K215,'총에버 관리_2023'!$V$3:$V$22)</f>
        <v>8</v>
      </c>
    </row>
    <row r="216" spans="1:12" ht="18.75">
      <c r="A216" s="77">
        <f>RANK(G216,$G$213:$G$227)</f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>SUM(C216:E216)</f>
        <v>616</v>
      </c>
      <c r="G216" s="87">
        <f>F216/COUNTA(C216:E216)</f>
        <v>205.33333333333334</v>
      </c>
      <c r="H216" s="65" t="s">
        <v>395</v>
      </c>
      <c r="I216" s="70">
        <f>VLOOKUP(B216,'총에버 관리_2023'!$A$3:$V$22,21,FALSE)</f>
        <v>36</v>
      </c>
      <c r="J216" s="70">
        <f>VLOOKUP(B216,'총에버 관리_2023'!$A$3:$V$22,20,FALSE)</f>
        <v>6561</v>
      </c>
      <c r="K216" s="83">
        <f>VLOOKUP(B216,'총에버 관리_2023'!$A$3:$V$22,22,FALSE)</f>
        <v>182.25</v>
      </c>
      <c r="L216" s="84">
        <f>RANK(K216,'총에버 관리_2023'!$V$3:$V$22)</f>
        <v>10</v>
      </c>
    </row>
    <row r="217" spans="1:12" ht="18.75">
      <c r="A217" s="77">
        <f>RANK(G217,$G$213:$G$227)</f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>SUM(C217:E217)</f>
        <v>595</v>
      </c>
      <c r="G217" s="87">
        <f>F217/COUNTA(C217:E217)</f>
        <v>198.33333333333334</v>
      </c>
      <c r="H217" s="58" t="s">
        <v>397</v>
      </c>
      <c r="I217" s="70">
        <f>VLOOKUP(B217,'총에버 관리_2023'!$A$3:$V$22,21,FALSE)</f>
        <v>30</v>
      </c>
      <c r="J217" s="70">
        <f>VLOOKUP(B217,'총에버 관리_2023'!$A$3:$V$22,20,FALSE)</f>
        <v>5824</v>
      </c>
      <c r="K217" s="83">
        <f>VLOOKUP(B217,'총에버 관리_2023'!$A$3:$V$22,22,FALSE)</f>
        <v>194.13333333333333</v>
      </c>
      <c r="L217" s="84">
        <f>RANK(K217,'총에버 관리_2023'!$V$3:$V$22)</f>
        <v>4</v>
      </c>
    </row>
    <row r="218" spans="1:12" ht="19.5" thickBot="1">
      <c r="A218" s="77">
        <f>RANK(G218,$G$213:$G$227)</f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>SUM(C218:E218)</f>
        <v>585</v>
      </c>
      <c r="G218" s="87">
        <f>F218/COUNTA(C218:E218)</f>
        <v>195</v>
      </c>
      <c r="H218" s="58" t="s">
        <v>399</v>
      </c>
      <c r="I218" s="70">
        <f>VLOOKUP(B218,'총에버 관리_2023'!$A$3:$V$22,21,FALSE)</f>
        <v>24</v>
      </c>
      <c r="J218" s="70">
        <f>VLOOKUP(B218,'총에버 관리_2023'!$A$3:$V$22,20,FALSE)</f>
        <v>4227</v>
      </c>
      <c r="K218" s="83">
        <f>VLOOKUP(B218,'총에버 관리_2023'!$A$3:$V$22,22,FALSE)</f>
        <v>176.125</v>
      </c>
      <c r="L218" s="84">
        <f>RANK(K218,'총에버 관리_2023'!$V$3:$V$22)</f>
        <v>13</v>
      </c>
    </row>
    <row r="219" spans="1:12" ht="20.25" thickTop="1" thickBot="1">
      <c r="A219" s="77">
        <f>RANK(G219,$G$213:$G$227)</f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>SUM(C219:E219)</f>
        <v>572</v>
      </c>
      <c r="G219" s="87">
        <f>F219/COUNTA(C219:E219)</f>
        <v>190.66666666666666</v>
      </c>
      <c r="H219" s="65" t="s">
        <v>408</v>
      </c>
      <c r="I219" s="70">
        <f>VLOOKUP(B219,'총에버 관리_2023'!$A$3:$V$22,21,FALSE)</f>
        <v>39</v>
      </c>
      <c r="J219" s="70">
        <f>VLOOKUP(B219,'총에버 관리_2023'!$A$3:$V$22,20,FALSE)</f>
        <v>7897</v>
      </c>
      <c r="K219" s="83">
        <f>VLOOKUP(B219,'총에버 관리_2023'!$A$3:$V$22,22,FALSE)</f>
        <v>202.48717948717947</v>
      </c>
      <c r="L219" s="84">
        <f>RANK(K219,'총에버 관리_2023'!$V$3:$V$22)</f>
        <v>1</v>
      </c>
    </row>
    <row r="220" spans="1:12" ht="19.5" thickTop="1">
      <c r="A220" s="77">
        <f>RANK(G220,$G$213:$G$227)</f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>SUM(C220:E220)</f>
        <v>568</v>
      </c>
      <c r="G220" s="87">
        <f>F220/COUNTA(C220:E220)</f>
        <v>189.33333333333334</v>
      </c>
      <c r="H220" s="58" t="s">
        <v>396</v>
      </c>
      <c r="I220" s="70">
        <f>VLOOKUP(B220,'총에버 관리_2023'!$A$3:$V$22,21,FALSE)</f>
        <v>24</v>
      </c>
      <c r="J220" s="70">
        <f>VLOOKUP(B220,'총에버 관리_2023'!$A$3:$V$22,20,FALSE)</f>
        <v>4394</v>
      </c>
      <c r="K220" s="83">
        <f>VLOOKUP(B220,'총에버 관리_2023'!$A$3:$V$22,22,FALSE)</f>
        <v>183.08333333333334</v>
      </c>
      <c r="L220" s="84">
        <f>RANK(K220,'총에버 관리_2023'!$V$3:$V$22)</f>
        <v>9</v>
      </c>
    </row>
    <row r="221" spans="1:12" ht="18.75">
      <c r="A221" s="77">
        <f>RANK(G221,$G$213:$G$227)</f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>SUM(C221:E221)</f>
        <v>561</v>
      </c>
      <c r="G221" s="87">
        <f>F221/COUNTA(C221:E221)</f>
        <v>187</v>
      </c>
      <c r="H221" s="58" t="s">
        <v>407</v>
      </c>
      <c r="I221" s="70">
        <f>VLOOKUP(B221,'총에버 관리_2023'!$A$3:$V$22,21,FALSE)</f>
        <v>36</v>
      </c>
      <c r="J221" s="70">
        <f>VLOOKUP(B221,'총에버 관리_2023'!$A$3:$V$22,20,FALSE)</f>
        <v>6514</v>
      </c>
      <c r="K221" s="83">
        <f>VLOOKUP(B221,'총에버 관리_2023'!$A$3:$V$22,22,FALSE)</f>
        <v>180.94444444444446</v>
      </c>
      <c r="L221" s="84">
        <f>RANK(K221,'총에버 관리_2023'!$V$3:$V$22)</f>
        <v>12</v>
      </c>
    </row>
    <row r="222" spans="1:12" ht="18.75">
      <c r="A222" s="77">
        <f>RANK(G222,$G$213:$G$227)</f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>SUM(C222:E222)</f>
        <v>550</v>
      </c>
      <c r="G222" s="87">
        <f>F222/COUNTA(C222:E222)</f>
        <v>183.33333333333334</v>
      </c>
      <c r="H222" s="65" t="s">
        <v>401</v>
      </c>
      <c r="I222" s="70">
        <f>VLOOKUP(B222,'총에버 관리_2023'!$A$3:$V$22,21,FALSE)</f>
        <v>6</v>
      </c>
      <c r="J222" s="70">
        <f>VLOOKUP(B222,'총에버 관리_2023'!$A$3:$V$22,20,FALSE)</f>
        <v>1137</v>
      </c>
      <c r="K222" s="83">
        <f>VLOOKUP(B222,'총에버 관리_2023'!$A$3:$V$22,22,FALSE)</f>
        <v>189.5</v>
      </c>
      <c r="L222" s="84">
        <f>RANK(K222,'총에버 관리_2023'!$V$3:$V$22)</f>
        <v>7</v>
      </c>
    </row>
    <row r="223" spans="1:12" ht="19.5" thickBot="1">
      <c r="A223" s="77">
        <f>RANK(G223,$G$213:$G$227)</f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>SUM(C223:E223)</f>
        <v>546</v>
      </c>
      <c r="G223" s="87">
        <f>F223/COUNTA(C223:E223)</f>
        <v>182</v>
      </c>
      <c r="H223" s="58" t="s">
        <v>398</v>
      </c>
      <c r="I223" s="70">
        <f>VLOOKUP(B223,'총에버 관리_2023'!$A$3:$V$22,21,FALSE)</f>
        <v>38</v>
      </c>
      <c r="J223" s="70">
        <f>VLOOKUP(B223,'총에버 관리_2023'!$A$3:$V$22,20,FALSE)</f>
        <v>6924</v>
      </c>
      <c r="K223" s="83">
        <f>VLOOKUP(B223,'총에버 관리_2023'!$A$3:$V$22,22,FALSE)</f>
        <v>182.21052631578948</v>
      </c>
      <c r="L223" s="84">
        <f>RANK(K223,'총에버 관리_2023'!$V$3:$V$22)</f>
        <v>11</v>
      </c>
    </row>
    <row r="224" spans="1:12" ht="20.25" thickTop="1" thickBot="1">
      <c r="A224" s="77">
        <f>RANK(G224,$G$213:$G$227)</f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>SUM(C224:E224)</f>
        <v>542</v>
      </c>
      <c r="G224" s="87">
        <f>F224/COUNTA(C224:E224)</f>
        <v>180.66666666666666</v>
      </c>
      <c r="H224" s="58" t="s">
        <v>400</v>
      </c>
      <c r="I224" s="70">
        <f>VLOOKUP(B224,'총에버 관리_2023'!$A$3:$V$22,21,FALSE)</f>
        <v>36</v>
      </c>
      <c r="J224" s="70">
        <f>VLOOKUP(B224,'총에버 관리_2023'!$A$3:$V$22,20,FALSE)</f>
        <v>5674</v>
      </c>
      <c r="K224" s="83">
        <f>VLOOKUP(B224,'총에버 관리_2023'!$A$3:$V$22,22,FALSE)</f>
        <v>157.61111111111111</v>
      </c>
      <c r="L224" s="84">
        <f>RANK(K224,'총에버 관리_2023'!$V$3:$V$22)</f>
        <v>18</v>
      </c>
    </row>
    <row r="225" spans="1:12" ht="19.5" thickTop="1">
      <c r="A225" s="77">
        <f>RANK(G225,$G$213:$G$227)</f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>SUM(C225:E225)</f>
        <v>515</v>
      </c>
      <c r="G225" s="87">
        <f>F225/COUNTA(C225:E225)</f>
        <v>171.66666666666666</v>
      </c>
      <c r="H225" s="58" t="s">
        <v>409</v>
      </c>
      <c r="I225" s="70">
        <f>VLOOKUP(B225,'총에버 관리_2023'!$A$3:$V$22,21,FALSE)</f>
        <v>3</v>
      </c>
      <c r="J225" s="70">
        <f>VLOOKUP(B225,'총에버 관리_2023'!$A$3:$V$22,20,FALSE)</f>
        <v>515</v>
      </c>
      <c r="K225" s="83">
        <f>VLOOKUP(B225,'총에버 관리_2023'!$A$3:$V$22,22,FALSE)</f>
        <v>171.66666666666666</v>
      </c>
      <c r="L225" s="84">
        <f>RANK(K225,'총에버 관리_2023'!$V$3:$V$22)</f>
        <v>14</v>
      </c>
    </row>
    <row r="226" spans="1:12" ht="18.75">
      <c r="A226" s="77">
        <f>RANK(G226,$G$213:$G$227)</f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>SUM(C226:E226)</f>
        <v>502</v>
      </c>
      <c r="G226" s="87">
        <f>F226/COUNTA(C226:E226)</f>
        <v>167.33333333333334</v>
      </c>
      <c r="H226" s="65" t="s">
        <v>406</v>
      </c>
      <c r="I226" s="70">
        <f>VLOOKUP(B226,'총에버 관리_2023'!$A$3:$V$22,21,FALSE)</f>
        <v>30</v>
      </c>
      <c r="J226" s="70">
        <f>VLOOKUP(B226,'총에버 관리_2023'!$A$3:$V$22,20,FALSE)</f>
        <v>4093</v>
      </c>
      <c r="K226" s="83">
        <f>VLOOKUP(B226,'총에버 관리_2023'!$A$3:$V$22,22,FALSE)</f>
        <v>136.43333333333334</v>
      </c>
      <c r="L226" s="84">
        <f>RANK(K226,'총에버 관리_2023'!$V$3:$V$22)</f>
        <v>20</v>
      </c>
    </row>
    <row r="227" spans="1:12" ht="18.75">
      <c r="A227" s="77">
        <f>RANK(G227,$G$213:$G$227)</f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>SUM(C227:E227)</f>
        <v>405</v>
      </c>
      <c r="G227" s="87">
        <f>F227/COUNTA(C227:E227)</f>
        <v>135</v>
      </c>
      <c r="H227" s="65" t="s">
        <v>402</v>
      </c>
      <c r="I227" s="70">
        <f>VLOOKUP(B227,'총에버 관리_2023'!$A$3:$V$22,21,FALSE)</f>
        <v>15</v>
      </c>
      <c r="J227" s="70">
        <f>VLOOKUP(B227,'총에버 관리_2023'!$A$3:$V$22,20,FALSE)</f>
        <v>2155</v>
      </c>
      <c r="K227" s="83">
        <f>VLOOKUP(B227,'총에버 관리_2023'!$A$3:$V$22,22,FALSE)</f>
        <v>143.66666666666666</v>
      </c>
      <c r="L227" s="84">
        <f>RANK(K227,'총에버 관리_2023'!$V$3:$V$22)</f>
        <v>19</v>
      </c>
    </row>
  </sheetData>
  <sortState ref="A213:L227">
    <sortCondition ref="A212"/>
  </sortState>
  <mergeCells count="13">
    <mergeCell ref="A211:L211"/>
    <mergeCell ref="A191:L191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</mergeCells>
  <phoneticPr fontId="2" type="noConversion"/>
  <conditionalFormatting sqref="C4:E15 C21:E31 C36:E45 C50:E63 C68:E79 C84:E95 C100:E117 C123:E135 C140:E151 C156:E167 C172:E188 C193:E208 C213:E227">
    <cfRule type="cellIs" dxfId="12" priority="367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11" priority="366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10" priority="365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9" priority="364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2" t="s">
        <v>39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2" t="s">
        <v>61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4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2" t="s">
        <v>66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4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2" t="s">
        <v>69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4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2" t="s">
        <v>70</v>
      </c>
      <c r="B62" s="193"/>
      <c r="C62" s="193"/>
      <c r="D62" s="193"/>
      <c r="E62" s="193"/>
      <c r="F62" s="193"/>
      <c r="G62" s="193"/>
      <c r="H62" s="193"/>
      <c r="I62" s="193"/>
      <c r="J62" s="193"/>
      <c r="K62" s="194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2" t="s">
        <v>71</v>
      </c>
      <c r="B78" s="193"/>
      <c r="C78" s="193"/>
      <c r="D78" s="193"/>
      <c r="E78" s="193"/>
      <c r="F78" s="193"/>
      <c r="G78" s="193"/>
      <c r="H78" s="193"/>
      <c r="I78" s="193"/>
      <c r="J78" s="193"/>
      <c r="K78" s="194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0" t="s">
        <v>73</v>
      </c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0" t="s">
        <v>75</v>
      </c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55" priority="16" operator="greaterThan">
      <formula>199</formula>
    </cfRule>
  </conditionalFormatting>
  <conditionalFormatting sqref="F3:F13 F19:F32 F36:F46 F50:F59 F64:F74 F80:F91 F97:F105">
    <cfRule type="cellIs" dxfId="54" priority="15" operator="greaterThan">
      <formula>599</formula>
    </cfRule>
  </conditionalFormatting>
  <conditionalFormatting sqref="G3:G13 G19:G32 G36:G46 G50:G59 G64:G74 G80:G91 G97:G105">
    <cfRule type="cellIs" dxfId="53" priority="14" operator="greaterThan">
      <formula>199.999</formula>
    </cfRule>
  </conditionalFormatting>
  <conditionalFormatting sqref="K3:K13 K19:K32 K36:K46 K50:K59 K64:K74 K80:K91 K97:K105">
    <cfRule type="cellIs" dxfId="52" priority="13" operator="greaterThan">
      <formula>199.99</formula>
    </cfRule>
  </conditionalFormatting>
  <conditionalFormatting sqref="C110:E118">
    <cfRule type="cellIs" dxfId="51" priority="12" operator="greaterThan">
      <formula>199</formula>
    </cfRule>
  </conditionalFormatting>
  <conditionalFormatting sqref="F110:F118">
    <cfRule type="cellIs" dxfId="50" priority="11" operator="greaterThan">
      <formula>599</formula>
    </cfRule>
  </conditionalFormatting>
  <conditionalFormatting sqref="G110:G118">
    <cfRule type="cellIs" dxfId="49" priority="10" operator="greaterThan">
      <formula>199.999</formula>
    </cfRule>
  </conditionalFormatting>
  <conditionalFormatting sqref="K110:K118">
    <cfRule type="cellIs" dxfId="48" priority="9" operator="greaterThan">
      <formula>199.99</formula>
    </cfRule>
  </conditionalFormatting>
  <conditionalFormatting sqref="C119:E119">
    <cfRule type="cellIs" dxfId="47" priority="8" operator="greaterThan">
      <formula>199</formula>
    </cfRule>
  </conditionalFormatting>
  <conditionalFormatting sqref="F119">
    <cfRule type="cellIs" dxfId="46" priority="7" operator="greaterThan">
      <formula>599</formula>
    </cfRule>
  </conditionalFormatting>
  <conditionalFormatting sqref="G119">
    <cfRule type="cellIs" dxfId="45" priority="6" operator="greaterThan">
      <formula>199.999</formula>
    </cfRule>
  </conditionalFormatting>
  <conditionalFormatting sqref="K119">
    <cfRule type="cellIs" dxfId="44" priority="5" operator="greaterThan">
      <formula>199.99</formula>
    </cfRule>
  </conditionalFormatting>
  <conditionalFormatting sqref="C120:E120">
    <cfRule type="cellIs" dxfId="43" priority="4" operator="greaterThan">
      <formula>199</formula>
    </cfRule>
  </conditionalFormatting>
  <conditionalFormatting sqref="F120">
    <cfRule type="cellIs" dxfId="42" priority="3" operator="greaterThan">
      <formula>599</formula>
    </cfRule>
  </conditionalFormatting>
  <conditionalFormatting sqref="G120">
    <cfRule type="cellIs" dxfId="41" priority="2" operator="greaterThan">
      <formula>199.999</formula>
    </cfRule>
  </conditionalFormatting>
  <conditionalFormatting sqref="K120">
    <cfRule type="cellIs" dxfId="40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3"/>
  <sheetViews>
    <sheetView workbookViewId="0">
      <pane xSplit="1" topLeftCell="B1" activePane="topRight" state="frozen"/>
      <selection pane="topRight" activeCell="G7" sqref="G7:S7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2">
        <f t="shared" ref="T3:T18" si="0">SUM(B3:S3)</f>
        <v>2384</v>
      </c>
      <c r="U3" s="92">
        <f t="shared" ref="U3:U18" si="1">COUNT(B3:S3)*3</f>
        <v>15</v>
      </c>
      <c r="V3" s="93">
        <f t="shared" ref="V3:V14" si="2">IF(U3=0, "",  T3/U3)</f>
        <v>158.93333333333334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2">
        <f t="shared" si="0"/>
        <v>5824</v>
      </c>
      <c r="U4" s="92">
        <f t="shared" si="1"/>
        <v>30</v>
      </c>
      <c r="V4" s="93">
        <f t="shared" si="2"/>
        <v>194.13333333333333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2">
        <f t="shared" si="0"/>
        <v>6514</v>
      </c>
      <c r="U5" s="92">
        <f t="shared" si="1"/>
        <v>36</v>
      </c>
      <c r="V5" s="93">
        <f t="shared" si="2"/>
        <v>180.94444444444446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2">
        <f t="shared" si="0"/>
        <v>4068</v>
      </c>
      <c r="U6" s="92">
        <f t="shared" si="1"/>
        <v>24</v>
      </c>
      <c r="V6" s="93">
        <f t="shared" si="2"/>
        <v>169.5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2">
        <f t="shared" si="0"/>
        <v>6037</v>
      </c>
      <c r="U7" s="92">
        <f t="shared" si="1"/>
        <v>30</v>
      </c>
      <c r="V7" s="93">
        <f t="shared" si="2"/>
        <v>201.23333333333332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2">
        <f t="shared" si="0"/>
        <v>4394</v>
      </c>
      <c r="U8" s="92">
        <f t="shared" si="1"/>
        <v>24</v>
      </c>
      <c r="V8" s="93">
        <f t="shared" si="2"/>
        <v>183.08333333333334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2">
        <f t="shared" si="0"/>
        <v>6924</v>
      </c>
      <c r="U9" s="92">
        <f>COUNT(B9:S9)*3-1</f>
        <v>38</v>
      </c>
      <c r="V9" s="93">
        <f t="shared" si="2"/>
        <v>182.21052631578948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2">
        <f t="shared" si="0"/>
        <v>1714</v>
      </c>
      <c r="U10" s="92">
        <f>COUNT(B10:S10)*3</f>
        <v>9</v>
      </c>
      <c r="V10" s="93">
        <f t="shared" si="2"/>
        <v>190.44444444444446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2">
        <f t="shared" si="0"/>
        <v>5674</v>
      </c>
      <c r="U11" s="92">
        <f t="shared" si="1"/>
        <v>36</v>
      </c>
      <c r="V11" s="93">
        <f t="shared" si="2"/>
        <v>157.61111111111111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2">
        <f t="shared" si="0"/>
        <v>7897</v>
      </c>
      <c r="U12" s="92">
        <f t="shared" si="1"/>
        <v>39</v>
      </c>
      <c r="V12" s="93">
        <f t="shared" si="2"/>
        <v>202.48717948717947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2">
        <f t="shared" si="0"/>
        <v>1137</v>
      </c>
      <c r="U13" s="92">
        <f t="shared" si="1"/>
        <v>6</v>
      </c>
      <c r="V13" s="93">
        <f t="shared" si="2"/>
        <v>189.5</v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2">
        <f t="shared" si="0"/>
        <v>7732</v>
      </c>
      <c r="U14" s="92">
        <f t="shared" si="1"/>
        <v>39</v>
      </c>
      <c r="V14" s="93">
        <f t="shared" si="2"/>
        <v>198.25641025641025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2">
        <f t="shared" si="0"/>
        <v>4598</v>
      </c>
      <c r="U15" s="92">
        <f t="shared" si="1"/>
        <v>24</v>
      </c>
      <c r="V15" s="93">
        <f t="shared" ref="V15:V16" si="3">IF(U15=0, "",  T15/U15)</f>
        <v>191.58333333333334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2">
        <f t="shared" si="0"/>
        <v>953</v>
      </c>
      <c r="U16" s="92">
        <f t="shared" si="1"/>
        <v>6</v>
      </c>
      <c r="V16" s="93">
        <f t="shared" si="3"/>
        <v>158.83333333333334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2">
        <f t="shared" si="0"/>
        <v>6561</v>
      </c>
      <c r="U17" s="92">
        <f t="shared" si="1"/>
        <v>36</v>
      </c>
      <c r="V17" s="93">
        <f t="shared" ref="V17" si="4">IF(U17=0, "",  T17/U17)</f>
        <v>182.25</v>
      </c>
    </row>
    <row r="18" spans="1:2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2">
        <f t="shared" si="0"/>
        <v>4227</v>
      </c>
      <c r="U18" s="92">
        <f t="shared" si="1"/>
        <v>24</v>
      </c>
      <c r="V18" s="93">
        <f t="shared" ref="V18" si="5">IF(U18=0, "",  T18/U18)</f>
        <v>176.125</v>
      </c>
    </row>
    <row r="19" spans="1:2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2">
        <f t="shared" ref="T19" si="6">SUM(B19:S19)</f>
        <v>4093</v>
      </c>
      <c r="U19" s="92">
        <f t="shared" ref="U19" si="7">COUNT(B19:S19)*3</f>
        <v>30</v>
      </c>
      <c r="V19" s="93">
        <f t="shared" ref="V19" si="8">IF(U19=0, "",  T19/U19)</f>
        <v>136.43333333333334</v>
      </c>
    </row>
    <row r="20" spans="1:22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2">
        <f t="shared" ref="T20" si="9">SUM(B20:S20)</f>
        <v>2155</v>
      </c>
      <c r="U20" s="92">
        <f t="shared" ref="U20" si="10">COUNT(B20:S20)*3</f>
        <v>15</v>
      </c>
      <c r="V20" s="93">
        <f t="shared" ref="V20" si="11">IF(U20=0, "",  T20/U20)</f>
        <v>143.66666666666666</v>
      </c>
    </row>
    <row r="21" spans="1:22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2">
        <f t="shared" ref="T21" si="12">SUM(B21:S21)</f>
        <v>1690</v>
      </c>
      <c r="U21" s="92">
        <f t="shared" ref="U21" si="13">COUNT(B21:S21)*3</f>
        <v>9</v>
      </c>
      <c r="V21" s="93">
        <f t="shared" ref="V21" si="14">IF(U21=0, "",  T21/U21)</f>
        <v>187.77777777777777</v>
      </c>
    </row>
    <row r="22" spans="1:22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2">
        <f t="shared" ref="T22" si="15">SUM(B22:S22)</f>
        <v>515</v>
      </c>
      <c r="U22" s="92">
        <f t="shared" ref="U22" si="16">COUNT(B22:S22)*3</f>
        <v>3</v>
      </c>
      <c r="V22" s="93">
        <f t="shared" ref="V22" si="17">IF(U22=0, "",  T22/U22)</f>
        <v>171.66666666666666</v>
      </c>
    </row>
    <row r="23" spans="1:22">
      <c r="B23" s="90">
        <f t="shared" ref="B23:K23" si="18">COUNT(B3:B21)</f>
        <v>12</v>
      </c>
      <c r="C23" s="90">
        <f t="shared" si="18"/>
        <v>10</v>
      </c>
      <c r="D23" s="90">
        <f t="shared" si="18"/>
        <v>10</v>
      </c>
      <c r="E23" s="90">
        <f t="shared" si="18"/>
        <v>14</v>
      </c>
      <c r="F23" s="90">
        <f t="shared" si="18"/>
        <v>12</v>
      </c>
      <c r="G23" s="90">
        <f t="shared" si="18"/>
        <v>11</v>
      </c>
      <c r="H23" s="90">
        <f t="shared" si="18"/>
        <v>15</v>
      </c>
      <c r="I23" s="90">
        <f t="shared" si="18"/>
        <v>10</v>
      </c>
      <c r="J23" s="90">
        <f t="shared" si="18"/>
        <v>10</v>
      </c>
      <c r="K23" s="90">
        <f t="shared" si="18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</row>
  </sheetData>
  <sortState ref="A3:A29">
    <sortCondition ref="A29"/>
  </sortState>
  <phoneticPr fontId="2" type="noConversion"/>
  <conditionalFormatting sqref="B3:S22">
    <cfRule type="cellIs" dxfId="8" priority="20" operator="greaterThan">
      <formula>599</formula>
    </cfRule>
  </conditionalFormatting>
  <conditionalFormatting sqref="V3:V22">
    <cfRule type="cellIs" dxfId="7" priority="18" operator="equal">
      <formula>""""""</formula>
    </cfRule>
    <cfRule type="cellIs" dxfId="6" priority="19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39" priority="4" operator="greaterThan">
      <formula>599</formula>
    </cfRule>
  </conditionalFormatting>
  <conditionalFormatting sqref="O3:O29">
    <cfRule type="cellIs" dxfId="38" priority="2" operator="equal">
      <formula>""""""</formula>
    </cfRule>
    <cfRule type="cellIs" dxfId="37" priority="3" operator="greaterThan">
      <formula>199.999</formula>
    </cfRule>
  </conditionalFormatting>
  <conditionalFormatting sqref="B29:L29">
    <cfRule type="cellIs" dxfId="36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9">
        <v>1</v>
      </c>
      <c r="B3" s="195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9"/>
      <c r="B4" s="195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9"/>
      <c r="B5" s="195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9">
        <v>2</v>
      </c>
      <c r="B6" s="195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9"/>
      <c r="B7" s="195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9"/>
      <c r="B8" s="195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9">
        <v>3</v>
      </c>
      <c r="B9" s="195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5" t="s">
        <v>139</v>
      </c>
      <c r="L9" s="195"/>
      <c r="M9" s="195"/>
      <c r="N9" s="195"/>
      <c r="O9" s="195"/>
      <c r="P9" s="195"/>
      <c r="Q9" s="195"/>
      <c r="R9" s="101"/>
      <c r="S9" s="101"/>
      <c r="T9" s="101"/>
      <c r="U9" s="101"/>
      <c r="V9" s="101"/>
    </row>
    <row r="10" spans="1:22">
      <c r="A10" s="199"/>
      <c r="B10" s="195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5"/>
      <c r="L10" s="195"/>
      <c r="M10" s="195"/>
      <c r="N10" s="195"/>
      <c r="O10" s="195"/>
      <c r="P10" s="195"/>
      <c r="Q10" s="195"/>
      <c r="R10" s="101"/>
      <c r="S10" s="101"/>
      <c r="T10" s="101"/>
      <c r="U10" s="101"/>
      <c r="V10" s="101"/>
    </row>
    <row r="11" spans="1:22">
      <c r="A11" s="199"/>
      <c r="B11" s="195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9">
        <v>4</v>
      </c>
      <c r="B12" s="195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9"/>
      <c r="B13" s="195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9"/>
      <c r="B14" s="195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9">
        <v>5</v>
      </c>
      <c r="B15" s="195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9"/>
      <c r="B16" s="195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9"/>
      <c r="B17" s="195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9">
        <v>6</v>
      </c>
      <c r="B18" s="195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9"/>
      <c r="B19" s="195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0" t="s">
        <v>109</v>
      </c>
      <c r="L19" s="200"/>
      <c r="M19" s="106">
        <f ca="1">SUM(M12:M18)</f>
        <v>39</v>
      </c>
      <c r="N19" s="106">
        <f ca="1">SUM(N12:N18)</f>
        <v>42</v>
      </c>
      <c r="O19" s="196"/>
      <c r="P19" s="197"/>
      <c r="Q19" s="198"/>
      <c r="R19" s="101"/>
      <c r="S19" s="101"/>
      <c r="T19" s="101"/>
      <c r="U19" s="101"/>
      <c r="V19" s="101"/>
    </row>
    <row r="20" spans="1:22">
      <c r="A20" s="199"/>
      <c r="B20" s="195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9">
        <v>7</v>
      </c>
      <c r="B21" s="195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9"/>
      <c r="B22" s="195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9"/>
      <c r="B23" s="195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9">
        <v>8</v>
      </c>
      <c r="B24" s="195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9"/>
      <c r="B25" s="195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9"/>
      <c r="B26" s="195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9">
        <v>9</v>
      </c>
      <c r="B27" s="195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9"/>
      <c r="B28" s="195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9"/>
      <c r="B29" s="195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35" priority="4" operator="greaterThan">
      <formula>199.999</formula>
    </cfRule>
  </conditionalFormatting>
  <conditionalFormatting sqref="G3:G30">
    <cfRule type="cellIs" dxfId="34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9">
        <v>1</v>
      </c>
      <c r="B3" s="195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9"/>
      <c r="B4" s="195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9"/>
      <c r="B5" s="195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9">
        <v>2</v>
      </c>
      <c r="B6" s="195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9"/>
      <c r="B7" s="195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9"/>
      <c r="B8" s="195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9">
        <v>3</v>
      </c>
      <c r="B9" s="195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5" t="s">
        <v>139</v>
      </c>
      <c r="L9" s="195"/>
      <c r="M9" s="195"/>
      <c r="N9" s="195"/>
      <c r="O9" s="195"/>
      <c r="P9" s="195"/>
      <c r="Q9" s="195"/>
      <c r="R9" s="101"/>
      <c r="S9" s="101"/>
      <c r="T9" s="101"/>
      <c r="U9" s="101"/>
      <c r="V9" s="101"/>
    </row>
    <row r="10" spans="1:22">
      <c r="A10" s="199"/>
      <c r="B10" s="195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5"/>
      <c r="L10" s="195"/>
      <c r="M10" s="195"/>
      <c r="N10" s="195"/>
      <c r="O10" s="195"/>
      <c r="P10" s="195"/>
      <c r="Q10" s="195"/>
      <c r="R10" s="101"/>
      <c r="S10" s="101"/>
      <c r="T10" s="101"/>
      <c r="U10" s="101"/>
      <c r="V10" s="101"/>
    </row>
    <row r="11" spans="1:22">
      <c r="A11" s="199"/>
      <c r="B11" s="195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9">
        <v>4</v>
      </c>
      <c r="B12" s="195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9"/>
      <c r="B13" s="195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9"/>
      <c r="B14" s="195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9">
        <v>5</v>
      </c>
      <c r="B15" s="195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9"/>
      <c r="B16" s="195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9"/>
      <c r="B17" s="195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0" t="s">
        <v>109</v>
      </c>
      <c r="L17" s="200"/>
      <c r="M17" s="106">
        <f ca="1">SUM(M12:M16)</f>
        <v>39</v>
      </c>
      <c r="N17" s="106">
        <f ca="1">SUM(N12:N16)</f>
        <v>42</v>
      </c>
      <c r="O17" s="196"/>
      <c r="P17" s="197"/>
      <c r="Q17" s="198"/>
      <c r="R17" s="101"/>
      <c r="S17" s="101"/>
      <c r="T17" s="101"/>
      <c r="U17" s="101"/>
      <c r="V17" s="101"/>
    </row>
    <row r="18" spans="1:23">
      <c r="A18" s="199">
        <v>6</v>
      </c>
      <c r="B18" s="195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9"/>
      <c r="B19" s="195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9"/>
      <c r="B20" s="195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9">
        <v>7</v>
      </c>
      <c r="B21" s="195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9"/>
      <c r="B22" s="195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9"/>
      <c r="B23" s="195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9">
        <v>8</v>
      </c>
      <c r="B24" s="195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9"/>
      <c r="B25" s="195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9"/>
      <c r="B26" s="195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9">
        <v>9</v>
      </c>
      <c r="B27" s="195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9"/>
      <c r="B28" s="195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9"/>
      <c r="B29" s="195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33" priority="9" operator="greaterThan">
      <formula>199.999</formula>
    </cfRule>
  </conditionalFormatting>
  <conditionalFormatting sqref="G3:G30">
    <cfRule type="cellIs" dxfId="32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1" t="s">
        <v>218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7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31" priority="15" operator="greaterThan">
      <formula>599</formula>
    </cfRule>
  </conditionalFormatting>
  <conditionalFormatting sqref="W4:W28">
    <cfRule type="cellIs" dxfId="30" priority="13" operator="equal">
      <formula>""""""</formula>
    </cfRule>
    <cfRule type="cellIs" dxfId="29" priority="14" operator="greaterThan">
      <formula>199.999</formula>
    </cfRule>
  </conditionalFormatting>
  <conditionalFormatting sqref="B25:S25">
    <cfRule type="cellIs" dxfId="28" priority="12" operator="greaterThan">
      <formula>599</formula>
    </cfRule>
  </conditionalFormatting>
  <conditionalFormatting sqref="W25">
    <cfRule type="cellIs" dxfId="27" priority="10" operator="equal">
      <formula>""""""</formula>
    </cfRule>
    <cfRule type="cellIs" dxfId="26" priority="11" operator="greaterThan">
      <formula>199.999</formula>
    </cfRule>
  </conditionalFormatting>
  <conditionalFormatting sqref="B26:S28">
    <cfRule type="cellIs" dxfId="25" priority="9" operator="greaterThan">
      <formula>599</formula>
    </cfRule>
  </conditionalFormatting>
  <conditionalFormatting sqref="W26:W28">
    <cfRule type="cellIs" dxfId="24" priority="7" operator="equal">
      <formula>""""""</formula>
    </cfRule>
    <cfRule type="cellIs" dxfId="23" priority="8" operator="greaterThan">
      <formula>199.999</formula>
    </cfRule>
  </conditionalFormatting>
  <conditionalFormatting sqref="F29:G33">
    <cfRule type="cellIs" dxfId="22" priority="6" operator="greaterThan">
      <formula>599</formula>
    </cfRule>
  </conditionalFormatting>
  <conditionalFormatting sqref="W29:W33">
    <cfRule type="cellIs" dxfId="21" priority="4" operator="equal">
      <formula>""""""</formula>
    </cfRule>
    <cfRule type="cellIs" dxfId="20" priority="5" operator="greaterThan">
      <formula>199.999</formula>
    </cfRule>
  </conditionalFormatting>
  <conditionalFormatting sqref="B29:S33">
    <cfRule type="cellIs" dxfId="19" priority="3" operator="greaterThan">
      <formula>599</formula>
    </cfRule>
  </conditionalFormatting>
  <conditionalFormatting sqref="W29:W33">
    <cfRule type="cellIs" dxfId="18" priority="1" operator="equal">
      <formula>""""""</formula>
    </cfRule>
    <cfRule type="cellIs" dxfId="17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2023-07-06T15:19:56Z</dcterms:modified>
</cp:coreProperties>
</file>