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6332" windowHeight="10836" activeTab="1"/>
  </bookViews>
  <sheets>
    <sheet name="Data" sheetId="1" r:id="rId1"/>
    <sheet name="For Report" sheetId="3" r:id="rId2"/>
    <sheet name="Submission" sheetId="7" r:id="rId3"/>
    <sheet name="CumYield" sheetId="6" r:id="rId4"/>
    <sheet name="Avgs" sheetId="5" r:id="rId5"/>
    <sheet name="Sorted" sheetId="4" r:id="rId6"/>
  </sheets>
  <calcPr calcId="145621"/>
</workbook>
</file>

<file path=xl/calcChain.xml><?xml version="1.0" encoding="utf-8"?>
<calcChain xmlns="http://schemas.openxmlformats.org/spreadsheetml/2006/main">
  <c r="T157" i="1" l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O26" i="6"/>
  <c r="O27" i="6"/>
  <c r="J156" i="1"/>
  <c r="J155" i="1"/>
  <c r="J154" i="1"/>
  <c r="J153" i="1"/>
  <c r="J152" i="1"/>
  <c r="J151" i="1"/>
  <c r="J149" i="1"/>
  <c r="J147" i="1"/>
  <c r="J146" i="1"/>
  <c r="J144" i="1"/>
  <c r="J141" i="1"/>
  <c r="J140" i="1"/>
  <c r="J138" i="1"/>
  <c r="J137" i="1"/>
  <c r="J135" i="1"/>
  <c r="J134" i="1"/>
  <c r="J133" i="1"/>
  <c r="J131" i="1"/>
  <c r="J129" i="1"/>
  <c r="J128" i="1"/>
  <c r="J127" i="1"/>
  <c r="J126" i="1"/>
  <c r="J125" i="1"/>
  <c r="J124" i="1"/>
  <c r="J123" i="1"/>
  <c r="J122" i="1"/>
  <c r="J120" i="1"/>
  <c r="J119" i="1"/>
  <c r="J117" i="1"/>
  <c r="J116" i="1"/>
  <c r="J115" i="1"/>
  <c r="J114" i="1"/>
  <c r="J112" i="1"/>
  <c r="J111" i="1"/>
  <c r="J110" i="1"/>
  <c r="J107" i="1"/>
  <c r="J106" i="1"/>
  <c r="J104" i="1"/>
  <c r="J103" i="1"/>
  <c r="J102" i="1"/>
  <c r="J101" i="1"/>
  <c r="J100" i="1"/>
  <c r="J99" i="1"/>
  <c r="J98" i="1"/>
  <c r="J96" i="1"/>
  <c r="J95" i="1"/>
  <c r="J90" i="1"/>
  <c r="J85" i="1"/>
  <c r="J79" i="1"/>
  <c r="J76" i="1"/>
  <c r="J75" i="1"/>
  <c r="J74" i="1"/>
  <c r="J72" i="1"/>
  <c r="J71" i="1"/>
  <c r="J70" i="1"/>
  <c r="J69" i="1"/>
  <c r="J68" i="1"/>
  <c r="J66" i="1"/>
  <c r="J64" i="1"/>
  <c r="J63" i="1"/>
  <c r="J62" i="1"/>
  <c r="J61" i="1"/>
  <c r="J60" i="1"/>
  <c r="J59" i="1"/>
  <c r="J58" i="1"/>
  <c r="J57" i="1"/>
  <c r="J49" i="1"/>
  <c r="J46" i="1"/>
  <c r="J45" i="1"/>
  <c r="J44" i="1"/>
  <c r="J43" i="1"/>
  <c r="J42" i="1"/>
  <c r="J41" i="1"/>
  <c r="J40" i="1"/>
  <c r="J39" i="1"/>
  <c r="J34" i="1"/>
  <c r="J32" i="1"/>
  <c r="J28" i="1"/>
  <c r="J26" i="1"/>
  <c r="J24" i="1"/>
  <c r="J21" i="1"/>
  <c r="J20" i="1"/>
  <c r="J19" i="1"/>
  <c r="J15" i="1"/>
  <c r="J12" i="1"/>
  <c r="J10" i="1"/>
  <c r="J9" i="1"/>
  <c r="J8" i="1"/>
  <c r="J7" i="1"/>
  <c r="J6" i="1"/>
  <c r="J5" i="1"/>
  <c r="E157" i="6"/>
  <c r="E148" i="6"/>
  <c r="E139" i="6"/>
  <c r="E130" i="6"/>
  <c r="E121" i="6"/>
  <c r="E113" i="6"/>
  <c r="E105" i="6"/>
  <c r="E97" i="6"/>
  <c r="E89" i="6"/>
  <c r="E80" i="6"/>
  <c r="E73" i="6"/>
  <c r="E65" i="6"/>
  <c r="E56" i="6"/>
  <c r="E47" i="6"/>
  <c r="E38" i="6"/>
  <c r="E29" i="6"/>
  <c r="E22" i="6"/>
  <c r="E13" i="6"/>
  <c r="N156" i="1" l="1"/>
  <c r="N155" i="1"/>
  <c r="N154" i="1"/>
  <c r="N153" i="1"/>
  <c r="N152" i="1"/>
  <c r="N151" i="1"/>
  <c r="N149" i="1"/>
  <c r="N147" i="1"/>
  <c r="N146" i="1"/>
  <c r="N144" i="1"/>
  <c r="N141" i="1"/>
  <c r="N140" i="1"/>
  <c r="N138" i="1"/>
  <c r="N137" i="1"/>
  <c r="N135" i="1"/>
  <c r="N134" i="1"/>
  <c r="N133" i="1"/>
  <c r="N131" i="1"/>
  <c r="N129" i="1"/>
  <c r="N128" i="1"/>
  <c r="N127" i="1"/>
  <c r="N126" i="1"/>
  <c r="N125" i="1"/>
  <c r="N124" i="1"/>
  <c r="N123" i="1"/>
  <c r="N122" i="1"/>
  <c r="N120" i="1"/>
  <c r="N119" i="1"/>
  <c r="N117" i="1"/>
  <c r="N116" i="1"/>
  <c r="N115" i="1"/>
  <c r="N114" i="1"/>
  <c r="N112" i="1"/>
  <c r="N111" i="1"/>
  <c r="N110" i="1"/>
  <c r="N107" i="1"/>
  <c r="N106" i="1"/>
  <c r="N104" i="1"/>
  <c r="N103" i="1"/>
  <c r="N102" i="1"/>
  <c r="N101" i="1"/>
  <c r="N100" i="1"/>
  <c r="N99" i="1"/>
  <c r="N98" i="1"/>
  <c r="N96" i="1"/>
  <c r="N95" i="1"/>
  <c r="N90" i="1"/>
  <c r="N85" i="1"/>
  <c r="N79" i="1"/>
  <c r="N76" i="1"/>
  <c r="N75" i="1"/>
  <c r="N74" i="1"/>
  <c r="N72" i="1"/>
  <c r="N71" i="1"/>
  <c r="N70" i="1"/>
  <c r="N69" i="1"/>
  <c r="N68" i="1"/>
  <c r="N66" i="1"/>
  <c r="N64" i="1"/>
  <c r="N63" i="1"/>
  <c r="N62" i="1"/>
  <c r="N61" i="1"/>
  <c r="N60" i="1"/>
  <c r="N59" i="1"/>
  <c r="N58" i="1"/>
  <c r="N57" i="1"/>
  <c r="N49" i="1"/>
  <c r="N46" i="1"/>
  <c r="N45" i="1"/>
  <c r="N44" i="1"/>
  <c r="N43" i="1"/>
  <c r="N42" i="1"/>
  <c r="N41" i="1"/>
  <c r="N40" i="1"/>
  <c r="N39" i="1"/>
  <c r="N34" i="1"/>
  <c r="N32" i="1"/>
  <c r="N28" i="1"/>
  <c r="N27" i="1"/>
  <c r="N26" i="1"/>
  <c r="N24" i="1"/>
  <c r="N21" i="1"/>
  <c r="N20" i="1"/>
  <c r="N19" i="1"/>
  <c r="N15" i="1"/>
  <c r="N12" i="1"/>
  <c r="N10" i="1"/>
  <c r="N9" i="1"/>
  <c r="N8" i="1"/>
  <c r="N7" i="1"/>
  <c r="N6" i="1"/>
  <c r="N5" i="1"/>
  <c r="M156" i="1"/>
  <c r="M155" i="1"/>
  <c r="M154" i="1"/>
  <c r="M153" i="1"/>
  <c r="M152" i="1"/>
  <c r="M151" i="1"/>
  <c r="M149" i="1"/>
  <c r="M147" i="1"/>
  <c r="M146" i="1"/>
  <c r="M144" i="1"/>
  <c r="M141" i="1"/>
  <c r="M140" i="1"/>
  <c r="M138" i="1"/>
  <c r="M137" i="1"/>
  <c r="M135" i="1"/>
  <c r="M134" i="1"/>
  <c r="M133" i="1"/>
  <c r="M131" i="1"/>
  <c r="M129" i="1"/>
  <c r="M128" i="1"/>
  <c r="M127" i="1"/>
  <c r="M126" i="1"/>
  <c r="M125" i="1"/>
  <c r="M124" i="1"/>
  <c r="M123" i="1"/>
  <c r="M122" i="1"/>
  <c r="M120" i="1"/>
  <c r="M119" i="1"/>
  <c r="M117" i="1"/>
  <c r="M116" i="1"/>
  <c r="M115" i="1"/>
  <c r="M114" i="1"/>
  <c r="M112" i="1"/>
  <c r="M111" i="1"/>
  <c r="M110" i="1"/>
  <c r="M107" i="1"/>
  <c r="M106" i="1"/>
  <c r="M104" i="1"/>
  <c r="M103" i="1"/>
  <c r="M102" i="1"/>
  <c r="M101" i="1"/>
  <c r="M100" i="1"/>
  <c r="M99" i="1"/>
  <c r="M98" i="1"/>
  <c r="M96" i="1"/>
  <c r="M95" i="1"/>
  <c r="M90" i="1"/>
  <c r="M85" i="1"/>
  <c r="M79" i="1"/>
  <c r="M76" i="1"/>
  <c r="M75" i="1"/>
  <c r="M74" i="1"/>
  <c r="M72" i="1"/>
  <c r="M71" i="1"/>
  <c r="M70" i="1"/>
  <c r="M69" i="1"/>
  <c r="M68" i="1"/>
  <c r="M66" i="1"/>
  <c r="M64" i="1"/>
  <c r="M63" i="1"/>
  <c r="M62" i="1"/>
  <c r="M61" i="1"/>
  <c r="M60" i="1"/>
  <c r="M59" i="1"/>
  <c r="M58" i="1"/>
  <c r="M57" i="1"/>
  <c r="M49" i="1"/>
  <c r="M46" i="1"/>
  <c r="M45" i="1"/>
  <c r="M44" i="1"/>
  <c r="M43" i="1"/>
  <c r="M42" i="1"/>
  <c r="M41" i="1"/>
  <c r="M40" i="1"/>
  <c r="M39" i="1"/>
  <c r="M34" i="1"/>
  <c r="M32" i="1"/>
  <c r="M28" i="1"/>
  <c r="M27" i="1"/>
  <c r="M26" i="1"/>
  <c r="M24" i="1"/>
  <c r="M21" i="1"/>
  <c r="M20" i="1"/>
  <c r="M19" i="1"/>
  <c r="M15" i="1"/>
  <c r="M12" i="1"/>
  <c r="M10" i="1"/>
  <c r="M9" i="1"/>
  <c r="M8" i="1"/>
  <c r="M7" i="1"/>
  <c r="M6" i="1"/>
  <c r="M5" i="1"/>
  <c r="R156" i="1"/>
  <c r="R155" i="1"/>
  <c r="R154" i="1"/>
  <c r="R153" i="1"/>
  <c r="R152" i="1"/>
  <c r="R151" i="1"/>
  <c r="R149" i="1"/>
  <c r="R147" i="1"/>
  <c r="R146" i="1"/>
  <c r="R144" i="1"/>
  <c r="R141" i="1"/>
  <c r="R140" i="1"/>
  <c r="R138" i="1"/>
  <c r="R137" i="1"/>
  <c r="R135" i="1"/>
  <c r="R134" i="1"/>
  <c r="R133" i="1"/>
  <c r="R131" i="1"/>
  <c r="R129" i="1"/>
  <c r="R128" i="1"/>
  <c r="R127" i="1"/>
  <c r="R126" i="1"/>
  <c r="R125" i="1"/>
  <c r="R124" i="1"/>
  <c r="R123" i="1"/>
  <c r="R122" i="1"/>
  <c r="R120" i="1"/>
  <c r="R119" i="1"/>
  <c r="R117" i="1"/>
  <c r="R116" i="1"/>
  <c r="R115" i="1"/>
  <c r="R114" i="1"/>
  <c r="R112" i="1"/>
  <c r="R111" i="1"/>
  <c r="R110" i="1"/>
  <c r="R107" i="1"/>
  <c r="R106" i="1"/>
  <c r="R104" i="1"/>
  <c r="R103" i="1"/>
  <c r="R102" i="1"/>
  <c r="R101" i="1"/>
  <c r="R100" i="1"/>
  <c r="R99" i="1"/>
  <c r="R98" i="1"/>
  <c r="R96" i="1"/>
  <c r="R95" i="1"/>
  <c r="R90" i="1"/>
  <c r="R85" i="1"/>
  <c r="R79" i="1"/>
  <c r="R76" i="1"/>
  <c r="R75" i="1"/>
  <c r="R74" i="1"/>
  <c r="R72" i="1"/>
  <c r="R71" i="1"/>
  <c r="R70" i="1"/>
  <c r="R69" i="1"/>
  <c r="R68" i="1"/>
  <c r="R66" i="1"/>
  <c r="R64" i="1"/>
  <c r="R63" i="1"/>
  <c r="R62" i="1"/>
  <c r="R61" i="1"/>
  <c r="R60" i="1"/>
  <c r="R59" i="1"/>
  <c r="R58" i="1"/>
  <c r="R57" i="1"/>
  <c r="R49" i="1"/>
  <c r="R46" i="1"/>
  <c r="R45" i="1"/>
  <c r="R44" i="1"/>
  <c r="R43" i="1"/>
  <c r="R42" i="1"/>
  <c r="R41" i="1"/>
  <c r="R40" i="1"/>
  <c r="R39" i="1"/>
  <c r="R34" i="1"/>
  <c r="R32" i="1"/>
  <c r="R28" i="1"/>
  <c r="R27" i="1"/>
  <c r="R26" i="1"/>
  <c r="R24" i="1"/>
  <c r="R21" i="1"/>
  <c r="R20" i="1"/>
  <c r="R19" i="1"/>
  <c r="R15" i="1"/>
  <c r="R12" i="1"/>
  <c r="R10" i="1"/>
  <c r="R9" i="1"/>
  <c r="R8" i="1"/>
  <c r="R7" i="1"/>
  <c r="R6" i="1"/>
  <c r="R5" i="1"/>
  <c r="T132" i="7" l="1"/>
  <c r="T134" i="7"/>
  <c r="T135" i="7"/>
  <c r="T136" i="7"/>
  <c r="T137" i="7"/>
  <c r="T138" i="7"/>
  <c r="T139" i="7"/>
  <c r="T124" i="7"/>
  <c r="T125" i="7"/>
  <c r="T128" i="7"/>
  <c r="T130" i="7"/>
  <c r="T131" i="7"/>
  <c r="T116" i="7"/>
  <c r="T118" i="7"/>
  <c r="T119" i="7"/>
  <c r="T120" i="7"/>
  <c r="T122" i="7"/>
  <c r="T123" i="7"/>
  <c r="T108" i="7"/>
  <c r="T109" i="7"/>
  <c r="T110" i="7"/>
  <c r="T111" i="7"/>
  <c r="T112" i="7"/>
  <c r="T113" i="7"/>
  <c r="T114" i="7"/>
  <c r="T115" i="7"/>
  <c r="T101" i="7"/>
  <c r="T102" i="7"/>
  <c r="T103" i="7"/>
  <c r="T104" i="7"/>
  <c r="T106" i="7"/>
  <c r="T107" i="7"/>
  <c r="T94" i="7"/>
  <c r="T95" i="7"/>
  <c r="T98" i="7"/>
  <c r="T99" i="7"/>
  <c r="T100" i="7"/>
  <c r="T87" i="7"/>
  <c r="T88" i="7"/>
  <c r="T89" i="7"/>
  <c r="T90" i="7"/>
  <c r="T91" i="7"/>
  <c r="T92" i="7"/>
  <c r="T93" i="7"/>
  <c r="T80" i="7"/>
  <c r="T85" i="7"/>
  <c r="T86" i="7"/>
  <c r="T76" i="7"/>
  <c r="T66" i="7"/>
  <c r="T67" i="7"/>
  <c r="T68" i="7"/>
  <c r="T71" i="7"/>
  <c r="T59" i="7"/>
  <c r="T61" i="7"/>
  <c r="T62" i="7"/>
  <c r="T63" i="7"/>
  <c r="T64" i="7"/>
  <c r="T65" i="7"/>
  <c r="T51" i="7"/>
  <c r="T52" i="7"/>
  <c r="T53" i="7"/>
  <c r="T54" i="7"/>
  <c r="T55" i="7"/>
  <c r="T56" i="7"/>
  <c r="T57" i="7"/>
  <c r="T58" i="7"/>
  <c r="T44" i="7"/>
  <c r="T48" i="7"/>
  <c r="T35" i="7"/>
  <c r="T36" i="7"/>
  <c r="T37" i="7"/>
  <c r="T38" i="7"/>
  <c r="T39" i="7"/>
  <c r="T40" i="7"/>
  <c r="T41" i="7"/>
  <c r="T42" i="7"/>
  <c r="T29" i="7"/>
  <c r="T31" i="7"/>
  <c r="T22" i="7"/>
  <c r="T24" i="7"/>
  <c r="T25" i="7"/>
  <c r="T26" i="7"/>
  <c r="T14" i="7"/>
  <c r="T18" i="7"/>
  <c r="T19" i="7"/>
  <c r="T20" i="7"/>
  <c r="T5" i="7"/>
  <c r="T6" i="7"/>
  <c r="T7" i="7"/>
  <c r="T8" i="7"/>
  <c r="T9" i="7"/>
  <c r="T10" i="7"/>
  <c r="T12" i="7"/>
  <c r="F157" i="6"/>
  <c r="F148" i="6"/>
  <c r="F139" i="6"/>
  <c r="F130" i="6"/>
  <c r="F121" i="6"/>
  <c r="F113" i="6"/>
  <c r="F105" i="6"/>
  <c r="F97" i="6"/>
  <c r="F89" i="6"/>
  <c r="F80" i="6"/>
  <c r="F73" i="6"/>
  <c r="F65" i="6"/>
  <c r="F56" i="6"/>
  <c r="F47" i="6"/>
  <c r="F38" i="6"/>
  <c r="F29" i="6"/>
  <c r="F22" i="6"/>
  <c r="F13" i="6"/>
  <c r="M149" i="6"/>
  <c r="O149" i="6" s="1"/>
  <c r="M151" i="6"/>
  <c r="O151" i="6" s="1"/>
  <c r="M152" i="6"/>
  <c r="O152" i="6"/>
  <c r="M153" i="6"/>
  <c r="O153" i="6" s="1"/>
  <c r="M154" i="6"/>
  <c r="O154" i="6"/>
  <c r="M155" i="6"/>
  <c r="O155" i="6" s="1"/>
  <c r="M156" i="6"/>
  <c r="O156" i="6" s="1"/>
  <c r="M140" i="6"/>
  <c r="O140" i="6"/>
  <c r="M141" i="6"/>
  <c r="O141" i="6" s="1"/>
  <c r="M143" i="6"/>
  <c r="M144" i="6"/>
  <c r="O144" i="6" s="1"/>
  <c r="M146" i="6"/>
  <c r="O146" i="6" s="1"/>
  <c r="M147" i="6"/>
  <c r="O147" i="6"/>
  <c r="M131" i="6"/>
  <c r="O131" i="6" s="1"/>
  <c r="M133" i="6"/>
  <c r="O133" i="6"/>
  <c r="M134" i="6"/>
  <c r="O134" i="6" s="1"/>
  <c r="M135" i="6"/>
  <c r="O135" i="6"/>
  <c r="M137" i="6"/>
  <c r="O137" i="6" s="1"/>
  <c r="M138" i="6"/>
  <c r="O138" i="6"/>
  <c r="M122" i="6"/>
  <c r="O122" i="6" s="1"/>
  <c r="M123" i="6"/>
  <c r="O123" i="6" s="1"/>
  <c r="M124" i="6"/>
  <c r="O124" i="6" s="1"/>
  <c r="M125" i="6"/>
  <c r="O125" i="6" s="1"/>
  <c r="M126" i="6"/>
  <c r="O126" i="6"/>
  <c r="M127" i="6"/>
  <c r="O127" i="6" s="1"/>
  <c r="M128" i="6"/>
  <c r="O128" i="6"/>
  <c r="M129" i="6"/>
  <c r="O129" i="6" s="1"/>
  <c r="M114" i="6"/>
  <c r="O114" i="6" s="1"/>
  <c r="M115" i="6"/>
  <c r="O115" i="6" s="1"/>
  <c r="M116" i="6"/>
  <c r="O116" i="6" s="1"/>
  <c r="M117" i="6"/>
  <c r="O117" i="6" s="1"/>
  <c r="M119" i="6"/>
  <c r="O119" i="6"/>
  <c r="M120" i="6"/>
  <c r="O120" i="6" s="1"/>
  <c r="M106" i="6"/>
  <c r="O106" i="6" s="1"/>
  <c r="M107" i="6"/>
  <c r="O107" i="6"/>
  <c r="M110" i="6"/>
  <c r="O110" i="6" s="1"/>
  <c r="M111" i="6"/>
  <c r="O111" i="6"/>
  <c r="M112" i="6"/>
  <c r="O112" i="6" s="1"/>
  <c r="M98" i="6"/>
  <c r="O98" i="6" s="1"/>
  <c r="M99" i="6"/>
  <c r="O99" i="6" s="1"/>
  <c r="M100" i="6"/>
  <c r="O100" i="6" s="1"/>
  <c r="M101" i="6"/>
  <c r="O101" i="6" s="1"/>
  <c r="M102" i="6"/>
  <c r="O102" i="6"/>
  <c r="M103" i="6"/>
  <c r="O103" i="6" s="1"/>
  <c r="M104" i="6"/>
  <c r="O104" i="6" s="1"/>
  <c r="M90" i="6"/>
  <c r="O90" i="6"/>
  <c r="M95" i="6"/>
  <c r="O95" i="6" s="1"/>
  <c r="M96" i="6"/>
  <c r="O96" i="6"/>
  <c r="M85" i="6"/>
  <c r="O85" i="6" s="1"/>
  <c r="O89" i="6" s="1"/>
  <c r="M74" i="6"/>
  <c r="O74" i="6" s="1"/>
  <c r="M75" i="6"/>
  <c r="O75" i="6"/>
  <c r="M76" i="6"/>
  <c r="O76" i="6" s="1"/>
  <c r="M79" i="6"/>
  <c r="O79" i="6"/>
  <c r="M66" i="6"/>
  <c r="O66" i="6" s="1"/>
  <c r="M68" i="6"/>
  <c r="O68" i="6" s="1"/>
  <c r="M69" i="6"/>
  <c r="O69" i="6" s="1"/>
  <c r="M70" i="6"/>
  <c r="O70" i="6" s="1"/>
  <c r="M71" i="6"/>
  <c r="O71" i="6" s="1"/>
  <c r="M72" i="6"/>
  <c r="O72" i="6"/>
  <c r="M57" i="6"/>
  <c r="O57" i="6" s="1"/>
  <c r="M58" i="6"/>
  <c r="O58" i="6"/>
  <c r="M59" i="6"/>
  <c r="O59" i="6" s="1"/>
  <c r="M60" i="6"/>
  <c r="O60" i="6"/>
  <c r="M61" i="6"/>
  <c r="O61" i="6" s="1"/>
  <c r="M62" i="6"/>
  <c r="O62" i="6"/>
  <c r="M63" i="6"/>
  <c r="O63" i="6" s="1"/>
  <c r="M64" i="6"/>
  <c r="O64" i="6" s="1"/>
  <c r="M49" i="6"/>
  <c r="O49" i="6"/>
  <c r="M53" i="6"/>
  <c r="M39" i="6"/>
  <c r="O39" i="6"/>
  <c r="M40" i="6"/>
  <c r="O40" i="6" s="1"/>
  <c r="M41" i="6"/>
  <c r="O41" i="6"/>
  <c r="M42" i="6"/>
  <c r="O42" i="6" s="1"/>
  <c r="M43" i="6"/>
  <c r="O43" i="6" s="1"/>
  <c r="M44" i="6"/>
  <c r="O44" i="6" s="1"/>
  <c r="M45" i="6"/>
  <c r="O45" i="6"/>
  <c r="M46" i="6"/>
  <c r="O46" i="6" s="1"/>
  <c r="M32" i="6"/>
  <c r="O32" i="6"/>
  <c r="M34" i="6"/>
  <c r="O34" i="6" s="1"/>
  <c r="M36" i="6"/>
  <c r="M37" i="6"/>
  <c r="M23" i="6"/>
  <c r="M24" i="6"/>
  <c r="O24" i="6"/>
  <c r="M25" i="6"/>
  <c r="M26" i="6"/>
  <c r="M27" i="6"/>
  <c r="M28" i="6"/>
  <c r="O28" i="6"/>
  <c r="M14" i="6"/>
  <c r="M15" i="6"/>
  <c r="O15" i="6"/>
  <c r="M17" i="6"/>
  <c r="M18" i="6"/>
  <c r="M19" i="6"/>
  <c r="O19" i="6"/>
  <c r="M20" i="6"/>
  <c r="O20" i="6" s="1"/>
  <c r="M21" i="6"/>
  <c r="O21" i="6"/>
  <c r="M5" i="6"/>
  <c r="O5" i="6" s="1"/>
  <c r="M6" i="6"/>
  <c r="O6" i="6"/>
  <c r="M7" i="6"/>
  <c r="O7" i="6"/>
  <c r="M8" i="6"/>
  <c r="O8" i="6"/>
  <c r="M9" i="6"/>
  <c r="O9" i="6"/>
  <c r="M10" i="6"/>
  <c r="O10" i="6"/>
  <c r="M12" i="6"/>
  <c r="O12" i="6"/>
  <c r="H157" i="6"/>
  <c r="H148" i="6"/>
  <c r="H139" i="6"/>
  <c r="H130" i="6"/>
  <c r="H121" i="6"/>
  <c r="H113" i="6"/>
  <c r="H105" i="6"/>
  <c r="H97" i="6"/>
  <c r="H89" i="6"/>
  <c r="H80" i="6"/>
  <c r="H73" i="6"/>
  <c r="H65" i="6"/>
  <c r="H56" i="6"/>
  <c r="H47" i="6"/>
  <c r="H38" i="6"/>
  <c r="H29" i="6"/>
  <c r="H22" i="6"/>
  <c r="H13" i="6"/>
  <c r="I157" i="6"/>
  <c r="I148" i="6"/>
  <c r="I139" i="6"/>
  <c r="I130" i="6"/>
  <c r="I121" i="6"/>
  <c r="I113" i="6"/>
  <c r="I105" i="6"/>
  <c r="I97" i="6"/>
  <c r="I89" i="6"/>
  <c r="I80" i="6"/>
  <c r="I73" i="6"/>
  <c r="I65" i="6"/>
  <c r="I56" i="6"/>
  <c r="I47" i="6"/>
  <c r="I38" i="6"/>
  <c r="I29" i="6"/>
  <c r="I22" i="6"/>
  <c r="I13" i="6"/>
  <c r="M150" i="6"/>
  <c r="M145" i="6"/>
  <c r="M136" i="6"/>
  <c r="M118" i="6"/>
  <c r="M109" i="6"/>
  <c r="M108" i="6"/>
  <c r="M94" i="6"/>
  <c r="M93" i="6"/>
  <c r="M92" i="6"/>
  <c r="M91" i="6"/>
  <c r="M88" i="6"/>
  <c r="M87" i="6"/>
  <c r="M86" i="6"/>
  <c r="M84" i="6"/>
  <c r="M83" i="6"/>
  <c r="M82" i="6"/>
  <c r="M81" i="6"/>
  <c r="M67" i="6"/>
  <c r="M55" i="6"/>
  <c r="M54" i="6"/>
  <c r="M52" i="6"/>
  <c r="M51" i="6"/>
  <c r="M50" i="6"/>
  <c r="M48" i="6"/>
  <c r="M35" i="6"/>
  <c r="M33" i="6"/>
  <c r="M30" i="6"/>
  <c r="M16" i="6"/>
  <c r="M11" i="6"/>
  <c r="E13" i="1"/>
  <c r="E22" i="1"/>
  <c r="E29" i="1"/>
  <c r="E38" i="1"/>
  <c r="E47" i="1"/>
  <c r="E56" i="1"/>
  <c r="E65" i="1"/>
  <c r="E73" i="1"/>
  <c r="E80" i="1"/>
  <c r="E89" i="1"/>
  <c r="E97" i="1"/>
  <c r="E105" i="1"/>
  <c r="E113" i="1"/>
  <c r="E121" i="1"/>
  <c r="E130" i="1"/>
  <c r="E139" i="1"/>
  <c r="E148" i="1"/>
  <c r="E157" i="1"/>
  <c r="O22" i="6" l="1"/>
  <c r="O139" i="6"/>
  <c r="O73" i="6"/>
  <c r="O38" i="6"/>
  <c r="O56" i="6"/>
  <c r="O13" i="6"/>
  <c r="O29" i="6"/>
  <c r="O113" i="6"/>
  <c r="O148" i="6"/>
  <c r="O157" i="6"/>
  <c r="O65" i="6"/>
  <c r="O80" i="6"/>
  <c r="O97" i="6"/>
  <c r="O47" i="6"/>
  <c r="O105" i="6"/>
  <c r="O121" i="6"/>
  <c r="O130" i="6"/>
</calcChain>
</file>

<file path=xl/sharedStrings.xml><?xml version="1.0" encoding="utf-8"?>
<sst xmlns="http://schemas.openxmlformats.org/spreadsheetml/2006/main" count="1157" uniqueCount="238">
  <si>
    <t>2003 NC-140 Apple Rootstock Trial</t>
  </si>
  <si>
    <t>Blossom</t>
  </si>
  <si>
    <t>YEF</t>
  </si>
  <si>
    <t>Rootstock</t>
  </si>
  <si>
    <t>Code</t>
  </si>
  <si>
    <t>Rep</t>
  </si>
  <si>
    <t>Location</t>
  </si>
  <si>
    <t>Rootsuckers</t>
  </si>
  <si>
    <t>JDFB</t>
  </si>
  <si>
    <t>Yield (kg)</t>
  </si>
  <si>
    <t>AFW (g)</t>
  </si>
  <si>
    <t>(kg/cm2)</t>
  </si>
  <si>
    <t>JDY</t>
  </si>
  <si>
    <t>TC (mm)</t>
  </si>
  <si>
    <t>TCSA</t>
  </si>
  <si>
    <t>TD (cm)</t>
  </si>
  <si>
    <t>Notes</t>
  </si>
  <si>
    <t>CG.5935</t>
  </si>
  <si>
    <t>1a</t>
  </si>
  <si>
    <t>1b</t>
  </si>
  <si>
    <t>2a</t>
  </si>
  <si>
    <t>2b</t>
  </si>
  <si>
    <t>3a</t>
  </si>
  <si>
    <t>3b</t>
  </si>
  <si>
    <t>4a</t>
  </si>
  <si>
    <t>4b</t>
  </si>
  <si>
    <t>M.9 T337</t>
  </si>
  <si>
    <t>1a</t>
  </si>
  <si>
    <t>1b</t>
  </si>
  <si>
    <t>2a</t>
  </si>
  <si>
    <t>2b</t>
  </si>
  <si>
    <t>3a</t>
  </si>
  <si>
    <t>3b</t>
  </si>
  <si>
    <t>4a</t>
  </si>
  <si>
    <t>4b</t>
  </si>
  <si>
    <t>JM.8</t>
  </si>
  <si>
    <t>1a</t>
  </si>
  <si>
    <t>1b</t>
  </si>
  <si>
    <t>2a</t>
  </si>
  <si>
    <t xml:space="preserve"> </t>
  </si>
  <si>
    <t>2b</t>
  </si>
  <si>
    <t>3a</t>
  </si>
  <si>
    <t>3b</t>
  </si>
  <si>
    <t>M.26</t>
  </si>
  <si>
    <t>1a</t>
  </si>
  <si>
    <t>1b</t>
  </si>
  <si>
    <t>2a</t>
  </si>
  <si>
    <t>2b</t>
  </si>
  <si>
    <t>3a</t>
  </si>
  <si>
    <t>3b</t>
  </si>
  <si>
    <t>4a</t>
  </si>
  <si>
    <t>4b</t>
  </si>
  <si>
    <t>J-TE-H</t>
  </si>
  <si>
    <t>1a</t>
  </si>
  <si>
    <t>1b</t>
  </si>
  <si>
    <t>2a</t>
  </si>
  <si>
    <t>2b</t>
  </si>
  <si>
    <t>3a</t>
  </si>
  <si>
    <t>3b</t>
  </si>
  <si>
    <t>4a</t>
  </si>
  <si>
    <t>4b</t>
  </si>
  <si>
    <t>M.9 Pajam 2</t>
  </si>
  <si>
    <t>1a</t>
  </si>
  <si>
    <t>1b</t>
  </si>
  <si>
    <t>2a</t>
  </si>
  <si>
    <t>2b</t>
  </si>
  <si>
    <t>3a</t>
  </si>
  <si>
    <t>3b</t>
  </si>
  <si>
    <t>4a</t>
  </si>
  <si>
    <t>4b</t>
  </si>
  <si>
    <t>B.9</t>
  </si>
  <si>
    <t>1a</t>
  </si>
  <si>
    <t>1b</t>
  </si>
  <si>
    <t>2a</t>
  </si>
  <si>
    <t>2b</t>
  </si>
  <si>
    <t>3a</t>
  </si>
  <si>
    <t>3b</t>
  </si>
  <si>
    <t>4a</t>
  </si>
  <si>
    <t>4b</t>
  </si>
  <si>
    <t>CG.6210</t>
  </si>
  <si>
    <t>1a</t>
  </si>
  <si>
    <t>1b</t>
  </si>
  <si>
    <t>2a</t>
  </si>
  <si>
    <t>2b</t>
  </si>
  <si>
    <t>3a</t>
  </si>
  <si>
    <t>3b</t>
  </si>
  <si>
    <t>4a</t>
  </si>
  <si>
    <t>JM.1</t>
  </si>
  <si>
    <t>1a</t>
  </si>
  <si>
    <t>1b</t>
  </si>
  <si>
    <t>2a</t>
  </si>
  <si>
    <t>2b</t>
  </si>
  <si>
    <t>died summer 2003</t>
  </si>
  <si>
    <t>3a</t>
  </si>
  <si>
    <t>died summer 2003</t>
  </si>
  <si>
    <t>3b</t>
  </si>
  <si>
    <t>J-TE-G</t>
  </si>
  <si>
    <t>1a</t>
  </si>
  <si>
    <t>1b</t>
  </si>
  <si>
    <t>2a</t>
  </si>
  <si>
    <t>2b</t>
  </si>
  <si>
    <t>3a</t>
  </si>
  <si>
    <t>3b</t>
  </si>
  <si>
    <t>4a</t>
  </si>
  <si>
    <t>4b</t>
  </si>
  <si>
    <t>PiAu 51-11</t>
  </si>
  <si>
    <t>1a</t>
  </si>
  <si>
    <t>1b</t>
  </si>
  <si>
    <t>2a</t>
  </si>
  <si>
    <t>2b</t>
  </si>
  <si>
    <t>3a</t>
  </si>
  <si>
    <t>3b</t>
  </si>
  <si>
    <t>4a</t>
  </si>
  <si>
    <t>JM.2</t>
  </si>
  <si>
    <t>1a</t>
  </si>
  <si>
    <t>1b</t>
  </si>
  <si>
    <t>2a</t>
  </si>
  <si>
    <t>2b</t>
  </si>
  <si>
    <t>3a</t>
  </si>
  <si>
    <t>3b</t>
  </si>
  <si>
    <t>4a</t>
  </si>
  <si>
    <t>JM.7</t>
  </si>
  <si>
    <t>1a</t>
  </si>
  <si>
    <t>1b</t>
  </si>
  <si>
    <t>2a</t>
  </si>
  <si>
    <t>2b</t>
  </si>
  <si>
    <t>3a</t>
  </si>
  <si>
    <t>3b</t>
  </si>
  <si>
    <t>4a</t>
  </si>
  <si>
    <t>PiAu 51-4</t>
  </si>
  <si>
    <t>1a</t>
  </si>
  <si>
    <t>1b</t>
  </si>
  <si>
    <t>2a</t>
  </si>
  <si>
    <t>2b</t>
  </si>
  <si>
    <t>3a</t>
  </si>
  <si>
    <t>3b</t>
  </si>
  <si>
    <t>4a</t>
  </si>
  <si>
    <t>PiAu 56-83</t>
  </si>
  <si>
    <t>1a</t>
  </si>
  <si>
    <t>1b</t>
  </si>
  <si>
    <t>2a</t>
  </si>
  <si>
    <t>2b</t>
  </si>
  <si>
    <t>3a</t>
  </si>
  <si>
    <t>3b</t>
  </si>
  <si>
    <t>4a</t>
  </si>
  <si>
    <t>4b</t>
  </si>
  <si>
    <t>CG.3041</t>
  </si>
  <si>
    <t>1a</t>
  </si>
  <si>
    <t>1b</t>
  </si>
  <si>
    <t>2a</t>
  </si>
  <si>
    <t>2b</t>
  </si>
  <si>
    <t>3a</t>
  </si>
  <si>
    <t>3b</t>
  </si>
  <si>
    <t>4a</t>
  </si>
  <si>
    <t>4b</t>
  </si>
  <si>
    <t>Bud 62-396</t>
  </si>
  <si>
    <t>1a</t>
  </si>
  <si>
    <t>1b</t>
  </si>
  <si>
    <t>2a</t>
  </si>
  <si>
    <t>2b</t>
  </si>
  <si>
    <t>3a</t>
  </si>
  <si>
    <t>3b</t>
  </si>
  <si>
    <t>4a</t>
  </si>
  <si>
    <t>4b</t>
  </si>
  <si>
    <t>G.16</t>
  </si>
  <si>
    <t>1a</t>
  </si>
  <si>
    <t>1b</t>
  </si>
  <si>
    <t>2a</t>
  </si>
  <si>
    <t>2b</t>
  </si>
  <si>
    <t>3a</t>
  </si>
  <si>
    <t>3b</t>
  </si>
  <si>
    <t>4a</t>
  </si>
  <si>
    <t>4b</t>
  </si>
  <si>
    <t>JM.1 4a never planted a tree.</t>
  </si>
  <si>
    <t>PiAu 51-4 4b never planted a tree</t>
  </si>
  <si>
    <t>Died fireblight summer 2005</t>
  </si>
  <si>
    <t>Rating</t>
  </si>
  <si>
    <t>#</t>
  </si>
  <si>
    <t>Fruits</t>
  </si>
  <si>
    <t>blew over in microburst 9/16/06</t>
  </si>
  <si>
    <t>Drops</t>
  </si>
  <si>
    <t>died ???</t>
  </si>
  <si>
    <t>Died ??? Summer 2006</t>
  </si>
  <si>
    <t>Cum</t>
  </si>
  <si>
    <t>Yield</t>
  </si>
  <si>
    <t>CYEF</t>
  </si>
  <si>
    <t>sickly spring 2007, dead summer 2007</t>
  </si>
  <si>
    <t>rodent damage</t>
  </si>
  <si>
    <t>dying summer 2007, dead fall 2007</t>
  </si>
  <si>
    <t>Dying fall 2007 FB, REMOVE</t>
  </si>
  <si>
    <t>Dying fall 2007 FB, Remove</t>
  </si>
  <si>
    <t>fireblight fall 07, REMOVE</t>
  </si>
  <si>
    <t>fb canker fall 07, REMOVE</t>
  </si>
  <si>
    <t>dying summer 2007, REMOVE</t>
  </si>
  <si>
    <t>dying fb fall 2007, REMOVE</t>
  </si>
  <si>
    <t>fireblight canker fall 07, REMOVE</t>
  </si>
  <si>
    <t>fireblight canker fall 07?, seemed OK w/Kent</t>
  </si>
  <si>
    <t>canker fall 07 maybe, OK according to Kent E.</t>
  </si>
  <si>
    <t>fireblight fall  07, REMOVE</t>
  </si>
  <si>
    <t>fireblight fall 07?, OK according to Kent E.</t>
  </si>
  <si>
    <t>dead fall 2008 (maybe earlier, see if there is bloom data</t>
  </si>
  <si>
    <t>dying fall  2009 FB, removed</t>
  </si>
  <si>
    <t>Dead fall 2009</t>
  </si>
  <si>
    <t>removed spring 2010 (FB?)</t>
  </si>
  <si>
    <t>died in August 2010</t>
  </si>
  <si>
    <t>snapped at bud union in wind Aug. 2010</t>
  </si>
  <si>
    <t>2011 Data</t>
  </si>
  <si>
    <t>Oct. 2011</t>
  </si>
  <si>
    <t>Year</t>
  </si>
  <si>
    <t>Site</t>
  </si>
  <si>
    <t>Block</t>
  </si>
  <si>
    <t>Tree</t>
  </si>
  <si>
    <t>UT</t>
  </si>
  <si>
    <t>Status</t>
  </si>
  <si>
    <t>a</t>
  </si>
  <si>
    <t>b</t>
  </si>
  <si>
    <t>deal fall 2012</t>
  </si>
  <si>
    <t>Tree Ht.</t>
  </si>
  <si>
    <t>Tree Width</t>
  </si>
  <si>
    <t>in-row, ft</t>
  </si>
  <si>
    <t>cross-row, ft</t>
  </si>
  <si>
    <t>2012 Data</t>
  </si>
  <si>
    <t>Average ft</t>
  </si>
  <si>
    <t>Survival</t>
  </si>
  <si>
    <t>Alive/Planted</t>
  </si>
  <si>
    <t>7/8</t>
  </si>
  <si>
    <t>4/8</t>
  </si>
  <si>
    <t>4/6</t>
  </si>
  <si>
    <t>8/8</t>
  </si>
  <si>
    <t>2/8</t>
  </si>
  <si>
    <t>1/8</t>
  </si>
  <si>
    <t>3/7</t>
  </si>
  <si>
    <t>7/7</t>
  </si>
  <si>
    <t>5/7</t>
  </si>
  <si>
    <t>6/7</t>
  </si>
  <si>
    <t>6/8</t>
  </si>
  <si>
    <t>5/8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</si>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</sst>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 diagonalUp="1" diagonalDown="1">
      <left/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2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Border="1"/>
    <xf numFmtId="164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Font="1"/>
    <xf numFmtId="2" fontId="1" fillId="4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workbookViewId="0">
      <pane xSplit="4" ySplit="4" topLeftCell="E20" activePane="bottomRight" state="frozen"/>
      <selection activeCell="M4" sqref="M4"/>
      <selection pane="topRight" sqref="A1:R65536"/>
      <selection pane="bottomLeft" activeCell="M4" sqref="M4"/>
      <selection pane="bottomRight" activeCell="I5" sqref="I5"/>
    </sheetView>
  </sheetViews>
  <sheetFormatPr defaultColWidth="9" defaultRowHeight="13.2" x14ac:dyDescent="0.25"/>
  <cols>
    <col min="1" max="1" width="11.44140625" style="1" customWidth="1"/>
    <col min="2" max="3" width="9" style="1" customWidth="1"/>
    <col min="4" max="4" width="9.109375" style="2" customWidth="1"/>
    <col min="5" max="5" width="11.44140625" style="3" bestFit="1" customWidth="1"/>
    <col min="6" max="6" width="9.109375" style="4" customWidth="1"/>
    <col min="7" max="7" width="9.109375" style="2" customWidth="1"/>
    <col min="8" max="9" width="9.109375" style="7" customWidth="1"/>
    <col min="10" max="10" width="9.109375" style="2" customWidth="1"/>
    <col min="11" max="11" width="9.109375" style="7" customWidth="1"/>
    <col min="12" max="12" width="11" style="4" customWidth="1"/>
    <col min="13" max="13" width="9" style="2" customWidth="1"/>
    <col min="14" max="14" width="9" style="3" customWidth="1"/>
    <col min="15" max="15" width="9" style="2" customWidth="1"/>
    <col min="16" max="16" width="10" style="3" bestFit="1" customWidth="1"/>
    <col min="17" max="17" width="11.109375" style="3" bestFit="1" customWidth="1"/>
    <col min="18" max="18" width="10" style="3" bestFit="1" customWidth="1"/>
    <col min="19" max="19" width="9" style="3" customWidth="1"/>
    <col min="20" max="20" width="8.88671875" customWidth="1"/>
    <col min="21" max="21" width="27" style="1" customWidth="1"/>
    <col min="22" max="16384" width="9" style="1"/>
  </cols>
  <sheetData>
    <row r="1" spans="1:23" x14ac:dyDescent="0.25">
      <c r="A1" s="1" t="s">
        <v>0</v>
      </c>
      <c r="I1" s="25" t="s">
        <v>39</v>
      </c>
      <c r="K1" s="7" t="s">
        <v>39</v>
      </c>
      <c r="L1" s="4" t="s">
        <v>39</v>
      </c>
      <c r="M1" s="2" t="s">
        <v>39</v>
      </c>
      <c r="N1" s="3" t="s">
        <v>39</v>
      </c>
      <c r="O1" s="2" t="s">
        <v>39</v>
      </c>
      <c r="P1" s="3" t="s">
        <v>39</v>
      </c>
      <c r="Q1" s="3" t="s">
        <v>39</v>
      </c>
      <c r="R1" s="3" t="s">
        <v>39</v>
      </c>
      <c r="S1" s="3" t="s">
        <v>39</v>
      </c>
      <c r="U1" s="30" t="s">
        <v>39</v>
      </c>
    </row>
    <row r="2" spans="1:23" x14ac:dyDescent="0.25">
      <c r="A2" s="30" t="s">
        <v>221</v>
      </c>
      <c r="F2" s="4" t="s">
        <v>39</v>
      </c>
      <c r="G2" s="2" t="s">
        <v>39</v>
      </c>
      <c r="I2" s="34" t="s">
        <v>39</v>
      </c>
      <c r="K2" s="7" t="s">
        <v>39</v>
      </c>
      <c r="P2" s="33" t="s">
        <v>219</v>
      </c>
      <c r="Q2" s="33" t="s">
        <v>220</v>
      </c>
      <c r="R2" s="33" t="s">
        <v>222</v>
      </c>
      <c r="U2" s="2"/>
    </row>
    <row r="3" spans="1:23" x14ac:dyDescent="0.25">
      <c r="F3" s="4" t="s">
        <v>177</v>
      </c>
      <c r="G3" s="2" t="s">
        <v>39</v>
      </c>
      <c r="J3" s="2" t="s">
        <v>2</v>
      </c>
      <c r="L3" s="4">
        <v>2012</v>
      </c>
      <c r="M3" s="4">
        <v>2012</v>
      </c>
      <c r="N3" s="4">
        <v>2012</v>
      </c>
      <c r="O3" s="4">
        <v>2012</v>
      </c>
      <c r="P3" s="4">
        <v>2012</v>
      </c>
      <c r="Q3" s="4">
        <v>2012</v>
      </c>
      <c r="R3" s="4">
        <v>2012</v>
      </c>
      <c r="S3" s="4">
        <v>2012</v>
      </c>
    </row>
    <row r="4" spans="1:23" x14ac:dyDescent="0.25">
      <c r="A4" s="1" t="s">
        <v>3</v>
      </c>
      <c r="B4" s="1" t="s">
        <v>4</v>
      </c>
      <c r="C4" s="1" t="s">
        <v>5</v>
      </c>
      <c r="D4" s="2" t="s">
        <v>6</v>
      </c>
      <c r="E4" s="3" t="s">
        <v>7</v>
      </c>
      <c r="F4" s="4" t="s">
        <v>178</v>
      </c>
      <c r="G4" s="2" t="s">
        <v>9</v>
      </c>
      <c r="H4" s="7" t="s">
        <v>10</v>
      </c>
      <c r="I4" s="7" t="s">
        <v>180</v>
      </c>
      <c r="J4" s="2" t="s">
        <v>11</v>
      </c>
      <c r="K4" s="7" t="s">
        <v>12</v>
      </c>
      <c r="L4" s="4" t="s">
        <v>13</v>
      </c>
      <c r="M4" s="3" t="s">
        <v>15</v>
      </c>
      <c r="N4" s="33" t="s">
        <v>14</v>
      </c>
      <c r="O4" s="32" t="s">
        <v>217</v>
      </c>
      <c r="P4" s="33" t="s">
        <v>218</v>
      </c>
      <c r="Q4" s="33" t="s">
        <v>218</v>
      </c>
      <c r="R4" s="33" t="s">
        <v>218</v>
      </c>
      <c r="T4" s="11" t="s">
        <v>185</v>
      </c>
      <c r="U4" s="1" t="s">
        <v>16</v>
      </c>
    </row>
    <row r="5" spans="1:23" x14ac:dyDescent="0.25">
      <c r="A5" s="1" t="s">
        <v>17</v>
      </c>
      <c r="C5" s="1" t="s">
        <v>18</v>
      </c>
      <c r="D5" s="2">
        <v>3.02</v>
      </c>
      <c r="E5" s="3">
        <v>69</v>
      </c>
      <c r="F5" s="4">
        <v>183</v>
      </c>
      <c r="G5" s="2">
        <v>42</v>
      </c>
      <c r="H5" s="4">
        <v>230</v>
      </c>
      <c r="J5" s="2">
        <f>(G5/N5)</f>
        <v>0.70300602056582673</v>
      </c>
      <c r="K5" s="4">
        <v>268</v>
      </c>
      <c r="L5" s="4">
        <v>274</v>
      </c>
      <c r="M5" s="2">
        <f>(L5/31.416)</f>
        <v>8.7216704863763681</v>
      </c>
      <c r="N5" s="7">
        <f>(M5/2)^2*3.1416</f>
        <v>59.743442831678117</v>
      </c>
      <c r="O5" s="2">
        <v>10.5</v>
      </c>
      <c r="P5" s="2">
        <v>16</v>
      </c>
      <c r="Q5" s="2">
        <v>13</v>
      </c>
      <c r="R5" s="2">
        <f>(P5+Q5)/2</f>
        <v>14.5</v>
      </c>
      <c r="S5" s="2"/>
      <c r="T5" s="12">
        <v>4.6631058873674682</v>
      </c>
      <c r="U5" s="1" t="s">
        <v>39</v>
      </c>
    </row>
    <row r="6" spans="1:23" x14ac:dyDescent="0.25">
      <c r="C6" s="1" t="s">
        <v>19</v>
      </c>
      <c r="D6" s="2">
        <v>4.16</v>
      </c>
      <c r="E6" s="3">
        <v>58</v>
      </c>
      <c r="F6" s="4">
        <v>94</v>
      </c>
      <c r="G6" s="2">
        <v>21.04</v>
      </c>
      <c r="H6" s="4">
        <v>224</v>
      </c>
      <c r="J6" s="2">
        <f t="shared" ref="J6:J10" si="0">(G6/N6)</f>
        <v>0.3626845761316872</v>
      </c>
      <c r="K6" s="4">
        <v>268</v>
      </c>
      <c r="L6" s="4">
        <v>270</v>
      </c>
      <c r="M6" s="2">
        <f t="shared" ref="M6:M10" si="1">(L6/31.416)</f>
        <v>8.5943468296409478</v>
      </c>
      <c r="N6" s="7">
        <f t="shared" ref="N6:N10" si="2">(M6/2)^2*3.1416</f>
        <v>58.011841100076403</v>
      </c>
      <c r="O6" s="2">
        <v>12</v>
      </c>
      <c r="P6" s="2">
        <v>9.5</v>
      </c>
      <c r="Q6" s="2">
        <v>12</v>
      </c>
      <c r="R6" s="2">
        <f t="shared" ref="R6:R10" si="3">(P6+Q6)/2</f>
        <v>10.75</v>
      </c>
      <c r="S6" s="32" t="s">
        <v>39</v>
      </c>
      <c r="T6" s="12">
        <v>3.6016784855967074</v>
      </c>
      <c r="U6" s="1" t="s">
        <v>39</v>
      </c>
      <c r="W6" s="30" t="s">
        <v>39</v>
      </c>
    </row>
    <row r="7" spans="1:23" x14ac:dyDescent="0.25">
      <c r="C7" s="1" t="s">
        <v>20</v>
      </c>
      <c r="D7" s="2">
        <v>5.14</v>
      </c>
      <c r="E7" s="3">
        <v>36</v>
      </c>
      <c r="F7" s="4">
        <v>74</v>
      </c>
      <c r="G7" s="2">
        <v>17.64</v>
      </c>
      <c r="H7" s="4">
        <v>238</v>
      </c>
      <c r="J7" s="2">
        <f t="shared" si="0"/>
        <v>0.19752398841612828</v>
      </c>
      <c r="K7" s="4">
        <v>268</v>
      </c>
      <c r="L7" s="4">
        <v>335</v>
      </c>
      <c r="M7" s="2">
        <f t="shared" si="1"/>
        <v>10.663356251591546</v>
      </c>
      <c r="N7" s="7">
        <f t="shared" si="2"/>
        <v>89.305608607079208</v>
      </c>
      <c r="O7" s="2">
        <v>16</v>
      </c>
      <c r="P7" s="2">
        <v>10</v>
      </c>
      <c r="Q7" s="2">
        <v>10.75</v>
      </c>
      <c r="R7" s="2">
        <f t="shared" si="3"/>
        <v>10.375</v>
      </c>
      <c r="S7" s="2"/>
      <c r="T7" s="12">
        <v>3.0983496368901755</v>
      </c>
      <c r="U7" s="1" t="s">
        <v>39</v>
      </c>
    </row>
    <row r="8" spans="1:23" x14ac:dyDescent="0.25">
      <c r="C8" s="1" t="s">
        <v>21</v>
      </c>
      <c r="D8" s="2">
        <v>6.02</v>
      </c>
      <c r="E8" s="3">
        <v>77</v>
      </c>
      <c r="F8" s="4">
        <v>101</v>
      </c>
      <c r="G8" s="2">
        <v>23.52</v>
      </c>
      <c r="H8" s="4">
        <v>233</v>
      </c>
      <c r="J8" s="2">
        <f t="shared" si="0"/>
        <v>0.36904160121864421</v>
      </c>
      <c r="K8" s="4">
        <v>265</v>
      </c>
      <c r="L8" s="4">
        <v>283</v>
      </c>
      <c r="M8" s="2">
        <f t="shared" si="1"/>
        <v>9.0081487140310674</v>
      </c>
      <c r="N8" s="7">
        <f t="shared" si="2"/>
        <v>63.732652151769805</v>
      </c>
      <c r="O8" s="2">
        <v>12</v>
      </c>
      <c r="P8" s="2">
        <v>9.5</v>
      </c>
      <c r="Q8" s="2">
        <v>9.5</v>
      </c>
      <c r="R8" s="2">
        <f t="shared" si="3"/>
        <v>9.5</v>
      </c>
      <c r="S8" s="2"/>
      <c r="T8" s="12">
        <v>3.3174517749004231</v>
      </c>
    </row>
    <row r="9" spans="1:23" x14ac:dyDescent="0.25">
      <c r="C9" s="1" t="s">
        <v>22</v>
      </c>
      <c r="D9" s="2">
        <v>7.16</v>
      </c>
      <c r="E9" s="3">
        <v>62</v>
      </c>
      <c r="F9" s="4">
        <v>107</v>
      </c>
      <c r="G9" s="2">
        <v>28.4</v>
      </c>
      <c r="H9" s="4">
        <v>265</v>
      </c>
      <c r="J9" s="2">
        <f t="shared" si="0"/>
        <v>0.30334789075980245</v>
      </c>
      <c r="K9" s="4">
        <v>265</v>
      </c>
      <c r="L9" s="4">
        <v>343</v>
      </c>
      <c r="M9" s="2">
        <f t="shared" si="1"/>
        <v>10.918003565062389</v>
      </c>
      <c r="N9" s="7">
        <f t="shared" si="2"/>
        <v>93.621880570409985</v>
      </c>
      <c r="O9" s="2">
        <v>16.25</v>
      </c>
      <c r="P9" s="2">
        <v>11</v>
      </c>
      <c r="Q9" s="2">
        <v>10</v>
      </c>
      <c r="R9" s="2">
        <f t="shared" si="3"/>
        <v>10.5</v>
      </c>
      <c r="S9" s="2"/>
      <c r="T9" s="12">
        <v>3.2296937228535727</v>
      </c>
    </row>
    <row r="10" spans="1:23" x14ac:dyDescent="0.25">
      <c r="C10" s="1" t="s">
        <v>23</v>
      </c>
      <c r="D10" s="2">
        <v>8.1</v>
      </c>
      <c r="E10" s="3">
        <v>41</v>
      </c>
      <c r="F10" s="4">
        <v>149</v>
      </c>
      <c r="G10" s="2">
        <v>38.44</v>
      </c>
      <c r="H10" s="4">
        <v>258</v>
      </c>
      <c r="J10" s="2">
        <f t="shared" si="0"/>
        <v>0.54762259633370736</v>
      </c>
      <c r="K10" s="4">
        <v>264</v>
      </c>
      <c r="L10" s="4">
        <v>297</v>
      </c>
      <c r="M10" s="2">
        <f t="shared" si="1"/>
        <v>9.4537815126050422</v>
      </c>
      <c r="N10" s="7">
        <f t="shared" si="2"/>
        <v>70.194327731092443</v>
      </c>
      <c r="O10" s="2">
        <v>14.5</v>
      </c>
      <c r="P10" s="2">
        <v>9.5</v>
      </c>
      <c r="Q10" s="2">
        <v>13.5</v>
      </c>
      <c r="R10" s="2">
        <f t="shared" si="3"/>
        <v>11.5</v>
      </c>
      <c r="S10" s="2"/>
      <c r="T10" s="12">
        <v>3.2485530864197529</v>
      </c>
    </row>
    <row r="11" spans="1:23" x14ac:dyDescent="0.25">
      <c r="C11" s="1" t="s">
        <v>24</v>
      </c>
      <c r="D11" s="13">
        <v>9.0500000000000007</v>
      </c>
      <c r="M11" s="4"/>
      <c r="N11" s="2"/>
      <c r="O11" s="4"/>
      <c r="P11" s="2"/>
      <c r="Q11" s="2"/>
      <c r="R11" s="2"/>
      <c r="S11" s="2"/>
      <c r="T11" s="12"/>
      <c r="U11" s="1" t="s">
        <v>179</v>
      </c>
    </row>
    <row r="12" spans="1:23" x14ac:dyDescent="0.25">
      <c r="C12" s="1" t="s">
        <v>25</v>
      </c>
      <c r="D12" s="2">
        <v>9.16</v>
      </c>
      <c r="E12" s="3">
        <v>10</v>
      </c>
      <c r="F12" s="4">
        <v>68</v>
      </c>
      <c r="G12" s="2">
        <v>19.71</v>
      </c>
      <c r="H12" s="4">
        <v>290</v>
      </c>
      <c r="J12" s="2">
        <f>(G12/N12)</f>
        <v>0.20809388279773161</v>
      </c>
      <c r="K12" s="4">
        <v>264</v>
      </c>
      <c r="L12" s="4">
        <v>345</v>
      </c>
      <c r="M12" s="2">
        <f>(L12/31.416)</f>
        <v>10.981665393430099</v>
      </c>
      <c r="N12" s="7">
        <f>(M12/2)^2*3.1416</f>
        <v>94.71686401833459</v>
      </c>
      <c r="O12" s="2">
        <v>15.25</v>
      </c>
      <c r="P12" s="2">
        <v>11.5</v>
      </c>
      <c r="Q12" s="2">
        <v>11.5</v>
      </c>
      <c r="R12" s="2">
        <f>(P12+Q12)/2</f>
        <v>11.5</v>
      </c>
      <c r="S12" s="2"/>
      <c r="T12" s="12">
        <v>3.2847371291745437</v>
      </c>
    </row>
    <row r="13" spans="1:23" x14ac:dyDescent="0.25">
      <c r="E13" s="5">
        <f t="shared" ref="E13:T13" si="4">AVERAGE(E5:E12)</f>
        <v>50.428571428571431</v>
      </c>
      <c r="F13" s="5">
        <f t="shared" si="4"/>
        <v>110.85714285714286</v>
      </c>
      <c r="G13" s="5">
        <f t="shared" si="4"/>
        <v>27.25</v>
      </c>
      <c r="H13" s="5">
        <f t="shared" si="4"/>
        <v>248.28571428571428</v>
      </c>
      <c r="I13" s="5" t="e">
        <f t="shared" si="4"/>
        <v>#DIV/0!</v>
      </c>
      <c r="J13" s="5">
        <f t="shared" si="4"/>
        <v>0.38447436517478967</v>
      </c>
      <c r="K13" s="5">
        <f t="shared" si="4"/>
        <v>266</v>
      </c>
      <c r="L13" s="5">
        <f t="shared" si="4"/>
        <v>306.71428571428572</v>
      </c>
      <c r="M13" s="5">
        <f t="shared" si="4"/>
        <v>9.7629961075339224</v>
      </c>
      <c r="N13" s="5">
        <f t="shared" si="4"/>
        <v>75.618088144348661</v>
      </c>
      <c r="O13" s="5">
        <f t="shared" si="4"/>
        <v>13.785714285714286</v>
      </c>
      <c r="P13" s="5">
        <f t="shared" si="4"/>
        <v>11</v>
      </c>
      <c r="Q13" s="5">
        <f t="shared" si="4"/>
        <v>11.464285714285714</v>
      </c>
      <c r="R13" s="5">
        <f t="shared" si="4"/>
        <v>11.232142857142858</v>
      </c>
      <c r="S13" s="5" t="e">
        <f t="shared" si="4"/>
        <v>#DIV/0!</v>
      </c>
      <c r="T13" s="5">
        <f t="shared" si="4"/>
        <v>3.4919385318860923</v>
      </c>
    </row>
    <row r="14" spans="1:23" x14ac:dyDescent="0.25">
      <c r="A14" s="1" t="s">
        <v>26</v>
      </c>
      <c r="C14" s="1" t="s">
        <v>27</v>
      </c>
      <c r="D14" s="10">
        <v>3.03</v>
      </c>
      <c r="K14" s="4"/>
      <c r="M14" s="4"/>
      <c r="N14" s="2"/>
      <c r="O14" s="4"/>
      <c r="P14" s="2"/>
      <c r="Q14" s="2"/>
      <c r="R14" s="2"/>
      <c r="S14" s="2"/>
      <c r="T14" s="12"/>
      <c r="U14" s="1" t="s">
        <v>204</v>
      </c>
    </row>
    <row r="15" spans="1:23" x14ac:dyDescent="0.25">
      <c r="C15" s="1" t="s">
        <v>28</v>
      </c>
      <c r="D15" s="2">
        <v>3.11</v>
      </c>
      <c r="E15" s="3">
        <v>9</v>
      </c>
      <c r="F15" s="4">
        <v>183</v>
      </c>
      <c r="G15" s="2">
        <v>45</v>
      </c>
      <c r="H15" s="4">
        <v>246</v>
      </c>
      <c r="J15" s="2">
        <f>(G15/N15)</f>
        <v>0.5884370447450572</v>
      </c>
      <c r="K15" s="4">
        <v>268</v>
      </c>
      <c r="L15" s="4">
        <v>310</v>
      </c>
      <c r="M15" s="2">
        <f>(L15/31.416)</f>
        <v>9.8675833969951618</v>
      </c>
      <c r="N15" s="7">
        <f>(M15/2)^2*3.1416</f>
        <v>76.473771326712509</v>
      </c>
      <c r="O15" s="2">
        <v>12.25</v>
      </c>
      <c r="P15" s="2">
        <v>12.75</v>
      </c>
      <c r="Q15" s="2">
        <v>11</v>
      </c>
      <c r="R15" s="2">
        <f>(P15+Q15)/2</f>
        <v>11.875</v>
      </c>
      <c r="S15" s="2"/>
      <c r="T15" s="12">
        <v>3.7425903683662844</v>
      </c>
    </row>
    <row r="16" spans="1:23" x14ac:dyDescent="0.25">
      <c r="C16" s="1" t="s">
        <v>29</v>
      </c>
      <c r="D16" s="10">
        <v>5.09</v>
      </c>
      <c r="M16" s="4"/>
      <c r="N16" s="2"/>
      <c r="O16" s="4"/>
      <c r="P16" s="2"/>
      <c r="Q16" s="2"/>
      <c r="R16" s="2"/>
      <c r="S16" s="2"/>
      <c r="T16" s="12"/>
      <c r="U16" s="1" t="s">
        <v>189</v>
      </c>
    </row>
    <row r="17" spans="1:21" x14ac:dyDescent="0.25">
      <c r="C17" s="1" t="s">
        <v>30</v>
      </c>
      <c r="D17" s="10">
        <v>6.06</v>
      </c>
      <c r="K17" s="4"/>
      <c r="M17" s="4"/>
      <c r="N17" s="2"/>
      <c r="O17" s="4"/>
      <c r="P17" s="2"/>
      <c r="Q17" s="2"/>
      <c r="R17" s="2"/>
      <c r="S17" s="2"/>
      <c r="T17" s="12"/>
      <c r="U17" s="1" t="s">
        <v>203</v>
      </c>
    </row>
    <row r="18" spans="1:21" x14ac:dyDescent="0.25">
      <c r="C18" s="1" t="s">
        <v>31</v>
      </c>
      <c r="D18" s="10">
        <v>7.17</v>
      </c>
      <c r="K18" s="4"/>
      <c r="M18" s="4"/>
      <c r="N18" s="2"/>
      <c r="O18" s="4"/>
      <c r="P18" s="2"/>
      <c r="Q18" s="2"/>
      <c r="R18" s="2"/>
      <c r="S18" s="2"/>
      <c r="T18" s="12"/>
      <c r="U18" s="1" t="s">
        <v>203</v>
      </c>
    </row>
    <row r="19" spans="1:21" x14ac:dyDescent="0.25">
      <c r="C19" s="1" t="s">
        <v>32</v>
      </c>
      <c r="D19" s="2">
        <v>8.1199999999999992</v>
      </c>
      <c r="E19" s="3">
        <v>42</v>
      </c>
      <c r="F19" s="4">
        <v>63</v>
      </c>
      <c r="G19" s="2">
        <v>17.399999999999999</v>
      </c>
      <c r="H19" s="4">
        <v>276</v>
      </c>
      <c r="J19" s="2">
        <f t="shared" ref="J19:J21" si="5">(G19/N19)</f>
        <v>0.24133879317005336</v>
      </c>
      <c r="K19" s="4">
        <v>264</v>
      </c>
      <c r="L19" s="4">
        <v>301</v>
      </c>
      <c r="M19" s="2">
        <f t="shared" ref="M19:M21" si="6">(L19/31.416)</f>
        <v>9.5811051693404625</v>
      </c>
      <c r="N19" s="7">
        <f t="shared" ref="N19:N21" si="7">(M19/2)^2*3.1416</f>
        <v>72.09781639928697</v>
      </c>
      <c r="O19" s="2">
        <v>14</v>
      </c>
      <c r="P19" s="2">
        <v>11.5</v>
      </c>
      <c r="Q19" s="2">
        <v>11.25</v>
      </c>
      <c r="R19" s="2">
        <f t="shared" ref="R19:R21" si="8">(P19+Q19)/2</f>
        <v>11.375</v>
      </c>
      <c r="S19" s="2"/>
      <c r="T19" s="12">
        <v>2.4802415514177554</v>
      </c>
    </row>
    <row r="20" spans="1:21" x14ac:dyDescent="0.25">
      <c r="C20" s="1" t="s">
        <v>33</v>
      </c>
      <c r="D20" s="2">
        <v>9.1999999999999993</v>
      </c>
      <c r="E20" s="3">
        <v>22</v>
      </c>
      <c r="F20" s="4">
        <v>134</v>
      </c>
      <c r="G20" s="2">
        <v>38.42</v>
      </c>
      <c r="H20" s="4">
        <v>287</v>
      </c>
      <c r="J20" s="2">
        <f t="shared" si="5"/>
        <v>0.42260520289905823</v>
      </c>
      <c r="K20" s="4">
        <v>264</v>
      </c>
      <c r="L20" s="4">
        <v>338</v>
      </c>
      <c r="M20" s="2">
        <f t="shared" si="6"/>
        <v>10.758848994143111</v>
      </c>
      <c r="N20" s="7">
        <f t="shared" si="7"/>
        <v>90.912274000509285</v>
      </c>
      <c r="O20" s="2">
        <v>13.5</v>
      </c>
      <c r="P20" s="2">
        <v>13.25</v>
      </c>
      <c r="Q20" s="2">
        <v>12.5</v>
      </c>
      <c r="R20" s="2">
        <f t="shared" si="8"/>
        <v>12.875</v>
      </c>
      <c r="S20" s="2"/>
      <c r="T20" s="12">
        <v>3.2906447813451916</v>
      </c>
    </row>
    <row r="21" spans="1:21" x14ac:dyDescent="0.25">
      <c r="C21" s="1" t="s">
        <v>34</v>
      </c>
      <c r="D21" s="2">
        <v>9.24</v>
      </c>
      <c r="E21" s="3">
        <v>0</v>
      </c>
      <c r="F21" s="4">
        <v>60</v>
      </c>
      <c r="G21" s="2">
        <v>15.19</v>
      </c>
      <c r="H21" s="4">
        <v>253</v>
      </c>
      <c r="J21" s="2">
        <f t="shared" si="5"/>
        <v>0.13868223567105731</v>
      </c>
      <c r="K21" s="4">
        <v>264</v>
      </c>
      <c r="L21" s="4">
        <v>371</v>
      </c>
      <c r="M21" s="2">
        <f t="shared" si="6"/>
        <v>11.809269162210338</v>
      </c>
      <c r="N21" s="7">
        <f t="shared" si="7"/>
        <v>109.53097147950089</v>
      </c>
      <c r="O21" s="2">
        <v>16</v>
      </c>
      <c r="P21" s="2">
        <v>10.5</v>
      </c>
      <c r="Q21" s="2">
        <v>11</v>
      </c>
      <c r="R21" s="2">
        <f t="shared" si="8"/>
        <v>10.75</v>
      </c>
      <c r="S21" s="2"/>
      <c r="T21" s="12">
        <v>2.1335517876214207</v>
      </c>
    </row>
    <row r="22" spans="1:21" x14ac:dyDescent="0.25">
      <c r="E22" s="5">
        <f>AVERAGE(E14:E21)</f>
        <v>18.25</v>
      </c>
      <c r="F22" s="5">
        <f t="shared" ref="F22:T22" si="9">AVERAGE(F14:F21)</f>
        <v>110</v>
      </c>
      <c r="G22" s="5">
        <f t="shared" si="9"/>
        <v>29.002499999999998</v>
      </c>
      <c r="H22" s="5">
        <f t="shared" si="9"/>
        <v>265.5</v>
      </c>
      <c r="I22" s="5" t="e">
        <f t="shared" si="9"/>
        <v>#DIV/0!</v>
      </c>
      <c r="J22" s="5">
        <f t="shared" si="9"/>
        <v>0.3477658191213065</v>
      </c>
      <c r="K22" s="5">
        <f t="shared" si="9"/>
        <v>265</v>
      </c>
      <c r="L22" s="5">
        <f t="shared" si="9"/>
        <v>330</v>
      </c>
      <c r="M22" s="5">
        <f t="shared" si="9"/>
        <v>10.504201680672269</v>
      </c>
      <c r="N22" s="5">
        <f t="shared" si="9"/>
        <v>87.253708301502414</v>
      </c>
      <c r="O22" s="5">
        <f t="shared" si="9"/>
        <v>13.9375</v>
      </c>
      <c r="P22" s="5">
        <f t="shared" si="9"/>
        <v>12</v>
      </c>
      <c r="Q22" s="5">
        <f t="shared" si="9"/>
        <v>11.4375</v>
      </c>
      <c r="R22" s="5">
        <f t="shared" si="9"/>
        <v>11.71875</v>
      </c>
      <c r="S22" s="5" t="e">
        <f t="shared" si="9"/>
        <v>#DIV/0!</v>
      </c>
      <c r="T22" s="5">
        <f t="shared" si="9"/>
        <v>2.9117571221876632</v>
      </c>
    </row>
    <row r="23" spans="1:21" x14ac:dyDescent="0.25">
      <c r="A23" s="1" t="s">
        <v>35</v>
      </c>
      <c r="C23" s="1" t="s">
        <v>36</v>
      </c>
      <c r="D23" s="10">
        <v>3.04</v>
      </c>
      <c r="K23" s="4"/>
      <c r="M23" s="4"/>
      <c r="N23" s="2"/>
      <c r="O23" s="4"/>
      <c r="P23" s="2"/>
      <c r="Q23" s="2"/>
      <c r="R23" s="2"/>
      <c r="S23" s="2"/>
      <c r="T23" s="12"/>
      <c r="U23" s="1" t="s">
        <v>203</v>
      </c>
    </row>
    <row r="24" spans="1:21" x14ac:dyDescent="0.25">
      <c r="C24" s="1" t="s">
        <v>37</v>
      </c>
      <c r="D24" s="2">
        <v>3.15</v>
      </c>
      <c r="E24" s="3">
        <v>42</v>
      </c>
      <c r="F24" s="4">
        <v>17</v>
      </c>
      <c r="G24" s="2">
        <v>4.28</v>
      </c>
      <c r="H24" s="4">
        <v>252</v>
      </c>
      <c r="J24" s="2">
        <f>(G24/N24)</f>
        <v>1.5450787704682563E-2</v>
      </c>
      <c r="K24" s="4">
        <v>268</v>
      </c>
      <c r="L24" s="4">
        <v>590</v>
      </c>
      <c r="M24" s="2">
        <f>(L24/31.416)</f>
        <v>18.780239368474664</v>
      </c>
      <c r="N24" s="7">
        <f>(M24/2)^2*3.1416</f>
        <v>277.00853068500129</v>
      </c>
      <c r="O24" s="2">
        <v>17</v>
      </c>
      <c r="P24" s="2">
        <v>15.5</v>
      </c>
      <c r="Q24" s="2">
        <v>13.25</v>
      </c>
      <c r="R24" s="2">
        <f>(P24+Q24)/2</f>
        <v>14.375</v>
      </c>
      <c r="S24" s="2"/>
      <c r="T24" s="12">
        <v>1.0042651008330938</v>
      </c>
    </row>
    <row r="25" spans="1:21" x14ac:dyDescent="0.25">
      <c r="C25" s="1" t="s">
        <v>38</v>
      </c>
      <c r="D25" s="10">
        <v>6.08</v>
      </c>
      <c r="K25" s="4"/>
      <c r="M25" s="4"/>
      <c r="N25" s="2"/>
      <c r="O25" s="4"/>
      <c r="P25" s="2"/>
      <c r="Q25" s="2"/>
      <c r="R25" s="2"/>
      <c r="S25" s="2"/>
      <c r="T25" s="12"/>
      <c r="U25" s="1" t="s">
        <v>204</v>
      </c>
    </row>
    <row r="26" spans="1:21" x14ac:dyDescent="0.25">
      <c r="C26" s="1" t="s">
        <v>40</v>
      </c>
      <c r="D26" s="2">
        <v>6.11</v>
      </c>
      <c r="E26" s="3">
        <v>20</v>
      </c>
      <c r="F26" s="4">
        <v>17</v>
      </c>
      <c r="G26" s="2">
        <v>3.85</v>
      </c>
      <c r="H26" s="4">
        <v>226</v>
      </c>
      <c r="J26" s="2">
        <f>(G26/N26)</f>
        <v>1.6591440329218107E-2</v>
      </c>
      <c r="K26" s="4">
        <v>265</v>
      </c>
      <c r="L26" s="4">
        <v>540</v>
      </c>
      <c r="M26" s="2">
        <f t="shared" ref="M26:M28" si="10">(L26/31.416)</f>
        <v>17.188693659281896</v>
      </c>
      <c r="N26" s="7">
        <f t="shared" ref="N26:N28" si="11">(M26/2)^2*3.1416</f>
        <v>232.04736440030561</v>
      </c>
      <c r="O26" s="2">
        <v>18.5</v>
      </c>
      <c r="P26" s="2">
        <v>14</v>
      </c>
      <c r="Q26" s="2">
        <v>13.75</v>
      </c>
      <c r="R26" s="2">
        <f t="shared" ref="R26:R28" si="12">(P26+Q26)/2</f>
        <v>13.875</v>
      </c>
      <c r="S26" s="2"/>
      <c r="T26" s="12">
        <v>1.0888294320987653</v>
      </c>
    </row>
    <row r="27" spans="1:21" x14ac:dyDescent="0.25">
      <c r="C27" s="1" t="s">
        <v>41</v>
      </c>
      <c r="D27" s="2">
        <v>7.11</v>
      </c>
      <c r="E27" s="3">
        <v>3</v>
      </c>
      <c r="F27" s="4">
        <v>0</v>
      </c>
      <c r="G27" s="2">
        <v>0</v>
      </c>
      <c r="K27" s="4">
        <v>265</v>
      </c>
      <c r="L27" s="4">
        <v>548</v>
      </c>
      <c r="M27" s="2">
        <f t="shared" si="10"/>
        <v>17.443340972752736</v>
      </c>
      <c r="N27" s="7">
        <f t="shared" si="11"/>
        <v>238.97377132671247</v>
      </c>
      <c r="O27" s="2">
        <v>17.5</v>
      </c>
      <c r="P27" s="2">
        <v>14</v>
      </c>
      <c r="Q27" s="2">
        <v>12</v>
      </c>
      <c r="R27" s="2">
        <f t="shared" si="12"/>
        <v>13</v>
      </c>
      <c r="S27" s="2"/>
      <c r="T27" s="12">
        <v>1.0900000000000001</v>
      </c>
      <c r="U27" s="20" t="s">
        <v>39</v>
      </c>
    </row>
    <row r="28" spans="1:21" x14ac:dyDescent="0.25">
      <c r="C28" s="1" t="s">
        <v>42</v>
      </c>
      <c r="D28" s="2">
        <v>8.0500000000000007</v>
      </c>
      <c r="E28" s="3">
        <v>4</v>
      </c>
      <c r="F28" s="4">
        <v>250</v>
      </c>
      <c r="G28" s="2">
        <v>58.87</v>
      </c>
      <c r="H28" s="4">
        <v>235</v>
      </c>
      <c r="J28" s="2">
        <f>(G28/N28)</f>
        <v>0.67932412121212116</v>
      </c>
      <c r="K28" s="4">
        <v>264</v>
      </c>
      <c r="L28" s="4">
        <v>330</v>
      </c>
      <c r="M28" s="2">
        <f t="shared" si="10"/>
        <v>10.504201680672269</v>
      </c>
      <c r="N28" s="7">
        <f t="shared" si="11"/>
        <v>86.659663865546221</v>
      </c>
      <c r="O28" s="2">
        <v>12.5</v>
      </c>
      <c r="P28" s="2">
        <v>12</v>
      </c>
      <c r="Q28" s="2">
        <v>12</v>
      </c>
      <c r="R28" s="2">
        <f t="shared" si="12"/>
        <v>12</v>
      </c>
      <c r="S28" s="2"/>
      <c r="T28" s="12">
        <v>3.4510865454545452</v>
      </c>
    </row>
    <row r="29" spans="1:21" x14ac:dyDescent="0.25">
      <c r="E29" s="5">
        <f>AVERAGE(E23:E28)</f>
        <v>17.25</v>
      </c>
      <c r="F29" s="5">
        <f t="shared" ref="F29:T29" si="13">AVERAGE(F23:F28)</f>
        <v>71</v>
      </c>
      <c r="G29" s="5">
        <f t="shared" si="13"/>
        <v>16.75</v>
      </c>
      <c r="H29" s="5">
        <f t="shared" si="13"/>
        <v>237.66666666666666</v>
      </c>
      <c r="I29" s="5" t="e">
        <f t="shared" si="13"/>
        <v>#DIV/0!</v>
      </c>
      <c r="J29" s="5">
        <f t="shared" si="13"/>
        <v>0.23712211641534062</v>
      </c>
      <c r="K29" s="5">
        <f t="shared" si="13"/>
        <v>265.5</v>
      </c>
      <c r="L29" s="5">
        <f t="shared" si="13"/>
        <v>502</v>
      </c>
      <c r="M29" s="5">
        <f t="shared" si="13"/>
        <v>15.979118920295392</v>
      </c>
      <c r="N29" s="5">
        <f t="shared" si="13"/>
        <v>208.67233256939141</v>
      </c>
      <c r="O29" s="5">
        <f t="shared" si="13"/>
        <v>16.375</v>
      </c>
      <c r="P29" s="5">
        <f t="shared" si="13"/>
        <v>13.875</v>
      </c>
      <c r="Q29" s="5">
        <f t="shared" si="13"/>
        <v>12.75</v>
      </c>
      <c r="R29" s="5">
        <f t="shared" si="13"/>
        <v>13.3125</v>
      </c>
      <c r="S29" s="5" t="e">
        <f t="shared" si="13"/>
        <v>#DIV/0!</v>
      </c>
      <c r="T29" s="5">
        <f t="shared" si="13"/>
        <v>1.6585452695966012</v>
      </c>
    </row>
    <row r="30" spans="1:21" x14ac:dyDescent="0.25">
      <c r="A30" s="1" t="s">
        <v>43</v>
      </c>
      <c r="C30" s="1" t="s">
        <v>44</v>
      </c>
      <c r="D30" s="13">
        <v>3.05</v>
      </c>
      <c r="M30" s="7"/>
      <c r="N30" s="2"/>
      <c r="O30" s="7"/>
      <c r="P30" s="2"/>
      <c r="Q30" s="2"/>
      <c r="R30" s="2"/>
      <c r="S30" s="2"/>
      <c r="T30" s="12"/>
      <c r="U30" s="1" t="s">
        <v>189</v>
      </c>
    </row>
    <row r="31" spans="1:21" x14ac:dyDescent="0.25">
      <c r="C31" s="1" t="s">
        <v>45</v>
      </c>
      <c r="D31" s="13">
        <v>3.13</v>
      </c>
      <c r="M31" s="7"/>
      <c r="N31" s="2"/>
      <c r="O31" s="7"/>
      <c r="P31" s="2"/>
      <c r="Q31" s="2"/>
      <c r="R31" s="2"/>
      <c r="S31" s="2"/>
      <c r="T31" s="12"/>
      <c r="U31" s="1" t="s">
        <v>175</v>
      </c>
    </row>
    <row r="32" spans="1:21" x14ac:dyDescent="0.25">
      <c r="C32" s="1" t="s">
        <v>46</v>
      </c>
      <c r="D32" s="2">
        <v>5.16</v>
      </c>
      <c r="E32" s="3">
        <v>0</v>
      </c>
      <c r="F32" s="4">
        <v>80</v>
      </c>
      <c r="G32" s="2">
        <v>22.54</v>
      </c>
      <c r="H32" s="4">
        <v>282</v>
      </c>
      <c r="J32" s="2">
        <f>(G32/N32)</f>
        <v>0.17702915999999999</v>
      </c>
      <c r="K32" s="4">
        <v>268</v>
      </c>
      <c r="L32" s="4">
        <v>400</v>
      </c>
      <c r="M32" s="2">
        <f>(L32/31.416)</f>
        <v>12.732365673542144</v>
      </c>
      <c r="N32" s="7">
        <f>(M32/2)^2*3.1416</f>
        <v>127.32365673542145</v>
      </c>
      <c r="O32" s="2">
        <v>17</v>
      </c>
      <c r="P32" s="2">
        <v>11.25</v>
      </c>
      <c r="Q32" s="2">
        <v>11.5</v>
      </c>
      <c r="R32" s="2">
        <f>(P32+Q32)/2</f>
        <v>11.375</v>
      </c>
      <c r="S32" s="2"/>
      <c r="T32" s="12">
        <v>1.8892796999999997</v>
      </c>
    </row>
    <row r="33" spans="1:21" x14ac:dyDescent="0.25">
      <c r="C33" s="1" t="s">
        <v>47</v>
      </c>
      <c r="D33" s="13">
        <v>5.21</v>
      </c>
      <c r="M33" s="7"/>
      <c r="N33" s="2"/>
      <c r="O33" s="7"/>
      <c r="P33" s="2"/>
      <c r="Q33" s="2"/>
      <c r="R33" s="2"/>
      <c r="S33" s="2"/>
      <c r="T33" s="12"/>
      <c r="U33" s="1" t="s">
        <v>190</v>
      </c>
    </row>
    <row r="34" spans="1:21" x14ac:dyDescent="0.25">
      <c r="C34" s="1" t="s">
        <v>48</v>
      </c>
      <c r="D34" s="2">
        <v>7.2</v>
      </c>
      <c r="E34" s="3">
        <v>0</v>
      </c>
      <c r="F34" s="4">
        <v>66</v>
      </c>
      <c r="G34" s="2">
        <v>19.260000000000002</v>
      </c>
      <c r="H34" s="4">
        <v>292</v>
      </c>
      <c r="J34" s="2">
        <f>(G34/N34)</f>
        <v>0.13212336448598133</v>
      </c>
      <c r="K34" s="4">
        <v>265</v>
      </c>
      <c r="L34" s="4">
        <v>428</v>
      </c>
      <c r="M34" s="2">
        <f>(L34/31.416)</f>
        <v>13.623631270690094</v>
      </c>
      <c r="N34" s="7">
        <f>(M34/2)^2*3.1416</f>
        <v>145.77285459638401</v>
      </c>
      <c r="O34" s="2">
        <v>17.25</v>
      </c>
      <c r="P34" s="2">
        <v>11.75</v>
      </c>
      <c r="Q34" s="2">
        <v>12</v>
      </c>
      <c r="R34" s="2">
        <f>(P34+Q34)/2</f>
        <v>11.875</v>
      </c>
      <c r="S34" s="2"/>
      <c r="T34" s="12">
        <v>1.6718476198794654</v>
      </c>
    </row>
    <row r="35" spans="1:21" x14ac:dyDescent="0.25">
      <c r="C35" s="1" t="s">
        <v>49</v>
      </c>
      <c r="D35" s="13">
        <v>8.08</v>
      </c>
      <c r="M35" s="7"/>
      <c r="N35" s="2"/>
      <c r="O35" s="7"/>
      <c r="P35" s="2"/>
      <c r="Q35" s="2"/>
      <c r="R35" s="2"/>
      <c r="S35" s="2"/>
      <c r="T35" s="12"/>
      <c r="U35" s="1" t="s">
        <v>189</v>
      </c>
    </row>
    <row r="36" spans="1:21" x14ac:dyDescent="0.25">
      <c r="C36" s="1" t="s">
        <v>50</v>
      </c>
      <c r="D36" s="10">
        <v>8.2200000000000006</v>
      </c>
      <c r="K36" s="4"/>
      <c r="M36" s="4"/>
      <c r="N36" s="2"/>
      <c r="O36" s="4"/>
      <c r="P36" s="2"/>
      <c r="Q36" s="2"/>
      <c r="R36" s="2"/>
      <c r="S36" s="2"/>
      <c r="T36" s="12"/>
      <c r="U36" s="1" t="s">
        <v>203</v>
      </c>
    </row>
    <row r="37" spans="1:21" x14ac:dyDescent="0.25">
      <c r="C37" s="1" t="s">
        <v>51</v>
      </c>
      <c r="D37" s="10">
        <v>9.02</v>
      </c>
      <c r="K37" s="4"/>
      <c r="M37" s="4"/>
      <c r="N37" s="2"/>
      <c r="O37" s="4"/>
      <c r="P37" s="2"/>
      <c r="Q37" s="2"/>
      <c r="R37" s="2"/>
      <c r="S37" s="2"/>
      <c r="T37" s="12"/>
      <c r="U37" s="1" t="s">
        <v>201</v>
      </c>
    </row>
    <row r="38" spans="1:21" x14ac:dyDescent="0.25">
      <c r="E38" s="5">
        <f>AVERAGE(E30:E37)</f>
        <v>0</v>
      </c>
      <c r="F38" s="5">
        <f t="shared" ref="F38:T38" si="14">AVERAGE(F30:F37)</f>
        <v>73</v>
      </c>
      <c r="G38" s="5">
        <f t="shared" si="14"/>
        <v>20.9</v>
      </c>
      <c r="H38" s="5">
        <f t="shared" si="14"/>
        <v>287</v>
      </c>
      <c r="I38" s="5" t="e">
        <f t="shared" si="14"/>
        <v>#DIV/0!</v>
      </c>
      <c r="J38" s="5">
        <f t="shared" si="14"/>
        <v>0.15457626224299065</v>
      </c>
      <c r="K38" s="5">
        <f t="shared" si="14"/>
        <v>266.5</v>
      </c>
      <c r="L38" s="5">
        <f t="shared" si="14"/>
        <v>414</v>
      </c>
      <c r="M38" s="5">
        <f t="shared" si="14"/>
        <v>13.177998472116119</v>
      </c>
      <c r="N38" s="5">
        <f t="shared" si="14"/>
        <v>136.54825566590273</v>
      </c>
      <c r="O38" s="5">
        <f t="shared" si="14"/>
        <v>17.125</v>
      </c>
      <c r="P38" s="5">
        <f t="shared" si="14"/>
        <v>11.5</v>
      </c>
      <c r="Q38" s="5">
        <f t="shared" si="14"/>
        <v>11.75</v>
      </c>
      <c r="R38" s="5">
        <f t="shared" si="14"/>
        <v>11.625</v>
      </c>
      <c r="S38" s="5" t="e">
        <f t="shared" si="14"/>
        <v>#DIV/0!</v>
      </c>
      <c r="T38" s="5">
        <f t="shared" si="14"/>
        <v>1.7805636599397325</v>
      </c>
    </row>
    <row r="39" spans="1:21" x14ac:dyDescent="0.25">
      <c r="A39" s="1" t="s">
        <v>52</v>
      </c>
      <c r="C39" s="1" t="s">
        <v>53</v>
      </c>
      <c r="D39" s="2">
        <v>3.06</v>
      </c>
      <c r="E39" s="3">
        <v>1</v>
      </c>
      <c r="F39" s="4">
        <v>65</v>
      </c>
      <c r="G39" s="2">
        <v>16.11</v>
      </c>
      <c r="H39" s="4">
        <v>248</v>
      </c>
      <c r="J39" s="2">
        <f t="shared" ref="J39:J45" si="15">(G39/N39)</f>
        <v>0.14787779693206721</v>
      </c>
      <c r="K39" s="4">
        <v>268</v>
      </c>
      <c r="L39" s="4">
        <v>370</v>
      </c>
      <c r="M39" s="2">
        <f t="shared" ref="M39:M45" si="16">(L39/31.416)</f>
        <v>11.777438248026483</v>
      </c>
      <c r="N39" s="7">
        <f t="shared" ref="N39:N46" si="17">(M39/2)^2*3.1416</f>
        <v>108.94130379424496</v>
      </c>
      <c r="O39" s="2">
        <v>16.25</v>
      </c>
      <c r="P39" s="2">
        <v>12</v>
      </c>
      <c r="Q39" s="2">
        <v>13.5</v>
      </c>
      <c r="R39" s="2">
        <f t="shared" ref="R39:R45" si="18">(P39+Q39)/2</f>
        <v>12.75</v>
      </c>
      <c r="S39" s="2"/>
      <c r="T39" s="12">
        <v>2.7640572447041638</v>
      </c>
    </row>
    <row r="40" spans="1:21" x14ac:dyDescent="0.25">
      <c r="C40" s="1" t="s">
        <v>54</v>
      </c>
      <c r="D40" s="2">
        <v>3.18</v>
      </c>
      <c r="E40" s="3">
        <v>0</v>
      </c>
      <c r="F40" s="4">
        <v>16</v>
      </c>
      <c r="G40" s="2">
        <v>4.26</v>
      </c>
      <c r="H40" s="4">
        <v>266</v>
      </c>
      <c r="J40" s="2">
        <f t="shared" si="15"/>
        <v>3.0060456863053388E-2</v>
      </c>
      <c r="K40" s="4">
        <v>268</v>
      </c>
      <c r="L40" s="4">
        <v>422</v>
      </c>
      <c r="M40" s="2">
        <f t="shared" si="16"/>
        <v>13.432645785586962</v>
      </c>
      <c r="N40" s="7">
        <f t="shared" si="17"/>
        <v>141.71441303794245</v>
      </c>
      <c r="O40" s="2">
        <v>16.5</v>
      </c>
      <c r="P40" s="2">
        <v>13.25</v>
      </c>
      <c r="Q40" s="2">
        <v>12.5</v>
      </c>
      <c r="R40" s="2">
        <f t="shared" si="18"/>
        <v>12.875</v>
      </c>
      <c r="S40" s="2"/>
      <c r="T40" s="12">
        <v>2.1293529255856791</v>
      </c>
    </row>
    <row r="41" spans="1:21" x14ac:dyDescent="0.25">
      <c r="C41" s="1" t="s">
        <v>55</v>
      </c>
      <c r="D41" s="2">
        <v>5.18</v>
      </c>
      <c r="E41" s="3">
        <v>12</v>
      </c>
      <c r="F41" s="4">
        <v>94</v>
      </c>
      <c r="G41" s="2">
        <v>24.76</v>
      </c>
      <c r="H41" s="4">
        <v>263</v>
      </c>
      <c r="J41" s="2">
        <f t="shared" si="15"/>
        <v>0.23354780559204361</v>
      </c>
      <c r="K41" s="4">
        <v>268</v>
      </c>
      <c r="L41" s="4">
        <v>365</v>
      </c>
      <c r="M41" s="2">
        <f t="shared" si="16"/>
        <v>11.618283677107206</v>
      </c>
      <c r="N41" s="7">
        <f t="shared" si="17"/>
        <v>106.01683855360324</v>
      </c>
      <c r="O41" s="2">
        <v>15.5</v>
      </c>
      <c r="P41" s="2">
        <v>11</v>
      </c>
      <c r="Q41" s="2">
        <v>13</v>
      </c>
      <c r="R41" s="2">
        <f t="shared" si="18"/>
        <v>12</v>
      </c>
      <c r="S41" s="2"/>
      <c r="T41" s="12">
        <v>2.9197248684556212</v>
      </c>
    </row>
    <row r="42" spans="1:21" x14ac:dyDescent="0.25">
      <c r="C42" s="1" t="s">
        <v>56</v>
      </c>
      <c r="D42" s="2">
        <v>6.04</v>
      </c>
      <c r="E42" s="3">
        <v>7</v>
      </c>
      <c r="F42" s="4">
        <v>79</v>
      </c>
      <c r="G42" s="2">
        <v>18.98</v>
      </c>
      <c r="H42" s="4">
        <v>240</v>
      </c>
      <c r="J42" s="2">
        <f t="shared" si="15"/>
        <v>0.2286135897018087</v>
      </c>
      <c r="K42" s="4">
        <v>265</v>
      </c>
      <c r="L42" s="4">
        <v>323</v>
      </c>
      <c r="M42" s="2">
        <f t="shared" si="16"/>
        <v>10.281385281385282</v>
      </c>
      <c r="N42" s="7">
        <f t="shared" si="17"/>
        <v>83.022186147186147</v>
      </c>
      <c r="O42" s="2">
        <v>15.25</v>
      </c>
      <c r="P42" s="2">
        <v>10</v>
      </c>
      <c r="Q42" s="2">
        <v>9.5</v>
      </c>
      <c r="R42" s="2">
        <f t="shared" si="18"/>
        <v>9.75</v>
      </c>
      <c r="S42" s="2"/>
      <c r="T42" s="12">
        <v>2.7711869643148117</v>
      </c>
    </row>
    <row r="43" spans="1:21" x14ac:dyDescent="0.25">
      <c r="C43" s="1" t="s">
        <v>57</v>
      </c>
      <c r="D43" s="2">
        <v>7.08</v>
      </c>
      <c r="E43" s="3">
        <v>3</v>
      </c>
      <c r="F43" s="4">
        <v>61</v>
      </c>
      <c r="G43" s="2">
        <v>17.05</v>
      </c>
      <c r="H43" s="4">
        <v>280</v>
      </c>
      <c r="J43" s="2">
        <f t="shared" si="15"/>
        <v>0.13872353980925742</v>
      </c>
      <c r="K43" s="4">
        <v>265</v>
      </c>
      <c r="L43" s="4">
        <v>393</v>
      </c>
      <c r="M43" s="2">
        <f t="shared" si="16"/>
        <v>12.509549274255157</v>
      </c>
      <c r="N43" s="7">
        <f t="shared" si="17"/>
        <v>122.90632161955693</v>
      </c>
      <c r="O43" s="2">
        <v>16.5</v>
      </c>
      <c r="P43" s="2">
        <v>11.75</v>
      </c>
      <c r="Q43" s="2">
        <v>10</v>
      </c>
      <c r="R43" s="2">
        <f t="shared" si="18"/>
        <v>10.875</v>
      </c>
      <c r="S43" s="2"/>
      <c r="T43" s="12">
        <v>1.184804801584989</v>
      </c>
    </row>
    <row r="44" spans="1:21" x14ac:dyDescent="0.25">
      <c r="C44" s="1" t="s">
        <v>58</v>
      </c>
      <c r="D44" s="2">
        <v>7.21</v>
      </c>
      <c r="E44" s="3">
        <v>2</v>
      </c>
      <c r="F44" s="4">
        <v>32</v>
      </c>
      <c r="G44" s="2">
        <v>7.93</v>
      </c>
      <c r="H44" s="4">
        <v>248</v>
      </c>
      <c r="J44" s="2">
        <f t="shared" si="15"/>
        <v>5.6491809523809521E-2</v>
      </c>
      <c r="K44" s="4">
        <v>265</v>
      </c>
      <c r="L44" s="4">
        <v>420</v>
      </c>
      <c r="M44" s="2">
        <f t="shared" si="16"/>
        <v>13.368983957219251</v>
      </c>
      <c r="N44" s="7">
        <f t="shared" si="17"/>
        <v>140.37433155080214</v>
      </c>
      <c r="O44" s="2">
        <v>17</v>
      </c>
      <c r="P44" s="2">
        <v>13</v>
      </c>
      <c r="Q44" s="2">
        <v>12.5</v>
      </c>
      <c r="R44" s="2">
        <f t="shared" si="18"/>
        <v>12.75</v>
      </c>
      <c r="S44" s="2"/>
      <c r="T44" s="12">
        <v>1.8744167619047616</v>
      </c>
    </row>
    <row r="45" spans="1:21" x14ac:dyDescent="0.25">
      <c r="C45" s="1" t="s">
        <v>59</v>
      </c>
      <c r="D45" s="2">
        <v>8.16</v>
      </c>
      <c r="E45" s="3">
        <v>0</v>
      </c>
      <c r="F45" s="4">
        <v>295</v>
      </c>
      <c r="G45" s="2">
        <v>73.17</v>
      </c>
      <c r="H45" s="4">
        <v>248</v>
      </c>
      <c r="J45" s="2">
        <f t="shared" si="15"/>
        <v>0.78154806925685727</v>
      </c>
      <c r="K45" s="4">
        <v>264</v>
      </c>
      <c r="L45" s="4">
        <v>343</v>
      </c>
      <c r="M45" s="2">
        <f t="shared" si="16"/>
        <v>10.918003565062389</v>
      </c>
      <c r="N45" s="7">
        <f t="shared" si="17"/>
        <v>93.621880570409985</v>
      </c>
      <c r="O45" s="2">
        <v>14</v>
      </c>
      <c r="P45" s="2">
        <v>11.5</v>
      </c>
      <c r="Q45" s="2">
        <v>11</v>
      </c>
      <c r="R45" s="2">
        <f t="shared" si="18"/>
        <v>11.25</v>
      </c>
      <c r="S45" s="2"/>
      <c r="T45" s="12">
        <v>3.3170664604034035</v>
      </c>
    </row>
    <row r="46" spans="1:21" x14ac:dyDescent="0.25">
      <c r="C46" s="1" t="s">
        <v>60</v>
      </c>
      <c r="D46" s="2">
        <v>9.09</v>
      </c>
      <c r="E46" s="3">
        <v>7</v>
      </c>
      <c r="F46" s="4">
        <v>150</v>
      </c>
      <c r="G46" s="2">
        <v>37.619999999999997</v>
      </c>
      <c r="H46" s="4">
        <v>251</v>
      </c>
      <c r="J46" s="2">
        <f>(G46/N46)</f>
        <v>0.39949632233639804</v>
      </c>
      <c r="K46" s="4">
        <v>264</v>
      </c>
      <c r="L46" s="4">
        <v>344</v>
      </c>
      <c r="M46" s="2">
        <f>(L46/31.416)</f>
        <v>10.949834479246244</v>
      </c>
      <c r="N46" s="7">
        <f t="shared" si="17"/>
        <v>94.168576521517693</v>
      </c>
      <c r="O46" s="2">
        <v>15</v>
      </c>
      <c r="P46" s="2">
        <v>11.5</v>
      </c>
      <c r="Q46" s="2">
        <v>10.5</v>
      </c>
      <c r="R46" s="2">
        <f>(P46+Q46)/2</f>
        <v>11</v>
      </c>
      <c r="S46" s="2"/>
      <c r="T46" s="12">
        <v>2.369261681990265</v>
      </c>
    </row>
    <row r="47" spans="1:21" x14ac:dyDescent="0.25">
      <c r="E47" s="5">
        <f>AVERAGE(E39:E46)</f>
        <v>4</v>
      </c>
      <c r="F47" s="5">
        <f t="shared" ref="F47:T47" si="19">AVERAGE(F39:F46)</f>
        <v>99</v>
      </c>
      <c r="G47" s="5">
        <f t="shared" si="19"/>
        <v>24.984999999999999</v>
      </c>
      <c r="H47" s="5">
        <f t="shared" si="19"/>
        <v>255.5</v>
      </c>
      <c r="I47" s="5" t="e">
        <f t="shared" si="19"/>
        <v>#DIV/0!</v>
      </c>
      <c r="J47" s="5">
        <f t="shared" si="19"/>
        <v>0.2520449237519119</v>
      </c>
      <c r="K47" s="5">
        <f t="shared" si="19"/>
        <v>265.875</v>
      </c>
      <c r="L47" s="5">
        <f t="shared" si="19"/>
        <v>372.5</v>
      </c>
      <c r="M47" s="5">
        <f t="shared" si="19"/>
        <v>11.857015533486123</v>
      </c>
      <c r="N47" s="5">
        <f t="shared" si="19"/>
        <v>111.34573147440794</v>
      </c>
      <c r="O47" s="5">
        <f t="shared" si="19"/>
        <v>15.75</v>
      </c>
      <c r="P47" s="5">
        <f t="shared" si="19"/>
        <v>11.75</v>
      </c>
      <c r="Q47" s="5">
        <f t="shared" si="19"/>
        <v>11.5625</v>
      </c>
      <c r="R47" s="5">
        <f t="shared" si="19"/>
        <v>11.65625</v>
      </c>
      <c r="S47" s="5" t="e">
        <f t="shared" si="19"/>
        <v>#DIV/0!</v>
      </c>
      <c r="T47" s="5">
        <f t="shared" si="19"/>
        <v>2.4162339636179615</v>
      </c>
    </row>
    <row r="48" spans="1:21" x14ac:dyDescent="0.25">
      <c r="A48" s="1" t="s">
        <v>61</v>
      </c>
      <c r="C48" s="1" t="s">
        <v>62</v>
      </c>
      <c r="D48" s="10">
        <v>3.07</v>
      </c>
      <c r="M48" s="7"/>
      <c r="N48" s="2"/>
      <c r="O48" s="7"/>
      <c r="P48" s="2"/>
      <c r="Q48" s="2"/>
      <c r="R48" s="2"/>
      <c r="S48" s="2"/>
      <c r="T48" s="12"/>
      <c r="U48" s="1" t="s">
        <v>191</v>
      </c>
    </row>
    <row r="49" spans="1:21" x14ac:dyDescent="0.25">
      <c r="C49" s="1" t="s">
        <v>63</v>
      </c>
      <c r="D49" s="2">
        <v>3.16</v>
      </c>
      <c r="E49" s="3">
        <v>39</v>
      </c>
      <c r="F49" s="4">
        <v>110</v>
      </c>
      <c r="G49" s="2">
        <v>26.59</v>
      </c>
      <c r="H49" s="4">
        <v>242</v>
      </c>
      <c r="J49" s="2">
        <f>(G49/N49)</f>
        <v>0.25080921448677057</v>
      </c>
      <c r="K49" s="4">
        <v>268</v>
      </c>
      <c r="L49" s="4">
        <v>365</v>
      </c>
      <c r="M49" s="2">
        <f>(L49/31.416)</f>
        <v>11.618283677107206</v>
      </c>
      <c r="N49" s="7">
        <f>(M49/2)^2*3.1416</f>
        <v>106.01683855360324</v>
      </c>
      <c r="O49" s="2">
        <v>15.5</v>
      </c>
      <c r="P49" s="2">
        <v>11.75</v>
      </c>
      <c r="Q49" s="2">
        <v>10.5</v>
      </c>
      <c r="R49" s="2">
        <f>(P49+Q49)/2</f>
        <v>11.125</v>
      </c>
      <c r="S49" s="2"/>
      <c r="T49" s="12">
        <v>2.5735534441733914</v>
      </c>
    </row>
    <row r="50" spans="1:21" x14ac:dyDescent="0.25">
      <c r="C50" s="1" t="s">
        <v>64</v>
      </c>
      <c r="D50" s="10">
        <v>6.1</v>
      </c>
      <c r="M50" s="7"/>
      <c r="N50" s="2"/>
      <c r="O50" s="7"/>
      <c r="P50" s="2"/>
      <c r="Q50" s="2"/>
      <c r="R50" s="2"/>
      <c r="S50" s="2"/>
      <c r="T50" s="12"/>
      <c r="U50" s="1" t="s">
        <v>192</v>
      </c>
    </row>
    <row r="51" spans="1:21" x14ac:dyDescent="0.25">
      <c r="C51" s="1" t="s">
        <v>65</v>
      </c>
      <c r="D51" s="10">
        <v>6.15</v>
      </c>
      <c r="M51" s="7"/>
      <c r="N51" s="2"/>
      <c r="O51" s="7"/>
      <c r="P51" s="2"/>
      <c r="Q51" s="2"/>
      <c r="R51" s="2"/>
      <c r="S51" s="2"/>
      <c r="T51" s="12"/>
      <c r="U51" s="1" t="s">
        <v>193</v>
      </c>
    </row>
    <row r="52" spans="1:21" x14ac:dyDescent="0.25">
      <c r="C52" s="1" t="s">
        <v>66</v>
      </c>
      <c r="D52" s="13">
        <v>7.05</v>
      </c>
      <c r="M52" s="7"/>
      <c r="N52" s="2"/>
      <c r="O52" s="7"/>
      <c r="P52" s="2"/>
      <c r="Q52" s="2"/>
      <c r="R52" s="2"/>
      <c r="S52" s="2"/>
      <c r="T52" s="12"/>
      <c r="U52" s="1" t="s">
        <v>189</v>
      </c>
    </row>
    <row r="53" spans="1:21" x14ac:dyDescent="0.25">
      <c r="C53" s="1" t="s">
        <v>67</v>
      </c>
      <c r="D53" s="31">
        <v>7.23</v>
      </c>
      <c r="K53" s="4"/>
      <c r="N53" s="2"/>
      <c r="P53" s="2"/>
      <c r="Q53" s="2"/>
      <c r="R53" s="2"/>
      <c r="S53" s="2"/>
      <c r="T53" s="12"/>
      <c r="U53" s="30" t="s">
        <v>216</v>
      </c>
    </row>
    <row r="54" spans="1:21" x14ac:dyDescent="0.25">
      <c r="C54" s="1" t="s">
        <v>68</v>
      </c>
      <c r="D54" s="10">
        <v>9.0299999999999994</v>
      </c>
      <c r="M54" s="7"/>
      <c r="N54" s="2"/>
      <c r="O54" s="7"/>
      <c r="P54" s="2"/>
      <c r="Q54" s="2"/>
      <c r="R54" s="2"/>
      <c r="S54" s="2"/>
      <c r="T54" s="12"/>
      <c r="U54" s="1" t="s">
        <v>202</v>
      </c>
    </row>
    <row r="55" spans="1:21" x14ac:dyDescent="0.25">
      <c r="C55" s="1" t="s">
        <v>69</v>
      </c>
      <c r="D55" s="10">
        <v>9.19</v>
      </c>
      <c r="M55" s="7"/>
      <c r="N55" s="2"/>
      <c r="O55" s="7"/>
      <c r="P55" s="2"/>
      <c r="Q55" s="2"/>
      <c r="R55" s="2"/>
      <c r="S55" s="2"/>
      <c r="T55" s="12"/>
      <c r="U55" s="1" t="s">
        <v>192</v>
      </c>
    </row>
    <row r="56" spans="1:21" x14ac:dyDescent="0.25">
      <c r="E56" s="5">
        <f>AVERAGE(E48:E55)</f>
        <v>39</v>
      </c>
      <c r="F56" s="5">
        <f t="shared" ref="F56:T56" si="20">AVERAGE(F48:F55)</f>
        <v>110</v>
      </c>
      <c r="G56" s="5">
        <f t="shared" si="20"/>
        <v>26.59</v>
      </c>
      <c r="H56" s="5">
        <f t="shared" si="20"/>
        <v>242</v>
      </c>
      <c r="I56" s="5" t="e">
        <f t="shared" si="20"/>
        <v>#DIV/0!</v>
      </c>
      <c r="J56" s="5">
        <f t="shared" si="20"/>
        <v>0.25080921448677057</v>
      </c>
      <c r="K56" s="5">
        <f t="shared" si="20"/>
        <v>268</v>
      </c>
      <c r="L56" s="5">
        <f t="shared" si="20"/>
        <v>365</v>
      </c>
      <c r="M56" s="5">
        <f t="shared" si="20"/>
        <v>11.618283677107206</v>
      </c>
      <c r="N56" s="5">
        <f t="shared" si="20"/>
        <v>106.01683855360324</v>
      </c>
      <c r="O56" s="5">
        <f t="shared" si="20"/>
        <v>15.5</v>
      </c>
      <c r="P56" s="5">
        <f t="shared" si="20"/>
        <v>11.75</v>
      </c>
      <c r="Q56" s="5">
        <f t="shared" si="20"/>
        <v>10.5</v>
      </c>
      <c r="R56" s="5">
        <f t="shared" si="20"/>
        <v>11.125</v>
      </c>
      <c r="S56" s="5" t="e">
        <f t="shared" si="20"/>
        <v>#DIV/0!</v>
      </c>
      <c r="T56" s="5">
        <f t="shared" si="20"/>
        <v>2.5735534441733914</v>
      </c>
    </row>
    <row r="57" spans="1:21" x14ac:dyDescent="0.25">
      <c r="A57" s="1" t="s">
        <v>70</v>
      </c>
      <c r="C57" s="1" t="s">
        <v>71</v>
      </c>
      <c r="D57" s="2">
        <v>3.08</v>
      </c>
      <c r="E57" s="3">
        <v>35</v>
      </c>
      <c r="F57" s="4">
        <v>80</v>
      </c>
      <c r="G57" s="2">
        <v>15.55</v>
      </c>
      <c r="H57" s="4">
        <v>194</v>
      </c>
      <c r="J57" s="2">
        <f t="shared" ref="J57:J64" si="21">(G57/N57)</f>
        <v>0.63806537142857145</v>
      </c>
      <c r="K57" s="4">
        <v>268</v>
      </c>
      <c r="L57" s="4">
        <v>175</v>
      </c>
      <c r="M57" s="2">
        <f t="shared" ref="M57:M64" si="22">(L57/31.416)</f>
        <v>5.570409982174688</v>
      </c>
      <c r="N57" s="7">
        <f t="shared" ref="N57:N64" si="23">(M57/2)^2*3.1416</f>
        <v>24.370543672014261</v>
      </c>
      <c r="O57" s="2">
        <v>7.5</v>
      </c>
      <c r="P57" s="2">
        <v>6.75</v>
      </c>
      <c r="Q57" s="2">
        <v>5.75</v>
      </c>
      <c r="R57" s="2">
        <f t="shared" ref="R57:R64" si="24">(P57+Q57)/2</f>
        <v>6.25</v>
      </c>
      <c r="S57" s="2"/>
      <c r="T57" s="12">
        <v>3.6958551771428572</v>
      </c>
    </row>
    <row r="58" spans="1:21" x14ac:dyDescent="0.25">
      <c r="C58" s="1" t="s">
        <v>72</v>
      </c>
      <c r="D58" s="2">
        <v>3.12</v>
      </c>
      <c r="E58" s="3">
        <v>2</v>
      </c>
      <c r="F58" s="4">
        <v>103</v>
      </c>
      <c r="G58" s="2">
        <v>20.3</v>
      </c>
      <c r="H58" s="4">
        <v>197</v>
      </c>
      <c r="J58" s="2">
        <f t="shared" si="21"/>
        <v>0.65069360269360277</v>
      </c>
      <c r="K58" s="4">
        <v>268</v>
      </c>
      <c r="L58" s="4">
        <v>198</v>
      </c>
      <c r="M58" s="2">
        <f t="shared" si="22"/>
        <v>6.3025210084033612</v>
      </c>
      <c r="N58" s="7">
        <f t="shared" si="23"/>
        <v>31.197478991596636</v>
      </c>
      <c r="O58" s="2">
        <v>10</v>
      </c>
      <c r="P58" s="2">
        <v>9.5</v>
      </c>
      <c r="Q58" s="2">
        <v>8.5</v>
      </c>
      <c r="R58" s="2">
        <f t="shared" si="24"/>
        <v>9</v>
      </c>
      <c r="S58" s="2"/>
      <c r="T58" s="12">
        <v>3.8894168350168354</v>
      </c>
    </row>
    <row r="59" spans="1:21" x14ac:dyDescent="0.25">
      <c r="C59" s="1" t="s">
        <v>73</v>
      </c>
      <c r="D59" s="2">
        <v>5.05</v>
      </c>
      <c r="E59" s="3">
        <v>8</v>
      </c>
      <c r="F59" s="4">
        <v>5</v>
      </c>
      <c r="G59" s="2">
        <v>0.96</v>
      </c>
      <c r="H59" s="4">
        <v>192</v>
      </c>
      <c r="J59" s="2">
        <f t="shared" si="21"/>
        <v>6.6193382716049368E-2</v>
      </c>
      <c r="K59" s="4">
        <v>268</v>
      </c>
      <c r="L59" s="4">
        <v>135</v>
      </c>
      <c r="M59" s="2">
        <f t="shared" si="22"/>
        <v>4.2971734148204739</v>
      </c>
      <c r="N59" s="7">
        <f t="shared" si="23"/>
        <v>14.502960275019101</v>
      </c>
      <c r="O59" s="2">
        <v>7</v>
      </c>
      <c r="P59" s="2">
        <v>5.75</v>
      </c>
      <c r="Q59" s="2">
        <v>5.25</v>
      </c>
      <c r="R59" s="2">
        <f t="shared" si="24"/>
        <v>5.5</v>
      </c>
      <c r="S59" s="2"/>
      <c r="T59" s="12">
        <v>2.9442265020576124</v>
      </c>
    </row>
    <row r="60" spans="1:21" x14ac:dyDescent="0.25">
      <c r="C60" s="1" t="s">
        <v>74</v>
      </c>
      <c r="D60" s="2">
        <v>6.07</v>
      </c>
      <c r="E60" s="3">
        <v>22</v>
      </c>
      <c r="F60" s="4">
        <v>94</v>
      </c>
      <c r="G60" s="2">
        <v>16.88</v>
      </c>
      <c r="H60" s="4">
        <v>180</v>
      </c>
      <c r="J60" s="2">
        <f t="shared" si="21"/>
        <v>0.66948880191894955</v>
      </c>
      <c r="K60" s="4">
        <v>265</v>
      </c>
      <c r="L60" s="4">
        <v>178</v>
      </c>
      <c r="M60" s="2">
        <f t="shared" si="22"/>
        <v>5.6659027247262541</v>
      </c>
      <c r="N60" s="7">
        <f t="shared" si="23"/>
        <v>25.213267125031834</v>
      </c>
      <c r="O60" s="2">
        <v>9.25</v>
      </c>
      <c r="P60" s="2">
        <v>9</v>
      </c>
      <c r="Q60" s="2">
        <v>7.5</v>
      </c>
      <c r="R60" s="2">
        <f t="shared" si="24"/>
        <v>8.25</v>
      </c>
      <c r="S60" s="2"/>
      <c r="T60" s="12">
        <v>3.776186542103269</v>
      </c>
    </row>
    <row r="61" spans="1:21" x14ac:dyDescent="0.25">
      <c r="C61" s="1" t="s">
        <v>75</v>
      </c>
      <c r="D61" s="2">
        <v>7.03</v>
      </c>
      <c r="E61" s="3">
        <v>16</v>
      </c>
      <c r="F61" s="4">
        <v>68</v>
      </c>
      <c r="G61" s="2">
        <v>11.04</v>
      </c>
      <c r="H61" s="4">
        <v>162</v>
      </c>
      <c r="J61" s="2">
        <f t="shared" si="21"/>
        <v>0.63336859021183334</v>
      </c>
      <c r="K61" s="4">
        <v>265</v>
      </c>
      <c r="L61" s="4">
        <v>148</v>
      </c>
      <c r="M61" s="2">
        <f t="shared" si="22"/>
        <v>4.7109752992105935</v>
      </c>
      <c r="N61" s="7">
        <f t="shared" si="23"/>
        <v>17.430608607079197</v>
      </c>
      <c r="O61" s="2">
        <v>8.5</v>
      </c>
      <c r="P61" s="2">
        <v>8</v>
      </c>
      <c r="Q61" s="2">
        <v>7.5</v>
      </c>
      <c r="R61" s="2">
        <f t="shared" si="24"/>
        <v>7.75</v>
      </c>
      <c r="S61" s="2"/>
      <c r="T61" s="12">
        <v>4.3234290723155588</v>
      </c>
    </row>
    <row r="62" spans="1:21" x14ac:dyDescent="0.25">
      <c r="C62" s="1" t="s">
        <v>76</v>
      </c>
      <c r="D62" s="2">
        <v>8.07</v>
      </c>
      <c r="E62" s="3">
        <v>0</v>
      </c>
      <c r="F62" s="4">
        <v>191</v>
      </c>
      <c r="G62" s="2">
        <v>36.07</v>
      </c>
      <c r="H62" s="4">
        <v>189</v>
      </c>
      <c r="J62" s="2">
        <f t="shared" si="21"/>
        <v>0.93650836363636369</v>
      </c>
      <c r="K62" s="4">
        <v>264</v>
      </c>
      <c r="L62" s="4">
        <v>220</v>
      </c>
      <c r="M62" s="2">
        <f t="shared" si="22"/>
        <v>7.0028011204481793</v>
      </c>
      <c r="N62" s="7">
        <f t="shared" si="23"/>
        <v>38.515406162464984</v>
      </c>
      <c r="O62" s="2">
        <v>9.5</v>
      </c>
      <c r="P62" s="2">
        <v>13.75</v>
      </c>
      <c r="Q62" s="2">
        <v>9.5</v>
      </c>
      <c r="R62" s="2">
        <f t="shared" si="24"/>
        <v>11.625</v>
      </c>
      <c r="S62" s="2"/>
      <c r="T62" s="12">
        <v>4.0331912727272723</v>
      </c>
    </row>
    <row r="63" spans="1:21" x14ac:dyDescent="0.25">
      <c r="C63" s="1" t="s">
        <v>77</v>
      </c>
      <c r="D63" s="2">
        <v>9.08</v>
      </c>
      <c r="E63" s="3">
        <v>20</v>
      </c>
      <c r="F63" s="4">
        <v>112</v>
      </c>
      <c r="G63" s="2">
        <v>21.08</v>
      </c>
      <c r="H63" s="4">
        <v>188</v>
      </c>
      <c r="J63" s="2">
        <f t="shared" si="21"/>
        <v>0.87494950455806575</v>
      </c>
      <c r="K63" s="4">
        <v>264</v>
      </c>
      <c r="L63" s="4">
        <v>174</v>
      </c>
      <c r="M63" s="2">
        <f t="shared" si="22"/>
        <v>5.5385790679908329</v>
      </c>
      <c r="N63" s="7">
        <f t="shared" si="23"/>
        <v>24.092818945760122</v>
      </c>
      <c r="O63" s="2">
        <v>8.25</v>
      </c>
      <c r="P63" s="2">
        <v>8.5</v>
      </c>
      <c r="Q63" s="2">
        <v>7</v>
      </c>
      <c r="R63" s="2">
        <f t="shared" si="24"/>
        <v>7.75</v>
      </c>
      <c r="S63" s="2"/>
      <c r="T63" s="12">
        <v>3.9484794292508916</v>
      </c>
    </row>
    <row r="64" spans="1:21" x14ac:dyDescent="0.25">
      <c r="C64" s="1" t="s">
        <v>78</v>
      </c>
      <c r="D64" s="2">
        <v>9.23</v>
      </c>
      <c r="E64" s="3">
        <v>3</v>
      </c>
      <c r="F64" s="4">
        <v>113</v>
      </c>
      <c r="G64" s="2">
        <v>23.25</v>
      </c>
      <c r="H64" s="4">
        <v>206</v>
      </c>
      <c r="J64" s="2">
        <f t="shared" si="21"/>
        <v>1.1412843750000001</v>
      </c>
      <c r="K64" s="4">
        <v>264</v>
      </c>
      <c r="L64" s="4">
        <v>160</v>
      </c>
      <c r="M64" s="2">
        <f t="shared" si="22"/>
        <v>5.0929462694168572</v>
      </c>
      <c r="N64" s="7">
        <f t="shared" si="23"/>
        <v>20.371785077667429</v>
      </c>
      <c r="O64" s="2">
        <v>8.5</v>
      </c>
      <c r="P64" s="2">
        <v>9.5</v>
      </c>
      <c r="Q64" s="2">
        <v>7.5</v>
      </c>
      <c r="R64" s="2">
        <f t="shared" si="24"/>
        <v>8.5</v>
      </c>
      <c r="S64" s="2"/>
      <c r="T64" s="12">
        <v>5.0299961250000003</v>
      </c>
    </row>
    <row r="65" spans="1:21" x14ac:dyDescent="0.25">
      <c r="E65" s="5">
        <f>AVERAGE(E57:E64)</f>
        <v>13.25</v>
      </c>
      <c r="F65" s="5">
        <f t="shared" ref="F65:T65" si="25">AVERAGE(F57:F64)</f>
        <v>95.75</v>
      </c>
      <c r="G65" s="5">
        <f t="shared" si="25"/>
        <v>18.141249999999999</v>
      </c>
      <c r="H65" s="5">
        <f t="shared" si="25"/>
        <v>188.5</v>
      </c>
      <c r="I65" s="5" t="e">
        <f t="shared" si="25"/>
        <v>#DIV/0!</v>
      </c>
      <c r="J65" s="5">
        <f t="shared" si="25"/>
        <v>0.70131899902042938</v>
      </c>
      <c r="K65" s="5">
        <f t="shared" si="25"/>
        <v>265.75</v>
      </c>
      <c r="L65" s="5">
        <f t="shared" si="25"/>
        <v>173.5</v>
      </c>
      <c r="M65" s="5">
        <f t="shared" si="25"/>
        <v>5.5226636108989053</v>
      </c>
      <c r="N65" s="5">
        <f t="shared" si="25"/>
        <v>24.461858607079193</v>
      </c>
      <c r="O65" s="5">
        <f t="shared" si="25"/>
        <v>8.5625</v>
      </c>
      <c r="P65" s="5">
        <f t="shared" si="25"/>
        <v>8.84375</v>
      </c>
      <c r="Q65" s="5">
        <f t="shared" si="25"/>
        <v>7.3125</v>
      </c>
      <c r="R65" s="5">
        <f t="shared" si="25"/>
        <v>8.078125</v>
      </c>
      <c r="S65" s="5" t="e">
        <f t="shared" si="25"/>
        <v>#DIV/0!</v>
      </c>
      <c r="T65" s="5">
        <f t="shared" si="25"/>
        <v>3.9550976194517871</v>
      </c>
    </row>
    <row r="66" spans="1:21" x14ac:dyDescent="0.25">
      <c r="A66" s="1" t="s">
        <v>79</v>
      </c>
      <c r="C66" s="1" t="s">
        <v>80</v>
      </c>
      <c r="D66" s="2">
        <v>3.09</v>
      </c>
      <c r="E66" s="3">
        <v>50</v>
      </c>
      <c r="F66" s="4">
        <v>299</v>
      </c>
      <c r="G66" s="2">
        <v>63.33</v>
      </c>
      <c r="H66" s="4">
        <v>212</v>
      </c>
      <c r="J66" s="2">
        <f>(G66/N66)</f>
        <v>0.6884343529411765</v>
      </c>
      <c r="K66" s="4">
        <v>268</v>
      </c>
      <c r="L66" s="4">
        <v>340</v>
      </c>
      <c r="M66" s="2">
        <f>(L66/31.416)</f>
        <v>10.822510822510822</v>
      </c>
      <c r="N66" s="7">
        <f>(M66/2)^2*3.1416</f>
        <v>91.991341991341983</v>
      </c>
      <c r="O66" s="2">
        <v>15.5</v>
      </c>
      <c r="P66" s="2">
        <v>15.25</v>
      </c>
      <c r="Q66" s="2">
        <v>9</v>
      </c>
      <c r="R66" s="2">
        <f>(P66+Q66)/2</f>
        <v>12.125</v>
      </c>
      <c r="S66" s="2"/>
      <c r="T66" s="12">
        <v>2.9349501176470594</v>
      </c>
    </row>
    <row r="67" spans="1:21" x14ac:dyDescent="0.25">
      <c r="C67" s="1" t="s">
        <v>81</v>
      </c>
      <c r="D67" s="10">
        <v>4.18</v>
      </c>
      <c r="M67" s="7"/>
      <c r="N67" s="2"/>
      <c r="O67" s="7"/>
      <c r="P67" s="2"/>
      <c r="Q67" s="2"/>
      <c r="R67" s="2"/>
      <c r="S67" s="2"/>
      <c r="T67" s="12"/>
      <c r="U67" s="1" t="s">
        <v>192</v>
      </c>
    </row>
    <row r="68" spans="1:21" x14ac:dyDescent="0.25">
      <c r="C68" s="1" t="s">
        <v>82</v>
      </c>
      <c r="D68" s="2">
        <v>5.0599999999999996</v>
      </c>
      <c r="E68" s="3">
        <v>64</v>
      </c>
      <c r="F68" s="4">
        <v>163</v>
      </c>
      <c r="G68" s="2">
        <v>40.24</v>
      </c>
      <c r="H68" s="4">
        <v>247</v>
      </c>
      <c r="J68" s="2">
        <f t="shared" ref="J68:J72" si="26">(G68/N68)</f>
        <v>0.44262450194320935</v>
      </c>
      <c r="K68" s="4">
        <v>268</v>
      </c>
      <c r="L68" s="4">
        <v>338</v>
      </c>
      <c r="M68" s="2">
        <f t="shared" ref="M68:M72" si="27">(L68/31.416)</f>
        <v>10.758848994143111</v>
      </c>
      <c r="N68" s="7">
        <f t="shared" ref="N68:N72" si="28">(M68/2)^2*3.1416</f>
        <v>90.912274000509285</v>
      </c>
      <c r="O68" s="2">
        <v>13</v>
      </c>
      <c r="P68" s="2">
        <v>13</v>
      </c>
      <c r="Q68" s="2">
        <v>12.5</v>
      </c>
      <c r="R68" s="2">
        <f t="shared" ref="R68:R72" si="29">(P68+Q68)/2</f>
        <v>12.75</v>
      </c>
      <c r="S68" s="2"/>
      <c r="T68" s="12">
        <v>3.8229161443927038</v>
      </c>
    </row>
    <row r="69" spans="1:21" x14ac:dyDescent="0.25">
      <c r="C69" s="1" t="s">
        <v>83</v>
      </c>
      <c r="D69" s="2">
        <v>5.15</v>
      </c>
      <c r="E69" s="3">
        <v>116</v>
      </c>
      <c r="F69" s="4">
        <v>199</v>
      </c>
      <c r="G69" s="2">
        <v>45.51</v>
      </c>
      <c r="H69" s="4">
        <v>229</v>
      </c>
      <c r="J69" s="2">
        <f t="shared" si="26"/>
        <v>0.46419823215720657</v>
      </c>
      <c r="K69" s="4">
        <v>268</v>
      </c>
      <c r="L69" s="4">
        <v>351</v>
      </c>
      <c r="M69" s="2">
        <f t="shared" si="27"/>
        <v>11.172650878533231</v>
      </c>
      <c r="N69" s="7">
        <f t="shared" si="28"/>
        <v>98.04001145912909</v>
      </c>
      <c r="O69" s="2">
        <v>10.5</v>
      </c>
      <c r="P69" s="2">
        <v>12.75</v>
      </c>
      <c r="Q69" s="2">
        <v>11</v>
      </c>
      <c r="R69" s="2">
        <f t="shared" si="29"/>
        <v>11.875</v>
      </c>
      <c r="S69" s="2"/>
      <c r="T69" s="12">
        <v>2.4088124479509099</v>
      </c>
    </row>
    <row r="70" spans="1:21" x14ac:dyDescent="0.25">
      <c r="C70" s="1" t="s">
        <v>84</v>
      </c>
      <c r="D70" s="2">
        <v>6.23</v>
      </c>
      <c r="E70" s="3">
        <v>4</v>
      </c>
      <c r="F70" s="4">
        <v>200</v>
      </c>
      <c r="G70" s="2">
        <v>44.95</v>
      </c>
      <c r="H70" s="4">
        <v>225</v>
      </c>
      <c r="J70" s="2">
        <f t="shared" si="26"/>
        <v>0.47457229993698813</v>
      </c>
      <c r="K70" s="4">
        <v>265</v>
      </c>
      <c r="L70" s="4">
        <v>345</v>
      </c>
      <c r="M70" s="2">
        <f t="shared" si="27"/>
        <v>10.981665393430099</v>
      </c>
      <c r="N70" s="7">
        <f t="shared" si="28"/>
        <v>94.71686401833459</v>
      </c>
      <c r="O70" s="2">
        <v>14</v>
      </c>
      <c r="P70" s="2">
        <v>12.5</v>
      </c>
      <c r="Q70" s="2">
        <v>13</v>
      </c>
      <c r="R70" s="2">
        <f t="shared" si="29"/>
        <v>12.75</v>
      </c>
      <c r="S70" s="2"/>
      <c r="T70" s="12">
        <v>2.9201769174543171</v>
      </c>
    </row>
    <row r="71" spans="1:21" x14ac:dyDescent="0.25">
      <c r="C71" s="1" t="s">
        <v>85</v>
      </c>
      <c r="D71" s="2">
        <v>7.18</v>
      </c>
      <c r="E71" s="3">
        <v>61</v>
      </c>
      <c r="F71" s="4">
        <v>282</v>
      </c>
      <c r="G71" s="2">
        <v>63.97</v>
      </c>
      <c r="H71" s="4">
        <v>227</v>
      </c>
      <c r="J71" s="2">
        <f t="shared" si="26"/>
        <v>0.84739480519480503</v>
      </c>
      <c r="K71" s="4">
        <v>265</v>
      </c>
      <c r="L71" s="4">
        <v>308</v>
      </c>
      <c r="M71" s="2">
        <f t="shared" si="27"/>
        <v>9.8039215686274517</v>
      </c>
      <c r="N71" s="7">
        <f t="shared" si="28"/>
        <v>75.490196078431381</v>
      </c>
      <c r="O71" s="2">
        <v>13.5</v>
      </c>
      <c r="P71" s="2">
        <v>13</v>
      </c>
      <c r="Q71" s="2">
        <v>13.25</v>
      </c>
      <c r="R71" s="2">
        <f t="shared" si="29"/>
        <v>13.125</v>
      </c>
      <c r="S71" s="2"/>
      <c r="T71" s="12">
        <v>4.2741974025974017</v>
      </c>
    </row>
    <row r="72" spans="1:21" x14ac:dyDescent="0.25">
      <c r="C72" s="1" t="s">
        <v>86</v>
      </c>
      <c r="D72" s="2">
        <v>9.17</v>
      </c>
      <c r="E72" s="3">
        <v>16</v>
      </c>
      <c r="F72" s="4">
        <v>291</v>
      </c>
      <c r="G72" s="2">
        <v>63.39</v>
      </c>
      <c r="H72" s="4">
        <v>218</v>
      </c>
      <c r="J72" s="2">
        <f t="shared" si="26"/>
        <v>0.74042989292088024</v>
      </c>
      <c r="K72" s="4">
        <v>264</v>
      </c>
      <c r="L72" s="4">
        <v>328</v>
      </c>
      <c r="M72" s="2">
        <f t="shared" si="27"/>
        <v>10.440539852304559</v>
      </c>
      <c r="N72" s="7">
        <f t="shared" si="28"/>
        <v>85.612426788897395</v>
      </c>
      <c r="O72" s="2">
        <v>13.25</v>
      </c>
      <c r="P72" s="2">
        <v>14</v>
      </c>
      <c r="Q72" s="2">
        <v>9</v>
      </c>
      <c r="R72" s="2">
        <f t="shared" si="29"/>
        <v>11.5</v>
      </c>
      <c r="S72" s="2"/>
      <c r="T72" s="12">
        <v>3.4998423854848295</v>
      </c>
    </row>
    <row r="73" spans="1:21" x14ac:dyDescent="0.25">
      <c r="E73" s="5">
        <f>AVERAGE(E66:E72)</f>
        <v>51.833333333333336</v>
      </c>
      <c r="F73" s="5">
        <f t="shared" ref="F73:T73" si="30">AVERAGE(F66:F72)</f>
        <v>239</v>
      </c>
      <c r="G73" s="5">
        <f t="shared" si="30"/>
        <v>53.564999999999998</v>
      </c>
      <c r="H73" s="5">
        <f t="shared" si="30"/>
        <v>226.33333333333334</v>
      </c>
      <c r="I73" s="5" t="e">
        <f t="shared" si="30"/>
        <v>#DIV/0!</v>
      </c>
      <c r="J73" s="5">
        <f t="shared" si="30"/>
        <v>0.60960901418237756</v>
      </c>
      <c r="K73" s="5">
        <f t="shared" si="30"/>
        <v>266.33333333333331</v>
      </c>
      <c r="L73" s="5">
        <f t="shared" si="30"/>
        <v>335</v>
      </c>
      <c r="M73" s="5">
        <f t="shared" si="30"/>
        <v>10.663356251591546</v>
      </c>
      <c r="N73" s="5">
        <f t="shared" si="30"/>
        <v>89.460519056107287</v>
      </c>
      <c r="O73" s="5">
        <f t="shared" si="30"/>
        <v>13.291666666666666</v>
      </c>
      <c r="P73" s="5">
        <f t="shared" si="30"/>
        <v>13.416666666666666</v>
      </c>
      <c r="Q73" s="5">
        <f t="shared" si="30"/>
        <v>11.291666666666666</v>
      </c>
      <c r="R73" s="5">
        <f t="shared" si="30"/>
        <v>12.354166666666666</v>
      </c>
      <c r="S73" s="5" t="e">
        <f t="shared" si="30"/>
        <v>#DIV/0!</v>
      </c>
      <c r="T73" s="5">
        <f t="shared" si="30"/>
        <v>3.3101492359212035</v>
      </c>
    </row>
    <row r="74" spans="1:21" x14ac:dyDescent="0.25">
      <c r="A74" s="1" t="s">
        <v>87</v>
      </c>
      <c r="C74" s="1" t="s">
        <v>88</v>
      </c>
      <c r="D74" s="2">
        <v>3.14</v>
      </c>
      <c r="E74" s="3">
        <v>0</v>
      </c>
      <c r="F74" s="4">
        <v>67</v>
      </c>
      <c r="G74" s="2">
        <v>12.31</v>
      </c>
      <c r="H74" s="4">
        <v>184</v>
      </c>
      <c r="J74" s="2">
        <f t="shared" ref="J74:J76" si="31">(G74/N74)</f>
        <v>0.44237005347593583</v>
      </c>
      <c r="K74" s="4">
        <v>268</v>
      </c>
      <c r="L74" s="4">
        <v>187</v>
      </c>
      <c r="M74" s="2">
        <f t="shared" ref="M74:M76" si="32">(L74/31.416)</f>
        <v>5.9523809523809526</v>
      </c>
      <c r="N74" s="7">
        <f t="shared" ref="N74:N76" si="33">(M74/2)^2*3.1416</f>
        <v>27.827380952380953</v>
      </c>
      <c r="O74" s="2">
        <v>9.75</v>
      </c>
      <c r="P74" s="2">
        <v>4.25</v>
      </c>
      <c r="Q74" s="2">
        <v>7.25</v>
      </c>
      <c r="R74" s="2">
        <f t="shared" ref="R74:R76" si="34">(P74+Q74)/2</f>
        <v>5.75</v>
      </c>
      <c r="S74" s="2"/>
      <c r="T74" s="12">
        <v>2.6714695187165773</v>
      </c>
    </row>
    <row r="75" spans="1:21" x14ac:dyDescent="0.25">
      <c r="C75" s="1" t="s">
        <v>89</v>
      </c>
      <c r="D75" s="2">
        <v>4.03</v>
      </c>
      <c r="E75" s="3">
        <v>0</v>
      </c>
      <c r="F75" s="4">
        <v>84</v>
      </c>
      <c r="G75" s="2">
        <v>19.510000000000002</v>
      </c>
      <c r="H75" s="4">
        <v>232</v>
      </c>
      <c r="J75" s="2">
        <f t="shared" si="31"/>
        <v>0.38915328963032342</v>
      </c>
      <c r="K75" s="4">
        <v>268</v>
      </c>
      <c r="L75" s="4">
        <v>251</v>
      </c>
      <c r="M75" s="2">
        <f t="shared" si="32"/>
        <v>7.9895594601476949</v>
      </c>
      <c r="N75" s="7">
        <f t="shared" si="33"/>
        <v>50.134485612426779</v>
      </c>
      <c r="O75" s="2">
        <v>11</v>
      </c>
      <c r="P75" s="2">
        <v>8.75</v>
      </c>
      <c r="Q75" s="2">
        <v>9.5</v>
      </c>
      <c r="R75" s="2">
        <f t="shared" si="34"/>
        <v>9.125</v>
      </c>
      <c r="S75" s="2"/>
      <c r="T75" s="12">
        <v>2.5439574863891057</v>
      </c>
      <c r="U75" s="1" t="s">
        <v>197</v>
      </c>
    </row>
    <row r="76" spans="1:21" x14ac:dyDescent="0.25">
      <c r="C76" s="1" t="s">
        <v>90</v>
      </c>
      <c r="D76" s="2">
        <v>5.17</v>
      </c>
      <c r="E76" s="3">
        <v>0</v>
      </c>
      <c r="F76" s="4">
        <v>170</v>
      </c>
      <c r="G76" s="2">
        <v>41.22</v>
      </c>
      <c r="H76" s="4">
        <v>242</v>
      </c>
      <c r="J76" s="2">
        <f t="shared" si="31"/>
        <v>0.51546637741444334</v>
      </c>
      <c r="K76" s="4">
        <v>268</v>
      </c>
      <c r="L76" s="4">
        <v>317</v>
      </c>
      <c r="M76" s="2">
        <f t="shared" si="32"/>
        <v>10.090399796282149</v>
      </c>
      <c r="N76" s="7">
        <f t="shared" si="33"/>
        <v>79.966418385536031</v>
      </c>
      <c r="O76" s="2">
        <v>13</v>
      </c>
      <c r="P76" s="2">
        <v>13</v>
      </c>
      <c r="Q76" s="2">
        <v>11</v>
      </c>
      <c r="R76" s="2">
        <f t="shared" si="34"/>
        <v>12</v>
      </c>
      <c r="S76" s="2"/>
      <c r="T76" s="12">
        <v>2.9544902068883165</v>
      </c>
    </row>
    <row r="77" spans="1:21" x14ac:dyDescent="0.25">
      <c r="C77" s="1" t="s">
        <v>91</v>
      </c>
      <c r="D77" s="6">
        <v>6.19</v>
      </c>
      <c r="M77" s="7"/>
      <c r="N77" s="2"/>
      <c r="O77" s="7"/>
      <c r="P77" s="2"/>
      <c r="Q77" s="2"/>
      <c r="R77" s="2"/>
      <c r="S77" s="2"/>
      <c r="T77" s="12"/>
      <c r="U77" s="1" t="s">
        <v>92</v>
      </c>
    </row>
    <row r="78" spans="1:21" x14ac:dyDescent="0.25">
      <c r="C78" s="1" t="s">
        <v>93</v>
      </c>
      <c r="D78" s="6">
        <v>7.19</v>
      </c>
      <c r="M78" s="7"/>
      <c r="N78" s="2"/>
      <c r="O78" s="7"/>
      <c r="P78" s="2"/>
      <c r="Q78" s="2"/>
      <c r="R78" s="2"/>
      <c r="S78" s="2"/>
      <c r="T78" s="12"/>
      <c r="U78" s="1" t="s">
        <v>94</v>
      </c>
    </row>
    <row r="79" spans="1:21" x14ac:dyDescent="0.25">
      <c r="C79" s="1" t="s">
        <v>95</v>
      </c>
      <c r="D79" s="2">
        <v>8.09</v>
      </c>
      <c r="E79" s="3">
        <v>0</v>
      </c>
      <c r="F79" s="4">
        <v>14</v>
      </c>
      <c r="G79" s="2">
        <v>4.2</v>
      </c>
      <c r="H79" s="4">
        <v>300</v>
      </c>
      <c r="J79" s="2">
        <f>(G79/N79)</f>
        <v>1.9443960197612003E-2</v>
      </c>
      <c r="K79" s="4">
        <v>264</v>
      </c>
      <c r="L79" s="4">
        <v>521</v>
      </c>
      <c r="M79" s="2">
        <f>(L79/31.416)</f>
        <v>16.583906289788644</v>
      </c>
      <c r="N79" s="7">
        <f>(M79/2)^2*3.1416</f>
        <v>216.00537942449708</v>
      </c>
      <c r="O79" s="2">
        <v>18</v>
      </c>
      <c r="P79" s="2">
        <v>17</v>
      </c>
      <c r="Q79" s="2">
        <v>12</v>
      </c>
      <c r="R79" s="2">
        <f>(P79+Q79)/2</f>
        <v>14.5</v>
      </c>
      <c r="S79" s="2"/>
      <c r="T79" s="12">
        <v>1.2172382035138389</v>
      </c>
    </row>
    <row r="80" spans="1:21" x14ac:dyDescent="0.25">
      <c r="E80" s="5">
        <f>AVERAGE(E74:E79)</f>
        <v>0</v>
      </c>
      <c r="F80" s="5">
        <f t="shared" ref="F80:T80" si="35">AVERAGE(F74:F79)</f>
        <v>83.75</v>
      </c>
      <c r="G80" s="5">
        <f t="shared" si="35"/>
        <v>19.309999999999999</v>
      </c>
      <c r="H80" s="5">
        <f t="shared" si="35"/>
        <v>239.5</v>
      </c>
      <c r="I80" s="5" t="e">
        <f t="shared" si="35"/>
        <v>#DIV/0!</v>
      </c>
      <c r="J80" s="5">
        <f t="shared" si="35"/>
        <v>0.3416084201795786</v>
      </c>
      <c r="K80" s="5">
        <f t="shared" si="35"/>
        <v>267</v>
      </c>
      <c r="L80" s="5">
        <f t="shared" si="35"/>
        <v>319</v>
      </c>
      <c r="M80" s="5">
        <f t="shared" si="35"/>
        <v>10.154061624649859</v>
      </c>
      <c r="N80" s="5">
        <f t="shared" si="35"/>
        <v>93.483416093710218</v>
      </c>
      <c r="O80" s="5">
        <f t="shared" si="35"/>
        <v>12.9375</v>
      </c>
      <c r="P80" s="5">
        <f t="shared" si="35"/>
        <v>10.75</v>
      </c>
      <c r="Q80" s="5">
        <f t="shared" si="35"/>
        <v>9.9375</v>
      </c>
      <c r="R80" s="5">
        <f t="shared" si="35"/>
        <v>10.34375</v>
      </c>
      <c r="S80" s="5" t="e">
        <f t="shared" si="35"/>
        <v>#DIV/0!</v>
      </c>
      <c r="T80" s="5">
        <f t="shared" si="35"/>
        <v>2.3467888538769595</v>
      </c>
    </row>
    <row r="81" spans="1:21" x14ac:dyDescent="0.25">
      <c r="A81" s="1" t="s">
        <v>96</v>
      </c>
      <c r="C81" s="1" t="s">
        <v>97</v>
      </c>
      <c r="D81" s="10">
        <v>3.17</v>
      </c>
      <c r="M81" s="7"/>
      <c r="N81" s="2"/>
      <c r="O81" s="7"/>
      <c r="P81" s="2"/>
      <c r="Q81" s="2"/>
      <c r="R81" s="2"/>
      <c r="S81" s="2"/>
      <c r="T81" s="12"/>
      <c r="U81" s="1" t="s">
        <v>188</v>
      </c>
    </row>
    <row r="82" spans="1:21" x14ac:dyDescent="0.25">
      <c r="C82" s="1" t="s">
        <v>98</v>
      </c>
      <c r="D82" s="10">
        <v>4.17</v>
      </c>
      <c r="M82" s="7"/>
      <c r="N82" s="2"/>
      <c r="O82" s="7"/>
      <c r="P82" s="2"/>
      <c r="Q82" s="2"/>
      <c r="R82" s="2"/>
      <c r="S82" s="2"/>
      <c r="T82" s="12"/>
      <c r="U82" s="1" t="s">
        <v>188</v>
      </c>
    </row>
    <row r="83" spans="1:21" x14ac:dyDescent="0.25">
      <c r="C83" s="1" t="s">
        <v>99</v>
      </c>
      <c r="D83" s="10">
        <v>5.07</v>
      </c>
      <c r="M83" s="7"/>
      <c r="N83" s="2"/>
      <c r="O83" s="7"/>
      <c r="P83" s="2"/>
      <c r="Q83" s="2"/>
      <c r="R83" s="2"/>
      <c r="S83" s="2"/>
      <c r="T83" s="12"/>
      <c r="U83" s="1" t="s">
        <v>188</v>
      </c>
    </row>
    <row r="84" spans="1:21" x14ac:dyDescent="0.25">
      <c r="C84" s="1" t="s">
        <v>100</v>
      </c>
      <c r="D84" s="10">
        <v>6.13</v>
      </c>
      <c r="M84" s="7"/>
      <c r="N84" s="2"/>
      <c r="O84" s="7"/>
      <c r="P84" s="2"/>
      <c r="Q84" s="2"/>
      <c r="R84" s="2"/>
      <c r="S84" s="2"/>
      <c r="T84" s="12"/>
      <c r="U84" s="1" t="s">
        <v>187</v>
      </c>
    </row>
    <row r="85" spans="1:21" x14ac:dyDescent="0.25">
      <c r="C85" s="1" t="s">
        <v>101</v>
      </c>
      <c r="D85" s="2">
        <v>7.15</v>
      </c>
      <c r="E85" s="3">
        <v>2</v>
      </c>
      <c r="F85" s="4">
        <v>108</v>
      </c>
      <c r="G85" s="2">
        <v>23.68</v>
      </c>
      <c r="H85" s="4">
        <v>219</v>
      </c>
      <c r="J85" s="2">
        <f>(G85/N85)</f>
        <v>0.84193173381620656</v>
      </c>
      <c r="K85" s="4">
        <v>265</v>
      </c>
      <c r="L85" s="4">
        <v>188</v>
      </c>
      <c r="M85" s="2">
        <f>(L85/31.416)</f>
        <v>5.9842118665648076</v>
      </c>
      <c r="N85" s="7">
        <f>(M85/2)^2*3.1416</f>
        <v>28.125795772854591</v>
      </c>
      <c r="O85" s="2">
        <v>10.5</v>
      </c>
      <c r="P85" s="2">
        <v>6.5</v>
      </c>
      <c r="Q85" s="2">
        <v>7.75</v>
      </c>
      <c r="R85" s="2">
        <f>(P85+Q85)/2</f>
        <v>7.125</v>
      </c>
      <c r="S85" s="2"/>
      <c r="T85" s="12">
        <v>4.557382163875058</v>
      </c>
    </row>
    <row r="86" spans="1:21" x14ac:dyDescent="0.25">
      <c r="C86" s="1" t="s">
        <v>102</v>
      </c>
      <c r="D86" s="10">
        <v>8.14</v>
      </c>
      <c r="M86" s="7"/>
      <c r="N86" s="2"/>
      <c r="O86" s="7"/>
      <c r="P86" s="2"/>
      <c r="Q86" s="2"/>
      <c r="R86" s="2"/>
      <c r="S86" s="2"/>
      <c r="T86" s="12"/>
      <c r="U86" s="1" t="s">
        <v>186</v>
      </c>
    </row>
    <row r="87" spans="1:21" x14ac:dyDescent="0.25">
      <c r="C87" s="1" t="s">
        <v>103</v>
      </c>
      <c r="D87" s="10">
        <v>8.23</v>
      </c>
      <c r="H87" s="7" t="s">
        <v>39</v>
      </c>
      <c r="M87" s="7"/>
      <c r="N87" s="2"/>
      <c r="O87" s="7"/>
      <c r="P87" s="2"/>
      <c r="Q87" s="2"/>
      <c r="R87" s="2"/>
      <c r="S87" s="2"/>
      <c r="T87" s="12"/>
      <c r="U87" s="1" t="s">
        <v>198</v>
      </c>
    </row>
    <row r="88" spans="1:21" x14ac:dyDescent="0.25">
      <c r="C88" s="1" t="s">
        <v>104</v>
      </c>
      <c r="D88" s="10">
        <v>9.2100000000000009</v>
      </c>
      <c r="M88" s="7"/>
      <c r="N88" s="2"/>
      <c r="O88" s="7"/>
      <c r="P88" s="2"/>
      <c r="Q88" s="2"/>
      <c r="R88" s="2"/>
      <c r="S88" s="2"/>
      <c r="T88" s="12"/>
      <c r="U88" s="1" t="s">
        <v>191</v>
      </c>
    </row>
    <row r="89" spans="1:21" x14ac:dyDescent="0.25">
      <c r="E89" s="5">
        <f>AVERAGE(E81:E88)</f>
        <v>2</v>
      </c>
      <c r="F89" s="5">
        <f t="shared" ref="F89:T89" si="36">AVERAGE(F81:F88)</f>
        <v>108</v>
      </c>
      <c r="G89" s="5">
        <f t="shared" si="36"/>
        <v>23.68</v>
      </c>
      <c r="H89" s="5">
        <f t="shared" si="36"/>
        <v>219</v>
      </c>
      <c r="I89" s="5" t="e">
        <f t="shared" si="36"/>
        <v>#DIV/0!</v>
      </c>
      <c r="J89" s="5">
        <f t="shared" si="36"/>
        <v>0.84193173381620656</v>
      </c>
      <c r="K89" s="5">
        <f t="shared" si="36"/>
        <v>265</v>
      </c>
      <c r="L89" s="5">
        <f t="shared" si="36"/>
        <v>188</v>
      </c>
      <c r="M89" s="5">
        <f t="shared" si="36"/>
        <v>5.9842118665648076</v>
      </c>
      <c r="N89" s="5">
        <f t="shared" si="36"/>
        <v>28.125795772854591</v>
      </c>
      <c r="O89" s="5">
        <f t="shared" si="36"/>
        <v>10.5</v>
      </c>
      <c r="P89" s="5">
        <f t="shared" si="36"/>
        <v>6.5</v>
      </c>
      <c r="Q89" s="5">
        <f t="shared" si="36"/>
        <v>7.75</v>
      </c>
      <c r="R89" s="5">
        <f t="shared" si="36"/>
        <v>7.125</v>
      </c>
      <c r="S89" s="5" t="e">
        <f t="shared" si="36"/>
        <v>#DIV/0!</v>
      </c>
      <c r="T89" s="5">
        <f t="shared" si="36"/>
        <v>4.557382163875058</v>
      </c>
    </row>
    <row r="90" spans="1:21" x14ac:dyDescent="0.25">
      <c r="A90" s="1" t="s">
        <v>105</v>
      </c>
      <c r="C90" s="1" t="s">
        <v>106</v>
      </c>
      <c r="D90" s="2">
        <v>3.19</v>
      </c>
      <c r="E90" s="4">
        <v>14</v>
      </c>
      <c r="F90" s="4">
        <v>43</v>
      </c>
      <c r="G90" s="2">
        <v>10.65</v>
      </c>
      <c r="H90" s="4">
        <v>248</v>
      </c>
      <c r="J90" s="2">
        <f>(G90/N90)</f>
        <v>5.5740174927113702E-2</v>
      </c>
      <c r="K90" s="4">
        <v>268</v>
      </c>
      <c r="L90" s="4">
        <v>490</v>
      </c>
      <c r="M90" s="2">
        <f>(L90/31.416)</f>
        <v>15.597147950089127</v>
      </c>
      <c r="N90" s="7">
        <f>(M90/2)^2*3.1416</f>
        <v>191.0650623885918</v>
      </c>
      <c r="O90" s="2">
        <v>16</v>
      </c>
      <c r="P90" s="2">
        <v>14.75</v>
      </c>
      <c r="Q90" s="2">
        <v>13.5</v>
      </c>
      <c r="R90" s="2">
        <f>(P90+Q90)/2</f>
        <v>14.125</v>
      </c>
      <c r="S90" s="2"/>
      <c r="T90" s="12">
        <v>1.4568335860058308</v>
      </c>
    </row>
    <row r="91" spans="1:21" x14ac:dyDescent="0.25">
      <c r="C91" s="1" t="s">
        <v>107</v>
      </c>
      <c r="D91" s="10">
        <v>4.1399999999999997</v>
      </c>
      <c r="M91" s="7"/>
      <c r="N91" s="2"/>
      <c r="O91" s="7"/>
      <c r="P91" s="2"/>
      <c r="Q91" s="2"/>
      <c r="R91" s="2"/>
      <c r="S91" s="2"/>
      <c r="T91" s="12"/>
      <c r="U91" s="1" t="s">
        <v>194</v>
      </c>
    </row>
    <row r="92" spans="1:21" x14ac:dyDescent="0.25">
      <c r="C92" s="1" t="s">
        <v>108</v>
      </c>
      <c r="D92" s="10">
        <v>5.08</v>
      </c>
      <c r="M92" s="7"/>
      <c r="N92" s="2"/>
      <c r="O92" s="7"/>
      <c r="P92" s="2"/>
      <c r="Q92" s="2"/>
      <c r="R92" s="2"/>
      <c r="S92" s="2"/>
      <c r="T92" s="12"/>
      <c r="U92" s="1" t="s">
        <v>195</v>
      </c>
    </row>
    <row r="93" spans="1:21" x14ac:dyDescent="0.25">
      <c r="C93" s="1" t="s">
        <v>109</v>
      </c>
      <c r="D93" s="10">
        <v>6.17</v>
      </c>
      <c r="M93" s="7"/>
      <c r="N93" s="2"/>
      <c r="O93" s="7"/>
      <c r="P93" s="2"/>
      <c r="Q93" s="2"/>
      <c r="R93" s="2"/>
      <c r="S93" s="2"/>
      <c r="T93" s="12"/>
      <c r="U93" s="1" t="s">
        <v>194</v>
      </c>
    </row>
    <row r="94" spans="1:21" x14ac:dyDescent="0.25">
      <c r="C94" s="1" t="s">
        <v>110</v>
      </c>
      <c r="D94" s="10">
        <v>6.21</v>
      </c>
      <c r="M94" s="7"/>
      <c r="N94" s="2"/>
      <c r="O94" s="7"/>
      <c r="P94" s="2"/>
      <c r="Q94" s="2"/>
      <c r="R94" s="2"/>
      <c r="S94" s="2"/>
      <c r="T94" s="12"/>
      <c r="U94" s="1" t="s">
        <v>195</v>
      </c>
    </row>
    <row r="95" spans="1:21" x14ac:dyDescent="0.25">
      <c r="C95" s="1" t="s">
        <v>111</v>
      </c>
      <c r="D95" s="2">
        <v>7.13</v>
      </c>
      <c r="E95" s="3">
        <v>45</v>
      </c>
      <c r="F95" s="4">
        <v>169</v>
      </c>
      <c r="G95" s="2">
        <v>47.21</v>
      </c>
      <c r="H95" s="4">
        <v>279</v>
      </c>
      <c r="J95" s="2">
        <f t="shared" ref="J95:J96" si="37">(G95/N95)</f>
        <v>0.17276256683246169</v>
      </c>
      <c r="K95" s="4">
        <v>265</v>
      </c>
      <c r="L95" s="4">
        <v>586</v>
      </c>
      <c r="M95" s="2">
        <f t="shared" ref="M95:M96" si="38">(L95/31.416)</f>
        <v>18.65291571173924</v>
      </c>
      <c r="N95" s="7">
        <f t="shared" ref="N95:N96" si="39">(M95/2)^2*3.1416</f>
        <v>273.26521517697984</v>
      </c>
      <c r="O95" s="2">
        <v>18.5</v>
      </c>
      <c r="P95" s="2">
        <v>16</v>
      </c>
      <c r="Q95" s="2">
        <v>13.5</v>
      </c>
      <c r="R95" s="2">
        <f t="shared" ref="R95:R96" si="40">(P95+Q95)/2</f>
        <v>14.75</v>
      </c>
      <c r="S95" s="2"/>
      <c r="T95" s="12">
        <v>1.3182065626856461</v>
      </c>
    </row>
    <row r="96" spans="1:21" x14ac:dyDescent="0.25">
      <c r="C96" s="1" t="s">
        <v>112</v>
      </c>
      <c r="D96" s="2">
        <v>8.17</v>
      </c>
      <c r="E96" s="3">
        <v>17</v>
      </c>
      <c r="F96" s="4">
        <v>77</v>
      </c>
      <c r="G96" s="2">
        <v>19.87</v>
      </c>
      <c r="H96" s="4">
        <v>258</v>
      </c>
      <c r="J96" s="2">
        <f t="shared" si="37"/>
        <v>7.8775643043956983E-2</v>
      </c>
      <c r="K96" s="4">
        <v>264</v>
      </c>
      <c r="L96" s="4">
        <v>563</v>
      </c>
      <c r="M96" s="2">
        <f t="shared" si="38"/>
        <v>17.920804685510568</v>
      </c>
      <c r="N96" s="7">
        <f t="shared" si="39"/>
        <v>252.23532594856124</v>
      </c>
      <c r="O96" s="2">
        <v>18</v>
      </c>
      <c r="P96" s="2">
        <v>12.5</v>
      </c>
      <c r="Q96" s="2">
        <v>13.5</v>
      </c>
      <c r="R96" s="2">
        <f t="shared" si="40"/>
        <v>13</v>
      </c>
      <c r="S96" s="2"/>
      <c r="T96" s="12">
        <v>1.2156108540582831</v>
      </c>
    </row>
    <row r="97" spans="1:21" x14ac:dyDescent="0.25">
      <c r="E97" s="5">
        <f>AVERAGE(E90:E96)</f>
        <v>25.333333333333332</v>
      </c>
      <c r="F97" s="5">
        <f t="shared" ref="F97:T97" si="41">AVERAGE(F90:F96)</f>
        <v>96.333333333333329</v>
      </c>
      <c r="G97" s="5">
        <f t="shared" si="41"/>
        <v>25.91</v>
      </c>
      <c r="H97" s="5">
        <f t="shared" si="41"/>
        <v>261.66666666666669</v>
      </c>
      <c r="I97" s="5" t="e">
        <f t="shared" si="41"/>
        <v>#DIV/0!</v>
      </c>
      <c r="J97" s="5">
        <f t="shared" si="41"/>
        <v>0.10242612826784413</v>
      </c>
      <c r="K97" s="5">
        <f t="shared" si="41"/>
        <v>265.66666666666669</v>
      </c>
      <c r="L97" s="5">
        <f t="shared" si="41"/>
        <v>546.33333333333337</v>
      </c>
      <c r="M97" s="5">
        <f t="shared" si="41"/>
        <v>17.390289449112977</v>
      </c>
      <c r="N97" s="5">
        <f t="shared" si="41"/>
        <v>238.85520117137762</v>
      </c>
      <c r="O97" s="5">
        <f t="shared" si="41"/>
        <v>17.5</v>
      </c>
      <c r="P97" s="5">
        <f t="shared" si="41"/>
        <v>14.416666666666666</v>
      </c>
      <c r="Q97" s="5">
        <f t="shared" si="41"/>
        <v>13.5</v>
      </c>
      <c r="R97" s="5">
        <f t="shared" si="41"/>
        <v>13.958333333333334</v>
      </c>
      <c r="S97" s="5" t="e">
        <f t="shared" si="41"/>
        <v>#DIV/0!</v>
      </c>
      <c r="T97" s="5">
        <f t="shared" si="41"/>
        <v>1.3302170009165866</v>
      </c>
    </row>
    <row r="98" spans="1:21" x14ac:dyDescent="0.25">
      <c r="A98" s="1" t="s">
        <v>113</v>
      </c>
      <c r="C98" s="1" t="s">
        <v>114</v>
      </c>
      <c r="D98" s="2">
        <v>4.0199999999999996</v>
      </c>
      <c r="E98" s="3">
        <v>38</v>
      </c>
      <c r="F98" s="4">
        <v>33</v>
      </c>
      <c r="G98" s="2">
        <v>8.09</v>
      </c>
      <c r="H98" s="4">
        <v>245</v>
      </c>
      <c r="J98" s="2">
        <f t="shared" ref="J98:J104" si="42">(G98/N98)</f>
        <v>3.7025150049530921E-2</v>
      </c>
      <c r="K98" s="4">
        <v>268</v>
      </c>
      <c r="L98" s="4">
        <v>524</v>
      </c>
      <c r="M98" s="2">
        <f t="shared" ref="M98:M104" si="43">(L98/31.416)</f>
        <v>16.679399032340207</v>
      </c>
      <c r="N98" s="7">
        <f t="shared" ref="N98:N104" si="44">(M98/2)^2*3.1416</f>
        <v>218.5001273236567</v>
      </c>
      <c r="O98" s="2">
        <v>17</v>
      </c>
      <c r="P98" s="2">
        <v>11.25</v>
      </c>
      <c r="Q98" s="2">
        <v>12</v>
      </c>
      <c r="R98" s="2">
        <f t="shared" ref="R98:R104" si="45">(P98+Q98)/2</f>
        <v>11.625</v>
      </c>
      <c r="S98" s="2"/>
      <c r="T98" s="12">
        <v>0.76581191072781329</v>
      </c>
    </row>
    <row r="99" spans="1:21" x14ac:dyDescent="0.25">
      <c r="C99" s="1" t="s">
        <v>115</v>
      </c>
      <c r="D99" s="2">
        <v>4.1900000000000004</v>
      </c>
      <c r="E99" s="3">
        <v>9</v>
      </c>
      <c r="F99" s="4">
        <v>148</v>
      </c>
      <c r="G99" s="2">
        <v>39.770000000000003</v>
      </c>
      <c r="H99" s="4">
        <v>269</v>
      </c>
      <c r="J99" s="2">
        <f t="shared" si="42"/>
        <v>0.242468186846242</v>
      </c>
      <c r="K99" s="4">
        <v>268</v>
      </c>
      <c r="L99" s="4">
        <v>454</v>
      </c>
      <c r="M99" s="2">
        <f t="shared" si="43"/>
        <v>14.451235039470333</v>
      </c>
      <c r="N99" s="7">
        <f t="shared" si="44"/>
        <v>164.02151769798826</v>
      </c>
      <c r="O99" s="2">
        <v>16.5</v>
      </c>
      <c r="P99" s="2">
        <v>10.5</v>
      </c>
      <c r="Q99" s="2">
        <v>11.5</v>
      </c>
      <c r="R99" s="2">
        <f t="shared" si="45"/>
        <v>11</v>
      </c>
      <c r="S99" s="2"/>
      <c r="T99" s="12">
        <v>1.5223002658697047</v>
      </c>
    </row>
    <row r="100" spans="1:21" x14ac:dyDescent="0.25">
      <c r="C100" s="1" t="s">
        <v>116</v>
      </c>
      <c r="D100" s="2">
        <v>5.04</v>
      </c>
      <c r="E100" s="3">
        <v>16</v>
      </c>
      <c r="F100" s="4">
        <v>141</v>
      </c>
      <c r="G100" s="2">
        <v>36.64</v>
      </c>
      <c r="H100" s="4">
        <v>260</v>
      </c>
      <c r="J100" s="2">
        <f t="shared" si="42"/>
        <v>0.19021122347808844</v>
      </c>
      <c r="K100" s="4">
        <v>268</v>
      </c>
      <c r="L100" s="4">
        <v>492</v>
      </c>
      <c r="M100" s="2">
        <f t="shared" si="43"/>
        <v>15.660809778456837</v>
      </c>
      <c r="N100" s="7">
        <f t="shared" si="44"/>
        <v>192.62796027501909</v>
      </c>
      <c r="O100" s="2">
        <v>17.25</v>
      </c>
      <c r="P100" s="2">
        <v>13.25</v>
      </c>
      <c r="Q100" s="2">
        <v>12.75</v>
      </c>
      <c r="R100" s="2">
        <f t="shared" si="45"/>
        <v>13</v>
      </c>
      <c r="S100" s="2"/>
      <c r="T100" s="12">
        <v>1.578379377354749</v>
      </c>
    </row>
    <row r="101" spans="1:21" x14ac:dyDescent="0.25">
      <c r="C101" s="1" t="s">
        <v>117</v>
      </c>
      <c r="D101" s="2">
        <v>6.03</v>
      </c>
      <c r="E101" s="3">
        <v>1</v>
      </c>
      <c r="F101" s="4">
        <v>55</v>
      </c>
      <c r="G101" s="2">
        <v>14.1</v>
      </c>
      <c r="H101" s="4">
        <v>256</v>
      </c>
      <c r="J101" s="2">
        <f t="shared" si="42"/>
        <v>9.3637859690844247E-2</v>
      </c>
      <c r="K101" s="4">
        <v>265</v>
      </c>
      <c r="L101" s="4">
        <v>435</v>
      </c>
      <c r="M101" s="2">
        <f t="shared" si="43"/>
        <v>13.846447669977081</v>
      </c>
      <c r="N101" s="7">
        <f t="shared" si="44"/>
        <v>150.58011841100074</v>
      </c>
      <c r="O101" s="2">
        <v>16.5</v>
      </c>
      <c r="P101" s="2">
        <v>9.5</v>
      </c>
      <c r="Q101" s="2">
        <v>13</v>
      </c>
      <c r="R101" s="2">
        <f t="shared" si="45"/>
        <v>11.25</v>
      </c>
      <c r="S101" s="2"/>
      <c r="T101" s="12">
        <v>1.1387957574316292</v>
      </c>
    </row>
    <row r="102" spans="1:21" x14ac:dyDescent="0.25">
      <c r="C102" s="1" t="s">
        <v>118</v>
      </c>
      <c r="D102" s="2">
        <v>7.04</v>
      </c>
      <c r="E102" s="3">
        <v>9</v>
      </c>
      <c r="F102" s="4">
        <v>32</v>
      </c>
      <c r="G102" s="2">
        <v>8.23</v>
      </c>
      <c r="H102" s="4">
        <v>257</v>
      </c>
      <c r="J102" s="2">
        <f t="shared" si="42"/>
        <v>2.8728186666666669E-2</v>
      </c>
      <c r="K102" s="4">
        <v>265</v>
      </c>
      <c r="L102" s="4">
        <v>600</v>
      </c>
      <c r="M102" s="2">
        <f t="shared" si="43"/>
        <v>19.098548510313215</v>
      </c>
      <c r="N102" s="7">
        <f t="shared" si="44"/>
        <v>286.47822765469823</v>
      </c>
      <c r="O102" s="2">
        <v>17.25</v>
      </c>
      <c r="P102" s="2">
        <v>13.5</v>
      </c>
      <c r="Q102" s="2">
        <v>12.5</v>
      </c>
      <c r="R102" s="2">
        <f t="shared" si="45"/>
        <v>13</v>
      </c>
      <c r="S102" s="2"/>
      <c r="T102" s="12">
        <v>0.76232669333333325</v>
      </c>
    </row>
    <row r="103" spans="1:21" x14ac:dyDescent="0.25">
      <c r="C103" s="1" t="s">
        <v>119</v>
      </c>
      <c r="D103" s="2">
        <v>8.15</v>
      </c>
      <c r="E103" s="3">
        <v>25</v>
      </c>
      <c r="F103" s="4">
        <v>17</v>
      </c>
      <c r="G103" s="2">
        <v>4.4000000000000004</v>
      </c>
      <c r="H103" s="4">
        <v>259</v>
      </c>
      <c r="J103" s="2">
        <f t="shared" si="42"/>
        <v>1.7018208679593722E-2</v>
      </c>
      <c r="K103" s="4">
        <v>264</v>
      </c>
      <c r="L103" s="4">
        <v>570</v>
      </c>
      <c r="M103" s="2">
        <f t="shared" si="43"/>
        <v>18.143621084797555</v>
      </c>
      <c r="N103" s="7">
        <f t="shared" si="44"/>
        <v>258.54660045836516</v>
      </c>
      <c r="O103" s="2">
        <v>17</v>
      </c>
      <c r="P103" s="2">
        <v>13</v>
      </c>
      <c r="Q103" s="2">
        <v>13</v>
      </c>
      <c r="R103" s="2">
        <f t="shared" si="45"/>
        <v>13</v>
      </c>
      <c r="S103" s="2"/>
      <c r="T103" s="12">
        <v>0.61648460941828254</v>
      </c>
    </row>
    <row r="104" spans="1:21" x14ac:dyDescent="0.25">
      <c r="C104" s="1" t="s">
        <v>120</v>
      </c>
      <c r="D104" s="2">
        <v>9.15</v>
      </c>
      <c r="E104" s="3">
        <v>38</v>
      </c>
      <c r="F104" s="4">
        <v>47</v>
      </c>
      <c r="G104" s="2">
        <v>12.06</v>
      </c>
      <c r="H104" s="4">
        <v>257</v>
      </c>
      <c r="J104" s="2">
        <f t="shared" si="42"/>
        <v>4.0728509540446128E-2</v>
      </c>
      <c r="K104" s="4">
        <v>264</v>
      </c>
      <c r="L104" s="4">
        <v>610</v>
      </c>
      <c r="M104" s="2">
        <f t="shared" si="43"/>
        <v>19.416857652151769</v>
      </c>
      <c r="N104" s="7">
        <f t="shared" si="44"/>
        <v>296.10707919531444</v>
      </c>
      <c r="O104" s="2">
        <v>17</v>
      </c>
      <c r="P104" s="2">
        <v>14</v>
      </c>
      <c r="Q104" s="2">
        <v>11</v>
      </c>
      <c r="R104" s="2">
        <f t="shared" si="45"/>
        <v>12.5</v>
      </c>
      <c r="S104" s="2"/>
      <c r="T104" s="12">
        <v>0.63139321257726433</v>
      </c>
    </row>
    <row r="105" spans="1:21" x14ac:dyDescent="0.25">
      <c r="E105" s="5">
        <f>AVERAGE(E98:E104)</f>
        <v>19.428571428571427</v>
      </c>
      <c r="F105" s="5">
        <f t="shared" ref="F105:T105" si="46">AVERAGE(F98:F104)</f>
        <v>67.571428571428569</v>
      </c>
      <c r="G105" s="5">
        <f t="shared" si="46"/>
        <v>17.612857142857145</v>
      </c>
      <c r="H105" s="5">
        <f t="shared" si="46"/>
        <v>257.57142857142856</v>
      </c>
      <c r="I105" s="5" t="e">
        <f t="shared" si="46"/>
        <v>#DIV/0!</v>
      </c>
      <c r="J105" s="5">
        <f t="shared" si="46"/>
        <v>9.2831046421630301E-2</v>
      </c>
      <c r="K105" s="5">
        <f t="shared" si="46"/>
        <v>266</v>
      </c>
      <c r="L105" s="5">
        <f t="shared" si="46"/>
        <v>526.42857142857144</v>
      </c>
      <c r="M105" s="5">
        <f t="shared" si="46"/>
        <v>16.756702681072429</v>
      </c>
      <c r="N105" s="5">
        <f t="shared" si="46"/>
        <v>223.83737585943467</v>
      </c>
      <c r="O105" s="5">
        <f t="shared" si="46"/>
        <v>16.928571428571427</v>
      </c>
      <c r="P105" s="5">
        <f t="shared" si="46"/>
        <v>12.142857142857142</v>
      </c>
      <c r="Q105" s="5">
        <f t="shared" si="46"/>
        <v>12.25</v>
      </c>
      <c r="R105" s="5">
        <f t="shared" si="46"/>
        <v>12.196428571428571</v>
      </c>
      <c r="S105" s="5" t="e">
        <f t="shared" si="46"/>
        <v>#DIV/0!</v>
      </c>
      <c r="T105" s="5">
        <f t="shared" si="46"/>
        <v>1.0022131181018252</v>
      </c>
    </row>
    <row r="106" spans="1:21" x14ac:dyDescent="0.25">
      <c r="A106" s="1" t="s">
        <v>121</v>
      </c>
      <c r="C106" s="1" t="s">
        <v>122</v>
      </c>
      <c r="D106" s="2">
        <v>4.04</v>
      </c>
      <c r="E106" s="3">
        <v>1</v>
      </c>
      <c r="F106" s="4">
        <v>97</v>
      </c>
      <c r="G106" s="2">
        <v>21.67</v>
      </c>
      <c r="H106" s="4">
        <v>223</v>
      </c>
      <c r="J106" s="2">
        <f t="shared" ref="J106:J107" si="47">(G106/N106)</f>
        <v>0.27795924016780826</v>
      </c>
      <c r="K106" s="4">
        <v>268</v>
      </c>
      <c r="L106" s="4">
        <v>313</v>
      </c>
      <c r="M106" s="2">
        <f t="shared" ref="M106:M107" si="48">(L106/31.416)</f>
        <v>9.9630761395467271</v>
      </c>
      <c r="N106" s="7">
        <f t="shared" ref="N106:N107" si="49">(M106/2)^2*3.1416</f>
        <v>77.961070791953134</v>
      </c>
      <c r="O106" s="2">
        <v>13</v>
      </c>
      <c r="P106" s="2">
        <v>11.75</v>
      </c>
      <c r="Q106" s="2">
        <v>10.5</v>
      </c>
      <c r="R106" s="2">
        <f t="shared" ref="R106:R107" si="50">(P106+Q106)/2</f>
        <v>11.125</v>
      </c>
      <c r="S106" s="2"/>
      <c r="T106" s="12">
        <v>3.2346913329726754</v>
      </c>
    </row>
    <row r="107" spans="1:21" x14ac:dyDescent="0.25">
      <c r="C107" s="1" t="s">
        <v>123</v>
      </c>
      <c r="D107" s="2">
        <v>4.12</v>
      </c>
      <c r="E107" s="3">
        <v>16</v>
      </c>
      <c r="F107" s="4">
        <v>117</v>
      </c>
      <c r="G107" s="2">
        <v>31.52</v>
      </c>
      <c r="H107" s="4">
        <v>269</v>
      </c>
      <c r="J107" s="2">
        <f t="shared" si="47"/>
        <v>0.29407964124761488</v>
      </c>
      <c r="K107" s="4">
        <v>268</v>
      </c>
      <c r="L107" s="4">
        <v>367</v>
      </c>
      <c r="M107" s="2">
        <f t="shared" si="48"/>
        <v>11.681945505474918</v>
      </c>
      <c r="N107" s="7">
        <f t="shared" si="49"/>
        <v>107.18185001273237</v>
      </c>
      <c r="O107" s="2">
        <v>15.5</v>
      </c>
      <c r="P107" s="2">
        <v>12.75</v>
      </c>
      <c r="Q107" s="2">
        <v>9</v>
      </c>
      <c r="R107" s="2">
        <f t="shared" si="50"/>
        <v>10.875</v>
      </c>
      <c r="S107" s="2"/>
      <c r="T107" s="12">
        <v>2.5007965431475476</v>
      </c>
    </row>
    <row r="108" spans="1:21" x14ac:dyDescent="0.25">
      <c r="C108" s="1" t="s">
        <v>124</v>
      </c>
      <c r="D108" s="10">
        <v>5.0999999999999996</v>
      </c>
      <c r="M108" s="7"/>
      <c r="N108" s="2"/>
      <c r="O108" s="7"/>
      <c r="P108" s="2"/>
      <c r="Q108" s="2"/>
      <c r="R108" s="2"/>
      <c r="S108" s="2"/>
      <c r="T108" s="12"/>
      <c r="U108" s="1" t="s">
        <v>191</v>
      </c>
    </row>
    <row r="109" spans="1:21" x14ac:dyDescent="0.25">
      <c r="C109" s="1" t="s">
        <v>125</v>
      </c>
      <c r="D109" s="10">
        <v>6.16</v>
      </c>
      <c r="M109" s="7"/>
      <c r="N109" s="2"/>
      <c r="O109" s="7"/>
      <c r="P109" s="2"/>
      <c r="Q109" s="2"/>
      <c r="R109" s="2"/>
      <c r="S109" s="2"/>
      <c r="T109" s="12"/>
      <c r="U109" s="1" t="s">
        <v>195</v>
      </c>
    </row>
    <row r="110" spans="1:21" x14ac:dyDescent="0.25">
      <c r="C110" s="1" t="s">
        <v>126</v>
      </c>
      <c r="D110" s="2">
        <v>7.09</v>
      </c>
      <c r="E110" s="3">
        <v>0</v>
      </c>
      <c r="F110" s="4">
        <v>56</v>
      </c>
      <c r="G110" s="2">
        <v>14.5</v>
      </c>
      <c r="H110" s="4">
        <v>259</v>
      </c>
      <c r="J110" s="2">
        <f t="shared" ref="J110:J112" si="51">(G110/N110)</f>
        <v>0.14217159264692114</v>
      </c>
      <c r="K110" s="4">
        <v>265</v>
      </c>
      <c r="L110" s="4">
        <v>358</v>
      </c>
      <c r="M110" s="2">
        <f t="shared" ref="M110:M112" si="52">(L110/31.416)</f>
        <v>11.395467277820218</v>
      </c>
      <c r="N110" s="7">
        <f t="shared" ref="N110:N112" si="53">(M110/2)^2*3.1416</f>
        <v>101.98943213649095</v>
      </c>
      <c r="O110" s="2">
        <v>15.75</v>
      </c>
      <c r="P110" s="2">
        <v>8.25</v>
      </c>
      <c r="Q110" s="2">
        <v>14</v>
      </c>
      <c r="R110" s="2">
        <f t="shared" ref="R110:R112" si="54">(P110+Q110)/2</f>
        <v>11.125</v>
      </c>
      <c r="S110" s="2"/>
      <c r="T110" s="12">
        <v>2.1354173215567558</v>
      </c>
    </row>
    <row r="111" spans="1:21" x14ac:dyDescent="0.25">
      <c r="C111" s="1" t="s">
        <v>127</v>
      </c>
      <c r="D111" s="2">
        <v>7.22</v>
      </c>
      <c r="E111" s="3">
        <v>0</v>
      </c>
      <c r="F111" s="4">
        <v>271</v>
      </c>
      <c r="G111" s="2">
        <v>65.08</v>
      </c>
      <c r="H111" s="4">
        <v>240</v>
      </c>
      <c r="J111" s="2">
        <f t="shared" si="51"/>
        <v>0.70745788235294127</v>
      </c>
      <c r="K111" s="4">
        <v>265</v>
      </c>
      <c r="L111" s="4">
        <v>340</v>
      </c>
      <c r="M111" s="2">
        <f t="shared" si="52"/>
        <v>10.822510822510822</v>
      </c>
      <c r="N111" s="7">
        <f t="shared" si="53"/>
        <v>91.991341991341983</v>
      </c>
      <c r="O111" s="2">
        <v>12.75</v>
      </c>
      <c r="P111" s="2">
        <v>15</v>
      </c>
      <c r="Q111" s="2">
        <v>12</v>
      </c>
      <c r="R111" s="2">
        <f t="shared" si="54"/>
        <v>13.5</v>
      </c>
      <c r="S111" s="2"/>
      <c r="T111" s="12">
        <v>3.6430602352941177</v>
      </c>
    </row>
    <row r="112" spans="1:21" x14ac:dyDescent="0.25">
      <c r="C112" s="1" t="s">
        <v>128</v>
      </c>
      <c r="D112" s="2">
        <v>9.06</v>
      </c>
      <c r="E112" s="3">
        <v>15</v>
      </c>
      <c r="F112" s="4">
        <v>198</v>
      </c>
      <c r="G112" s="2">
        <v>49.95</v>
      </c>
      <c r="H112" s="4">
        <v>252</v>
      </c>
      <c r="J112" s="2">
        <f t="shared" si="51"/>
        <v>0.52129963707031868</v>
      </c>
      <c r="K112" s="4">
        <v>264</v>
      </c>
      <c r="L112" s="4">
        <v>347</v>
      </c>
      <c r="M112" s="2">
        <f t="shared" si="52"/>
        <v>11.045327221797811</v>
      </c>
      <c r="N112" s="7">
        <f t="shared" si="53"/>
        <v>95.818213649096009</v>
      </c>
      <c r="O112" s="2">
        <v>10</v>
      </c>
      <c r="P112" s="2">
        <v>12</v>
      </c>
      <c r="Q112" s="2">
        <v>11.5</v>
      </c>
      <c r="R112" s="2">
        <f t="shared" si="54"/>
        <v>11.75</v>
      </c>
      <c r="S112" s="2"/>
      <c r="T112" s="12">
        <v>2.4098758597779235</v>
      </c>
    </row>
    <row r="113" spans="1:21" x14ac:dyDescent="0.25">
      <c r="E113" s="5">
        <f>AVERAGE(E106:E112)</f>
        <v>6.4</v>
      </c>
      <c r="F113" s="5">
        <f t="shared" ref="F113:T113" si="55">AVERAGE(F106:F112)</f>
        <v>147.80000000000001</v>
      </c>
      <c r="G113" s="5">
        <f t="shared" si="55"/>
        <v>36.543999999999997</v>
      </c>
      <c r="H113" s="5">
        <f t="shared" si="55"/>
        <v>248.6</v>
      </c>
      <c r="I113" s="5" t="e">
        <f t="shared" si="55"/>
        <v>#DIV/0!</v>
      </c>
      <c r="J113" s="5">
        <f t="shared" si="55"/>
        <v>0.38859359869712085</v>
      </c>
      <c r="K113" s="5">
        <f t="shared" si="55"/>
        <v>266</v>
      </c>
      <c r="L113" s="5">
        <f t="shared" si="55"/>
        <v>345</v>
      </c>
      <c r="M113" s="5">
        <f t="shared" si="55"/>
        <v>10.981665393430099</v>
      </c>
      <c r="N113" s="5">
        <f t="shared" si="55"/>
        <v>94.988381716322891</v>
      </c>
      <c r="O113" s="5">
        <f t="shared" si="55"/>
        <v>13.4</v>
      </c>
      <c r="P113" s="5">
        <f t="shared" si="55"/>
        <v>11.95</v>
      </c>
      <c r="Q113" s="5">
        <f t="shared" si="55"/>
        <v>11.4</v>
      </c>
      <c r="R113" s="5">
        <f t="shared" si="55"/>
        <v>11.675000000000001</v>
      </c>
      <c r="S113" s="5" t="e">
        <f t="shared" si="55"/>
        <v>#DIV/0!</v>
      </c>
      <c r="T113" s="5">
        <f t="shared" si="55"/>
        <v>2.7847682585498039</v>
      </c>
    </row>
    <row r="114" spans="1:21" x14ac:dyDescent="0.25">
      <c r="A114" s="1" t="s">
        <v>129</v>
      </c>
      <c r="C114" s="1" t="s">
        <v>130</v>
      </c>
      <c r="D114" s="2">
        <v>4.05</v>
      </c>
      <c r="E114" s="3">
        <v>3</v>
      </c>
      <c r="F114" s="4">
        <v>83</v>
      </c>
      <c r="G114" s="2">
        <v>20.96</v>
      </c>
      <c r="H114" s="4">
        <v>253</v>
      </c>
      <c r="J114" s="2">
        <f t="shared" ref="J114:J117" si="56">(G114/N114)</f>
        <v>9.6293900829528142E-2</v>
      </c>
      <c r="K114" s="4">
        <v>268</v>
      </c>
      <c r="L114" s="4">
        <v>523</v>
      </c>
      <c r="M114" s="2">
        <f t="shared" ref="M114:M117" si="57">(L114/31.416)</f>
        <v>16.647568118156354</v>
      </c>
      <c r="N114" s="7">
        <f t="shared" ref="N114:N116" si="58">(M114/2)^2*3.1416</f>
        <v>217.66695314489431</v>
      </c>
      <c r="O114" s="2">
        <v>18</v>
      </c>
      <c r="P114" s="2">
        <v>12.5</v>
      </c>
      <c r="Q114" s="2">
        <v>13.5</v>
      </c>
      <c r="R114" s="2">
        <f t="shared" ref="R114:R117" si="59">(P114+Q114)/2</f>
        <v>13</v>
      </c>
      <c r="S114" s="2"/>
      <c r="T114" s="12">
        <v>1.2838421081494102</v>
      </c>
    </row>
    <row r="115" spans="1:21" x14ac:dyDescent="0.25">
      <c r="C115" s="1" t="s">
        <v>131</v>
      </c>
      <c r="D115" s="2">
        <v>4.1500000000000004</v>
      </c>
      <c r="E115" s="3">
        <v>13</v>
      </c>
      <c r="F115" s="4">
        <v>54</v>
      </c>
      <c r="G115" s="2">
        <v>14.28</v>
      </c>
      <c r="H115" s="4">
        <v>264</v>
      </c>
      <c r="J115" s="2">
        <f t="shared" si="56"/>
        <v>5.7840054923625879E-2</v>
      </c>
      <c r="K115" s="4">
        <v>268</v>
      </c>
      <c r="L115" s="4">
        <v>557</v>
      </c>
      <c r="M115" s="2">
        <f t="shared" si="57"/>
        <v>17.729819200407434</v>
      </c>
      <c r="N115" s="7">
        <f t="shared" si="58"/>
        <v>246.88773236567346</v>
      </c>
      <c r="O115" s="2">
        <v>17.5</v>
      </c>
      <c r="P115" s="2">
        <v>14.5</v>
      </c>
      <c r="Q115" s="2">
        <v>14.5</v>
      </c>
      <c r="R115" s="2">
        <f t="shared" si="59"/>
        <v>14.5</v>
      </c>
      <c r="S115" s="2"/>
      <c r="T115" s="12">
        <v>1.3182104954407592</v>
      </c>
    </row>
    <row r="116" spans="1:21" x14ac:dyDescent="0.25">
      <c r="C116" s="1" t="s">
        <v>132</v>
      </c>
      <c r="D116" s="2">
        <v>5.13</v>
      </c>
      <c r="E116" s="3">
        <v>33</v>
      </c>
      <c r="F116" s="4">
        <v>101</v>
      </c>
      <c r="G116" s="2">
        <v>30.89</v>
      </c>
      <c r="H116" s="4">
        <v>306</v>
      </c>
      <c r="J116" s="2">
        <f t="shared" si="56"/>
        <v>0.10229805194805194</v>
      </c>
      <c r="K116" s="4">
        <v>268</v>
      </c>
      <c r="L116" s="4">
        <v>616</v>
      </c>
      <c r="M116" s="2">
        <f t="shared" si="57"/>
        <v>19.607843137254903</v>
      </c>
      <c r="N116" s="7">
        <f t="shared" si="58"/>
        <v>301.96078431372553</v>
      </c>
      <c r="O116" s="2">
        <v>18.5</v>
      </c>
      <c r="P116" s="2">
        <v>14</v>
      </c>
      <c r="Q116" s="2">
        <v>15</v>
      </c>
      <c r="R116" s="2">
        <f t="shared" si="59"/>
        <v>14.5</v>
      </c>
      <c r="S116" s="2"/>
      <c r="T116" s="12">
        <v>1.2827493506493506</v>
      </c>
    </row>
    <row r="117" spans="1:21" x14ac:dyDescent="0.25">
      <c r="C117" s="1" t="s">
        <v>133</v>
      </c>
      <c r="D117" s="2">
        <v>6.18</v>
      </c>
      <c r="E117" s="3">
        <v>73</v>
      </c>
      <c r="F117" s="4">
        <v>213</v>
      </c>
      <c r="G117" s="2">
        <v>51.56</v>
      </c>
      <c r="H117" s="4">
        <v>242</v>
      </c>
      <c r="J117" s="2">
        <f t="shared" si="56"/>
        <v>0.17701621036814427</v>
      </c>
      <c r="K117" s="4">
        <v>265</v>
      </c>
      <c r="L117" s="4">
        <v>605</v>
      </c>
      <c r="M117" s="2">
        <f t="shared" si="57"/>
        <v>19.257703081232492</v>
      </c>
      <c r="N117" s="7">
        <f>(M117/2)^2*3.1416</f>
        <v>291.27275910364142</v>
      </c>
      <c r="O117" s="2">
        <v>17.25</v>
      </c>
      <c r="P117" s="2">
        <v>16</v>
      </c>
      <c r="Q117" s="2">
        <v>14.5</v>
      </c>
      <c r="R117" s="2">
        <f t="shared" si="59"/>
        <v>15.25</v>
      </c>
      <c r="S117" s="2"/>
      <c r="T117" s="12">
        <v>1.2795223320811422</v>
      </c>
      <c r="U117" s="1" t="s">
        <v>199</v>
      </c>
    </row>
    <row r="118" spans="1:21" x14ac:dyDescent="0.25">
      <c r="C118" s="1" t="s">
        <v>134</v>
      </c>
      <c r="D118" s="10">
        <v>6.22</v>
      </c>
      <c r="M118" s="7"/>
      <c r="N118" s="2"/>
      <c r="O118" s="7"/>
      <c r="P118" s="2"/>
      <c r="Q118" s="2"/>
      <c r="R118" s="2"/>
      <c r="S118" s="2"/>
      <c r="T118" s="12"/>
      <c r="U118" s="1" t="s">
        <v>195</v>
      </c>
    </row>
    <row r="119" spans="1:21" x14ac:dyDescent="0.25">
      <c r="C119" s="1" t="s">
        <v>135</v>
      </c>
      <c r="D119" s="2">
        <v>8.11</v>
      </c>
      <c r="E119" s="3">
        <v>55</v>
      </c>
      <c r="F119" s="4">
        <v>25</v>
      </c>
      <c r="G119" s="2">
        <v>8.36</v>
      </c>
      <c r="H119" s="4">
        <v>334</v>
      </c>
      <c r="J119" s="2">
        <f t="shared" ref="J119:J120" si="60">(G119/N119)</f>
        <v>3.7970443406728442E-2</v>
      </c>
      <c r="K119" s="4">
        <v>264</v>
      </c>
      <c r="L119" s="4">
        <v>526</v>
      </c>
      <c r="M119" s="2">
        <f t="shared" ref="M119:M120" si="61">(L119/31.416)</f>
        <v>16.743060860707921</v>
      </c>
      <c r="N119" s="7">
        <f t="shared" ref="N119:N120" si="62">(M119/2)^2*3.1416</f>
        <v>220.17125031830918</v>
      </c>
      <c r="O119" s="2">
        <v>17</v>
      </c>
      <c r="P119" s="2">
        <v>14</v>
      </c>
      <c r="Q119" s="2">
        <v>14</v>
      </c>
      <c r="R119" s="2">
        <f t="shared" ref="R119:R120" si="63">(P119+Q119)/2</f>
        <v>14</v>
      </c>
      <c r="S119" s="2"/>
      <c r="T119" s="12">
        <v>1.4534141016929547</v>
      </c>
    </row>
    <row r="120" spans="1:21" x14ac:dyDescent="0.25">
      <c r="C120" s="1" t="s">
        <v>136</v>
      </c>
      <c r="D120" s="2">
        <v>9.1199999999999992</v>
      </c>
      <c r="E120" s="3">
        <v>58</v>
      </c>
      <c r="F120" s="4">
        <v>52</v>
      </c>
      <c r="G120" s="2">
        <v>15.96</v>
      </c>
      <c r="H120" s="4">
        <v>307</v>
      </c>
      <c r="J120" s="2">
        <f t="shared" si="60"/>
        <v>7.5618717692525234E-2</v>
      </c>
      <c r="K120" s="4">
        <v>264</v>
      </c>
      <c r="L120" s="4">
        <v>515</v>
      </c>
      <c r="M120" s="2">
        <f t="shared" si="61"/>
        <v>16.392920804685509</v>
      </c>
      <c r="N120" s="7">
        <f t="shared" si="62"/>
        <v>211.05885536032591</v>
      </c>
      <c r="O120" s="2">
        <v>17.5</v>
      </c>
      <c r="P120" s="2">
        <v>12</v>
      </c>
      <c r="Q120" s="2">
        <v>11</v>
      </c>
      <c r="R120" s="2">
        <f t="shared" si="63"/>
        <v>11.5</v>
      </c>
      <c r="S120" s="2"/>
      <c r="T120" s="12">
        <v>1.1494897931944579</v>
      </c>
    </row>
    <row r="121" spans="1:21" x14ac:dyDescent="0.25">
      <c r="E121" s="5">
        <f>AVERAGE(E114:E120)</f>
        <v>39.166666666666664</v>
      </c>
      <c r="F121" s="5">
        <f t="shared" ref="F121:T121" si="64">AVERAGE(F114:F120)</f>
        <v>88</v>
      </c>
      <c r="G121" s="5">
        <f t="shared" si="64"/>
        <v>23.668333333333333</v>
      </c>
      <c r="H121" s="5">
        <f t="shared" si="64"/>
        <v>284.33333333333331</v>
      </c>
      <c r="I121" s="5" t="e">
        <f t="shared" si="64"/>
        <v>#DIV/0!</v>
      </c>
      <c r="J121" s="5">
        <f t="shared" si="64"/>
        <v>9.1172896528100664E-2</v>
      </c>
      <c r="K121" s="5">
        <f t="shared" si="64"/>
        <v>266.16666666666669</v>
      </c>
      <c r="L121" s="5">
        <f t="shared" si="64"/>
        <v>557</v>
      </c>
      <c r="M121" s="5">
        <f t="shared" si="64"/>
        <v>17.729819200407434</v>
      </c>
      <c r="N121" s="5">
        <f t="shared" si="64"/>
        <v>248.16972243442828</v>
      </c>
      <c r="O121" s="5">
        <f t="shared" si="64"/>
        <v>17.625</v>
      </c>
      <c r="P121" s="5">
        <f t="shared" si="64"/>
        <v>13.833333333333334</v>
      </c>
      <c r="Q121" s="5">
        <f t="shared" si="64"/>
        <v>13.75</v>
      </c>
      <c r="R121" s="5">
        <f t="shared" si="64"/>
        <v>13.791666666666666</v>
      </c>
      <c r="S121" s="5" t="e">
        <f t="shared" si="64"/>
        <v>#DIV/0!</v>
      </c>
      <c r="T121" s="5">
        <f t="shared" si="64"/>
        <v>1.2945380302013458</v>
      </c>
    </row>
    <row r="122" spans="1:21" x14ac:dyDescent="0.25">
      <c r="A122" s="1" t="s">
        <v>137</v>
      </c>
      <c r="C122" s="1" t="s">
        <v>138</v>
      </c>
      <c r="D122" s="2">
        <v>4.0599999999999996</v>
      </c>
      <c r="E122" s="3">
        <v>0</v>
      </c>
      <c r="F122" s="4">
        <v>58</v>
      </c>
      <c r="G122" s="2">
        <v>15.35</v>
      </c>
      <c r="H122" s="4">
        <v>265</v>
      </c>
      <c r="J122" s="2">
        <f t="shared" ref="J122:J129" si="65">(G122/N122)</f>
        <v>6.1951362392569473E-2</v>
      </c>
      <c r="K122" s="4">
        <v>268</v>
      </c>
      <c r="L122" s="4">
        <v>558</v>
      </c>
      <c r="M122" s="2">
        <f t="shared" ref="M122:M129" si="66">(L122/31.416)</f>
        <v>17.761650114591291</v>
      </c>
      <c r="N122" s="7">
        <f t="shared" ref="N122:N129" si="67">(M122/2)^2*3.1416</f>
        <v>247.77501909854848</v>
      </c>
      <c r="O122" s="2">
        <v>17</v>
      </c>
      <c r="P122" s="2">
        <v>15.25</v>
      </c>
      <c r="Q122" s="2">
        <v>13.75</v>
      </c>
      <c r="R122" s="2">
        <f t="shared" ref="R122:R129" si="68">(P122+Q122)/2</f>
        <v>14.5</v>
      </c>
      <c r="S122" s="2"/>
      <c r="T122" s="12">
        <v>1.0739985046440823</v>
      </c>
    </row>
    <row r="123" spans="1:21" x14ac:dyDescent="0.25">
      <c r="C123" s="1" t="s">
        <v>139</v>
      </c>
      <c r="D123" s="2">
        <v>4.2</v>
      </c>
      <c r="E123" s="3">
        <v>0</v>
      </c>
      <c r="F123" s="4">
        <v>25</v>
      </c>
      <c r="G123" s="2">
        <v>7.07</v>
      </c>
      <c r="H123" s="4">
        <v>283</v>
      </c>
      <c r="J123" s="2">
        <f t="shared" si="65"/>
        <v>2.3413636363636362E-2</v>
      </c>
      <c r="K123" s="4">
        <v>268</v>
      </c>
      <c r="L123" s="4">
        <v>616</v>
      </c>
      <c r="M123" s="2">
        <f t="shared" si="66"/>
        <v>19.607843137254903</v>
      </c>
      <c r="N123" s="7">
        <f t="shared" si="67"/>
        <v>301.96078431372553</v>
      </c>
      <c r="O123" s="2">
        <v>18.5</v>
      </c>
      <c r="P123" s="2">
        <v>13.5</v>
      </c>
      <c r="Q123" s="2">
        <v>15.5</v>
      </c>
      <c r="R123" s="2">
        <f t="shared" si="68"/>
        <v>14.5</v>
      </c>
      <c r="S123" s="2"/>
      <c r="T123" s="12">
        <v>1.3008974025974025</v>
      </c>
      <c r="U123" s="1" t="s">
        <v>39</v>
      </c>
    </row>
    <row r="124" spans="1:21" x14ac:dyDescent="0.25">
      <c r="C124" s="1" t="s">
        <v>140</v>
      </c>
      <c r="D124" s="2">
        <v>5.2</v>
      </c>
      <c r="E124" s="3">
        <v>0</v>
      </c>
      <c r="F124" s="4">
        <v>38</v>
      </c>
      <c r="G124" s="2">
        <v>9.85</v>
      </c>
      <c r="H124" s="4">
        <v>259</v>
      </c>
      <c r="J124" s="2">
        <f t="shared" si="65"/>
        <v>3.5199599600738242E-2</v>
      </c>
      <c r="K124" s="4">
        <v>268</v>
      </c>
      <c r="L124" s="4">
        <v>593</v>
      </c>
      <c r="M124" s="2">
        <f t="shared" si="66"/>
        <v>18.875732111026227</v>
      </c>
      <c r="N124" s="7">
        <f t="shared" si="67"/>
        <v>279.83272854596379</v>
      </c>
      <c r="O124" s="2">
        <v>18.25</v>
      </c>
      <c r="P124" s="2">
        <v>18</v>
      </c>
      <c r="Q124" s="2">
        <v>14</v>
      </c>
      <c r="R124" s="2">
        <f t="shared" si="68"/>
        <v>16</v>
      </c>
      <c r="S124" s="2"/>
      <c r="T124" s="12">
        <v>1.0116758017227407</v>
      </c>
    </row>
    <row r="125" spans="1:21" x14ac:dyDescent="0.25">
      <c r="C125" s="1" t="s">
        <v>141</v>
      </c>
      <c r="D125" s="2">
        <v>6.05</v>
      </c>
      <c r="E125" s="3">
        <v>0</v>
      </c>
      <c r="F125" s="4">
        <v>52</v>
      </c>
      <c r="G125" s="2">
        <v>14.62</v>
      </c>
      <c r="H125" s="4">
        <v>281</v>
      </c>
      <c r="J125" s="2">
        <f t="shared" si="65"/>
        <v>5.7552124050434653E-2</v>
      </c>
      <c r="K125" s="4">
        <v>265</v>
      </c>
      <c r="L125" s="4">
        <v>565</v>
      </c>
      <c r="M125" s="2">
        <f t="shared" si="66"/>
        <v>17.984466513878278</v>
      </c>
      <c r="N125" s="7">
        <f t="shared" si="67"/>
        <v>254.03058950853065</v>
      </c>
      <c r="O125" s="2">
        <v>17.5</v>
      </c>
      <c r="P125" s="2">
        <v>14</v>
      </c>
      <c r="Q125" s="2">
        <v>14.25</v>
      </c>
      <c r="R125" s="2">
        <f t="shared" si="68"/>
        <v>14.125</v>
      </c>
      <c r="S125" s="2"/>
      <c r="T125" s="12">
        <v>1.3396418150207539</v>
      </c>
    </row>
    <row r="126" spans="1:21" x14ac:dyDescent="0.25">
      <c r="C126" s="1" t="s">
        <v>142</v>
      </c>
      <c r="D126" s="2">
        <v>7.1</v>
      </c>
      <c r="E126" s="3">
        <v>0</v>
      </c>
      <c r="F126" s="4">
        <v>32</v>
      </c>
      <c r="G126" s="2">
        <v>9.32</v>
      </c>
      <c r="H126" s="4">
        <v>291</v>
      </c>
      <c r="J126" s="2">
        <f t="shared" si="65"/>
        <v>3.4815353151010697E-2</v>
      </c>
      <c r="K126" s="4">
        <v>265</v>
      </c>
      <c r="L126" s="4">
        <v>580</v>
      </c>
      <c r="M126" s="2">
        <f t="shared" si="66"/>
        <v>18.46193022663611</v>
      </c>
      <c r="N126" s="7">
        <f t="shared" si="67"/>
        <v>267.69798828622362</v>
      </c>
      <c r="O126" s="2">
        <v>17</v>
      </c>
      <c r="P126" s="2">
        <v>13</v>
      </c>
      <c r="Q126" s="2">
        <v>13</v>
      </c>
      <c r="R126" s="2">
        <f t="shared" si="68"/>
        <v>13</v>
      </c>
      <c r="S126" s="2"/>
      <c r="T126" s="12">
        <v>0.93519567181926266</v>
      </c>
    </row>
    <row r="127" spans="1:21" x14ac:dyDescent="0.25">
      <c r="C127" s="1" t="s">
        <v>143</v>
      </c>
      <c r="D127" s="2">
        <v>8.02</v>
      </c>
      <c r="E127" s="3">
        <v>2</v>
      </c>
      <c r="F127" s="4">
        <v>110</v>
      </c>
      <c r="G127" s="2">
        <v>28.64</v>
      </c>
      <c r="H127" s="4">
        <v>260</v>
      </c>
      <c r="J127" s="2">
        <f t="shared" si="65"/>
        <v>0.10772790555668635</v>
      </c>
      <c r="K127" s="4">
        <v>264</v>
      </c>
      <c r="L127" s="4">
        <v>578</v>
      </c>
      <c r="M127" s="2">
        <f t="shared" si="66"/>
        <v>18.398268398268399</v>
      </c>
      <c r="N127" s="7">
        <f t="shared" si="67"/>
        <v>265.85497835497836</v>
      </c>
      <c r="O127" s="2">
        <v>17.5</v>
      </c>
      <c r="P127" s="2">
        <v>16</v>
      </c>
      <c r="Q127" s="2">
        <v>11.5</v>
      </c>
      <c r="R127" s="2">
        <f t="shared" si="68"/>
        <v>13.75</v>
      </c>
      <c r="S127" s="2"/>
      <c r="T127" s="12">
        <v>0.84531048239364959</v>
      </c>
    </row>
    <row r="128" spans="1:21" x14ac:dyDescent="0.25">
      <c r="C128" s="1" t="s">
        <v>144</v>
      </c>
      <c r="D128" s="2">
        <v>8.18</v>
      </c>
      <c r="E128" s="3">
        <v>10</v>
      </c>
      <c r="F128" s="4">
        <v>53</v>
      </c>
      <c r="G128" s="2">
        <v>12.87</v>
      </c>
      <c r="H128" s="4">
        <v>243</v>
      </c>
      <c r="J128" s="2">
        <f t="shared" si="65"/>
        <v>4.7911212491964422E-2</v>
      </c>
      <c r="K128" s="4">
        <v>264</v>
      </c>
      <c r="L128" s="4">
        <v>581</v>
      </c>
      <c r="M128" s="2">
        <f t="shared" si="66"/>
        <v>18.493761140819963</v>
      </c>
      <c r="N128" s="7">
        <f t="shared" si="67"/>
        <v>268.62188057040993</v>
      </c>
      <c r="O128" s="2">
        <v>18.25</v>
      </c>
      <c r="P128" s="2">
        <v>14.5</v>
      </c>
      <c r="Q128" s="2">
        <v>15</v>
      </c>
      <c r="R128" s="2">
        <f t="shared" si="68"/>
        <v>14.75</v>
      </c>
      <c r="S128" s="2"/>
      <c r="T128" s="12">
        <v>1.1255970636418311</v>
      </c>
    </row>
    <row r="129" spans="1:21" x14ac:dyDescent="0.25">
      <c r="C129" s="1" t="s">
        <v>145</v>
      </c>
      <c r="D129" s="2">
        <v>9.11</v>
      </c>
      <c r="E129" s="3">
        <v>0</v>
      </c>
      <c r="F129" s="4">
        <v>57</v>
      </c>
      <c r="G129" s="2">
        <v>16.46</v>
      </c>
      <c r="H129" s="4">
        <v>289</v>
      </c>
      <c r="J129" s="2">
        <f t="shared" si="65"/>
        <v>7.0933794238683123E-2</v>
      </c>
      <c r="K129" s="4">
        <v>264</v>
      </c>
      <c r="L129" s="4">
        <v>540</v>
      </c>
      <c r="M129" s="2">
        <f t="shared" si="66"/>
        <v>17.188693659281896</v>
      </c>
      <c r="N129" s="7">
        <f t="shared" si="67"/>
        <v>232.04736440030561</v>
      </c>
      <c r="O129" s="2">
        <v>18</v>
      </c>
      <c r="P129" s="2">
        <v>14</v>
      </c>
      <c r="Q129" s="2">
        <v>13.25</v>
      </c>
      <c r="R129" s="2">
        <f t="shared" si="68"/>
        <v>13.625</v>
      </c>
      <c r="S129" s="2"/>
      <c r="T129" s="12">
        <v>1.2701286255144029</v>
      </c>
    </row>
    <row r="130" spans="1:21" x14ac:dyDescent="0.25">
      <c r="E130" s="5">
        <f>AVERAGE(E122:E129)</f>
        <v>1.5</v>
      </c>
      <c r="F130" s="5">
        <f t="shared" ref="F130:T130" si="69">AVERAGE(F122:F129)</f>
        <v>53.125</v>
      </c>
      <c r="G130" s="5">
        <f t="shared" si="69"/>
        <v>14.272500000000001</v>
      </c>
      <c r="H130" s="5">
        <f t="shared" si="69"/>
        <v>271.375</v>
      </c>
      <c r="I130" s="5" t="e">
        <f t="shared" si="69"/>
        <v>#DIV/0!</v>
      </c>
      <c r="J130" s="5">
        <f t="shared" si="69"/>
        <v>5.493812348071541E-2</v>
      </c>
      <c r="K130" s="5">
        <f t="shared" si="69"/>
        <v>265.75</v>
      </c>
      <c r="L130" s="5">
        <f t="shared" si="69"/>
        <v>576.375</v>
      </c>
      <c r="M130" s="5">
        <f t="shared" si="69"/>
        <v>18.346543162719634</v>
      </c>
      <c r="N130" s="5">
        <f t="shared" si="69"/>
        <v>264.72766663483577</v>
      </c>
      <c r="O130" s="5">
        <f t="shared" si="69"/>
        <v>17.75</v>
      </c>
      <c r="P130" s="5">
        <f t="shared" si="69"/>
        <v>14.78125</v>
      </c>
      <c r="Q130" s="5">
        <f t="shared" si="69"/>
        <v>13.78125</v>
      </c>
      <c r="R130" s="5">
        <f t="shared" si="69"/>
        <v>14.28125</v>
      </c>
      <c r="S130" s="5" t="e">
        <f t="shared" si="69"/>
        <v>#DIV/0!</v>
      </c>
      <c r="T130" s="5">
        <f t="shared" si="69"/>
        <v>1.1128056709192657</v>
      </c>
    </row>
    <row r="131" spans="1:21" x14ac:dyDescent="0.25">
      <c r="A131" s="1" t="s">
        <v>146</v>
      </c>
      <c r="C131" s="1" t="s">
        <v>147</v>
      </c>
      <c r="D131" s="2">
        <v>4.07</v>
      </c>
      <c r="E131" s="3">
        <v>3</v>
      </c>
      <c r="F131" s="4">
        <v>212</v>
      </c>
      <c r="G131" s="2">
        <v>46.45</v>
      </c>
      <c r="H131" s="4">
        <v>219</v>
      </c>
      <c r="J131" s="2">
        <f>(G131/N131)</f>
        <v>0.7948002886670934</v>
      </c>
      <c r="K131" s="4">
        <v>268</v>
      </c>
      <c r="L131" s="4">
        <v>271</v>
      </c>
      <c r="M131" s="2">
        <f>(L131/31.416)</f>
        <v>8.6261777438248028</v>
      </c>
      <c r="N131" s="7">
        <f>(M131/2)^2*3.1416</f>
        <v>58.442354214413037</v>
      </c>
      <c r="O131" s="2">
        <v>13</v>
      </c>
      <c r="P131" s="2">
        <v>11.25</v>
      </c>
      <c r="Q131" s="2">
        <v>13.5</v>
      </c>
      <c r="R131" s="2">
        <f>(P131+Q131)/2</f>
        <v>12.375</v>
      </c>
      <c r="S131" s="2"/>
      <c r="T131" s="12">
        <v>3.7164827276317047</v>
      </c>
    </row>
    <row r="132" spans="1:21" x14ac:dyDescent="0.25">
      <c r="C132" s="1" t="s">
        <v>148</v>
      </c>
      <c r="D132" s="10">
        <v>4.0999999999999996</v>
      </c>
      <c r="M132" s="7"/>
      <c r="N132" s="2"/>
      <c r="O132" s="7"/>
      <c r="P132" s="2"/>
      <c r="Q132" s="2"/>
      <c r="R132" s="2"/>
      <c r="S132" s="2"/>
      <c r="T132" s="12"/>
      <c r="U132" s="1" t="s">
        <v>182</v>
      </c>
    </row>
    <row r="133" spans="1:21" x14ac:dyDescent="0.25">
      <c r="C133" s="1" t="s">
        <v>149</v>
      </c>
      <c r="D133" s="2">
        <v>5.03</v>
      </c>
      <c r="E133" s="3">
        <v>0</v>
      </c>
      <c r="F133" s="4">
        <v>48</v>
      </c>
      <c r="G133" s="2">
        <v>10.5</v>
      </c>
      <c r="H133" s="4">
        <v>219</v>
      </c>
      <c r="J133" s="2">
        <f t="shared" ref="J133:J135" si="70">(G133/N133)</f>
        <v>0.17447563636363639</v>
      </c>
      <c r="K133" s="4">
        <v>268</v>
      </c>
      <c r="L133" s="4">
        <v>275</v>
      </c>
      <c r="M133" s="2">
        <f t="shared" ref="M133:M135" si="71">(L133/31.416)</f>
        <v>8.7535014005602232</v>
      </c>
      <c r="N133" s="7">
        <f t="shared" ref="N133:N135" si="72">(M133/2)^2*3.1416</f>
        <v>60.180322128851529</v>
      </c>
      <c r="O133" s="2">
        <v>13.5</v>
      </c>
      <c r="P133" s="2">
        <v>11.5</v>
      </c>
      <c r="Q133" s="2">
        <v>10</v>
      </c>
      <c r="R133" s="2">
        <f t="shared" ref="R133:R135" si="73">(P133+Q133)/2</f>
        <v>10.75</v>
      </c>
      <c r="S133" s="2"/>
      <c r="T133" s="12">
        <v>3.6791095854545461</v>
      </c>
    </row>
    <row r="134" spans="1:21" x14ac:dyDescent="0.25">
      <c r="C134" s="1" t="s">
        <v>150</v>
      </c>
      <c r="D134" s="2">
        <v>5.19</v>
      </c>
      <c r="E134" s="3">
        <v>4</v>
      </c>
      <c r="F134" s="4">
        <v>71</v>
      </c>
      <c r="G134" s="2">
        <v>17.75</v>
      </c>
      <c r="H134" s="4">
        <v>250</v>
      </c>
      <c r="J134" s="2">
        <f t="shared" si="70"/>
        <v>0.30825112975221453</v>
      </c>
      <c r="K134" s="4">
        <v>268</v>
      </c>
      <c r="L134" s="4">
        <v>269</v>
      </c>
      <c r="M134" s="2">
        <f t="shared" si="71"/>
        <v>8.5625159154570927</v>
      </c>
      <c r="N134" s="7">
        <f t="shared" si="72"/>
        <v>57.582919531448951</v>
      </c>
      <c r="O134" s="2">
        <v>11</v>
      </c>
      <c r="P134" s="2">
        <v>10.5</v>
      </c>
      <c r="Q134" s="2">
        <v>11.5</v>
      </c>
      <c r="R134" s="2">
        <f t="shared" si="73"/>
        <v>11</v>
      </c>
      <c r="S134" s="2"/>
      <c r="T134" s="12">
        <v>3.7828925968408393</v>
      </c>
      <c r="U134" s="1" t="s">
        <v>196</v>
      </c>
    </row>
    <row r="135" spans="1:21" x14ac:dyDescent="0.25">
      <c r="C135" s="1" t="s">
        <v>151</v>
      </c>
      <c r="D135" s="2">
        <v>7.02</v>
      </c>
      <c r="E135" s="3">
        <v>0</v>
      </c>
      <c r="F135" s="4">
        <v>56</v>
      </c>
      <c r="G135" s="2">
        <v>13.23</v>
      </c>
      <c r="H135" s="4">
        <v>236</v>
      </c>
      <c r="J135" s="2">
        <f t="shared" si="70"/>
        <v>0.19768546016646846</v>
      </c>
      <c r="K135" s="4">
        <v>265</v>
      </c>
      <c r="L135" s="4">
        <v>290</v>
      </c>
      <c r="M135" s="2">
        <f t="shared" si="71"/>
        <v>9.2309651133180548</v>
      </c>
      <c r="N135" s="7">
        <f t="shared" si="72"/>
        <v>66.924497071555905</v>
      </c>
      <c r="O135" s="2">
        <v>13.5</v>
      </c>
      <c r="P135" s="2">
        <v>8.5</v>
      </c>
      <c r="Q135" s="2">
        <v>11.5</v>
      </c>
      <c r="R135" s="2">
        <f t="shared" si="73"/>
        <v>10</v>
      </c>
      <c r="S135" s="2"/>
      <c r="T135" s="12">
        <v>2.8541118478002372</v>
      </c>
    </row>
    <row r="136" spans="1:21" x14ac:dyDescent="0.25">
      <c r="C136" s="1" t="s">
        <v>152</v>
      </c>
      <c r="D136" s="13">
        <v>8.0399999999999991</v>
      </c>
      <c r="M136" s="7"/>
      <c r="N136" s="2"/>
      <c r="O136" s="7"/>
      <c r="P136" s="2"/>
      <c r="Q136" s="2"/>
      <c r="R136" s="2"/>
      <c r="S136" s="2"/>
      <c r="T136" s="12"/>
      <c r="U136" s="1" t="s">
        <v>179</v>
      </c>
    </row>
    <row r="137" spans="1:21" x14ac:dyDescent="0.25">
      <c r="C137" s="1" t="s">
        <v>153</v>
      </c>
      <c r="D137" s="2">
        <v>8.19</v>
      </c>
      <c r="E137" s="3">
        <v>10</v>
      </c>
      <c r="F137" s="4">
        <v>108</v>
      </c>
      <c r="G137" s="2">
        <v>25.35</v>
      </c>
      <c r="H137" s="4">
        <v>235</v>
      </c>
      <c r="J137" s="2">
        <f t="shared" ref="J137:J138" si="74">(G137/N137)</f>
        <v>0.40058125848800352</v>
      </c>
      <c r="K137" s="4">
        <v>264</v>
      </c>
      <c r="L137" s="4">
        <v>282</v>
      </c>
      <c r="M137" s="2">
        <f t="shared" ref="M137:M138" si="75">(L137/31.416)</f>
        <v>8.9763177998472123</v>
      </c>
      <c r="N137" s="7">
        <f t="shared" ref="N137:N138" si="76">(M137/2)^2*3.1416</f>
        <v>63.283040488922857</v>
      </c>
      <c r="O137" s="2">
        <v>12.75</v>
      </c>
      <c r="P137" s="2">
        <v>12.5</v>
      </c>
      <c r="Q137" s="2">
        <v>10</v>
      </c>
      <c r="R137" s="2">
        <f t="shared" ref="R137:R138" si="77">(P137+Q137)/2</f>
        <v>11.25</v>
      </c>
      <c r="S137" s="2"/>
      <c r="T137" s="12">
        <v>3.1624586690810315</v>
      </c>
    </row>
    <row r="138" spans="1:21" x14ac:dyDescent="0.25">
      <c r="C138" s="1" t="s">
        <v>154</v>
      </c>
      <c r="D138" s="2">
        <v>9.1300000000000008</v>
      </c>
      <c r="E138" s="3">
        <v>0</v>
      </c>
      <c r="F138" s="4">
        <v>205</v>
      </c>
      <c r="G138" s="2">
        <v>47.08</v>
      </c>
      <c r="H138" s="4">
        <v>230</v>
      </c>
      <c r="J138" s="2">
        <f t="shared" si="74"/>
        <v>0.86187592797622525</v>
      </c>
      <c r="K138" s="4">
        <v>264</v>
      </c>
      <c r="L138" s="4">
        <v>262</v>
      </c>
      <c r="M138" s="2">
        <f t="shared" si="75"/>
        <v>8.3396995161701035</v>
      </c>
      <c r="N138" s="7">
        <f t="shared" si="76"/>
        <v>54.625031830914175</v>
      </c>
      <c r="O138" s="2">
        <v>14.5</v>
      </c>
      <c r="P138" s="2">
        <v>11.5</v>
      </c>
      <c r="Q138" s="2">
        <v>8.5</v>
      </c>
      <c r="R138" s="2">
        <f t="shared" si="77"/>
        <v>10</v>
      </c>
      <c r="S138" s="2"/>
      <c r="T138" s="12">
        <v>4.0261761435813774</v>
      </c>
    </row>
    <row r="139" spans="1:21" x14ac:dyDescent="0.25">
      <c r="E139" s="5">
        <f>AVERAGE(E131:E138)</f>
        <v>2.8333333333333335</v>
      </c>
      <c r="F139" s="5">
        <f t="shared" ref="F139:T139" si="78">AVERAGE(F131:F138)</f>
        <v>116.66666666666667</v>
      </c>
      <c r="G139" s="5">
        <f t="shared" si="78"/>
        <v>26.72666666666667</v>
      </c>
      <c r="H139" s="5">
        <f t="shared" si="78"/>
        <v>231.5</v>
      </c>
      <c r="I139" s="5" t="e">
        <f t="shared" si="78"/>
        <v>#DIV/0!</v>
      </c>
      <c r="J139" s="5">
        <f t="shared" si="78"/>
        <v>0.45627828356894023</v>
      </c>
      <c r="K139" s="5">
        <f t="shared" si="78"/>
        <v>266.16666666666669</v>
      </c>
      <c r="L139" s="5">
        <f t="shared" si="78"/>
        <v>274.83333333333331</v>
      </c>
      <c r="M139" s="5">
        <f t="shared" si="78"/>
        <v>8.7481962481962494</v>
      </c>
      <c r="N139" s="5">
        <f t="shared" si="78"/>
        <v>60.173027544351072</v>
      </c>
      <c r="O139" s="5">
        <f t="shared" si="78"/>
        <v>13.041666666666666</v>
      </c>
      <c r="P139" s="5">
        <f t="shared" si="78"/>
        <v>10.958333333333334</v>
      </c>
      <c r="Q139" s="5">
        <f t="shared" si="78"/>
        <v>10.833333333333334</v>
      </c>
      <c r="R139" s="5">
        <f t="shared" si="78"/>
        <v>10.895833333333334</v>
      </c>
      <c r="S139" s="5" t="e">
        <f t="shared" si="78"/>
        <v>#DIV/0!</v>
      </c>
      <c r="T139" s="5">
        <f t="shared" si="78"/>
        <v>3.5368719283982895</v>
      </c>
    </row>
    <row r="140" spans="1:21" x14ac:dyDescent="0.25">
      <c r="A140" s="1" t="s">
        <v>155</v>
      </c>
      <c r="C140" s="1" t="s">
        <v>156</v>
      </c>
      <c r="D140" s="2">
        <v>4.08</v>
      </c>
      <c r="E140" s="3">
        <v>0</v>
      </c>
      <c r="F140" s="4">
        <v>291</v>
      </c>
      <c r="G140" s="2">
        <v>62.02</v>
      </c>
      <c r="H140" s="4">
        <v>213</v>
      </c>
      <c r="J140" s="2">
        <f t="shared" ref="J140:J141" si="79">(G140/N140)</f>
        <v>0.73334349053408121</v>
      </c>
      <c r="K140" s="4">
        <v>268</v>
      </c>
      <c r="L140" s="4">
        <v>326</v>
      </c>
      <c r="M140" s="2">
        <f t="shared" ref="M140:M141" si="80">(L140/31.416)</f>
        <v>10.376878023936847</v>
      </c>
      <c r="N140" s="7">
        <f t="shared" ref="N140:N141" si="81">(M140/2)^2*3.1416</f>
        <v>84.571555895085297</v>
      </c>
      <c r="O140" s="2">
        <v>15</v>
      </c>
      <c r="P140" s="2">
        <v>10.5</v>
      </c>
      <c r="Q140" s="2">
        <v>11</v>
      </c>
      <c r="R140" s="2">
        <f t="shared" ref="R140:R141" si="82">(P140+Q140)/2</f>
        <v>10.75</v>
      </c>
      <c r="S140" s="2"/>
      <c r="T140" s="12">
        <v>2.5780535511310179</v>
      </c>
    </row>
    <row r="141" spans="1:21" x14ac:dyDescent="0.25">
      <c r="C141" s="1" t="s">
        <v>157</v>
      </c>
      <c r="D141" s="2">
        <v>5.0199999999999996</v>
      </c>
      <c r="E141" s="3">
        <v>15</v>
      </c>
      <c r="F141" s="4">
        <v>153</v>
      </c>
      <c r="G141" s="2">
        <v>37.57</v>
      </c>
      <c r="H141" s="4">
        <v>246</v>
      </c>
      <c r="J141" s="2">
        <f t="shared" si="79"/>
        <v>0.57317637460695181</v>
      </c>
      <c r="K141" s="4">
        <v>268</v>
      </c>
      <c r="L141" s="4">
        <v>287</v>
      </c>
      <c r="M141" s="2">
        <f t="shared" si="80"/>
        <v>9.1354723707664878</v>
      </c>
      <c r="N141" s="7">
        <f t="shared" si="81"/>
        <v>65.54701426024954</v>
      </c>
      <c r="O141" s="2">
        <v>15.5</v>
      </c>
      <c r="P141" s="2">
        <v>7.75</v>
      </c>
      <c r="Q141" s="2">
        <v>11</v>
      </c>
      <c r="R141" s="2">
        <f t="shared" si="82"/>
        <v>9.375</v>
      </c>
      <c r="S141" s="2"/>
      <c r="T141" s="12">
        <v>3.6564594544063915</v>
      </c>
    </row>
    <row r="142" spans="1:21" x14ac:dyDescent="0.25">
      <c r="C142" s="1" t="s">
        <v>158</v>
      </c>
      <c r="D142" s="10">
        <v>6.09</v>
      </c>
      <c r="M142" s="7"/>
      <c r="N142" s="2"/>
      <c r="O142" s="7"/>
      <c r="P142" s="2"/>
      <c r="Q142" s="2"/>
      <c r="R142" s="2"/>
      <c r="S142" s="2"/>
      <c r="T142" s="12"/>
      <c r="U142" s="1" t="s">
        <v>181</v>
      </c>
    </row>
    <row r="143" spans="1:21" x14ac:dyDescent="0.25">
      <c r="C143" s="1" t="s">
        <v>159</v>
      </c>
      <c r="D143" s="10">
        <v>6.2</v>
      </c>
      <c r="K143" s="4"/>
      <c r="M143" s="4"/>
      <c r="N143" s="2"/>
      <c r="O143" s="4"/>
      <c r="P143" s="2"/>
      <c r="Q143" s="2"/>
      <c r="R143" s="2"/>
      <c r="S143" s="2"/>
      <c r="T143" s="12"/>
      <c r="U143" s="1" t="s">
        <v>205</v>
      </c>
    </row>
    <row r="144" spans="1:21" x14ac:dyDescent="0.25">
      <c r="C144" s="1" t="s">
        <v>160</v>
      </c>
      <c r="D144" s="2">
        <v>7.14</v>
      </c>
      <c r="E144" s="3">
        <v>0</v>
      </c>
      <c r="F144" s="4">
        <v>186</v>
      </c>
      <c r="G144" s="2">
        <v>41.65</v>
      </c>
      <c r="H144" s="4">
        <v>224</v>
      </c>
      <c r="J144" s="2">
        <f>(G144/N144)</f>
        <v>0.9318139187096085</v>
      </c>
      <c r="K144" s="4">
        <v>265</v>
      </c>
      <c r="L144" s="4">
        <v>237</v>
      </c>
      <c r="M144" s="2">
        <f>(L144/31.416)</f>
        <v>7.5439266615737202</v>
      </c>
      <c r="N144" s="7">
        <f>(M144/2)^2*3.1416</f>
        <v>44.69776546982429</v>
      </c>
      <c r="O144" s="2">
        <v>12</v>
      </c>
      <c r="P144" s="2">
        <v>12</v>
      </c>
      <c r="Q144" s="2">
        <v>7.75</v>
      </c>
      <c r="R144" s="2">
        <f>(P144+Q144)/2</f>
        <v>9.875</v>
      </c>
      <c r="S144" s="2"/>
      <c r="T144" s="12">
        <v>3.7149508091651979</v>
      </c>
    </row>
    <row r="145" spans="1:21" x14ac:dyDescent="0.25">
      <c r="C145" s="1" t="s">
        <v>161</v>
      </c>
      <c r="D145" s="13">
        <v>8.0299999999999994</v>
      </c>
      <c r="M145" s="7"/>
      <c r="N145" s="2"/>
      <c r="O145" s="7"/>
      <c r="P145" s="2"/>
      <c r="Q145" s="2"/>
      <c r="R145" s="2"/>
      <c r="S145" s="2"/>
      <c r="T145" s="12"/>
      <c r="U145" s="1" t="s">
        <v>179</v>
      </c>
    </row>
    <row r="146" spans="1:21" x14ac:dyDescent="0.25">
      <c r="C146" s="1" t="s">
        <v>162</v>
      </c>
      <c r="D146" s="2">
        <v>9.1</v>
      </c>
      <c r="E146" s="3">
        <v>0</v>
      </c>
      <c r="F146" s="4">
        <v>256</v>
      </c>
      <c r="G146" s="2">
        <v>57.67</v>
      </c>
      <c r="H146" s="4">
        <v>225</v>
      </c>
      <c r="J146" s="2">
        <f t="shared" ref="J146:J147" si="83">(G146/N146)</f>
        <v>0.95828666181818201</v>
      </c>
      <c r="K146" s="4">
        <v>264</v>
      </c>
      <c r="L146" s="4">
        <v>275</v>
      </c>
      <c r="M146" s="2">
        <f t="shared" ref="M146:M147" si="84">(L146/31.416)</f>
        <v>8.7535014005602232</v>
      </c>
      <c r="N146" s="7">
        <f t="shared" ref="N146:N147" si="85">(M146/2)^2*3.1416</f>
        <v>60.180322128851529</v>
      </c>
      <c r="O146" s="2">
        <v>12.5</v>
      </c>
      <c r="P146" s="2">
        <v>13</v>
      </c>
      <c r="Q146" s="2">
        <v>11.5</v>
      </c>
      <c r="R146" s="2">
        <f t="shared" ref="R146:R147" si="86">(P146+Q146)/2</f>
        <v>12.25</v>
      </c>
      <c r="S146" s="2"/>
      <c r="T146" s="12">
        <v>3.3095535709090917</v>
      </c>
    </row>
    <row r="147" spans="1:21" x14ac:dyDescent="0.25">
      <c r="C147" s="1" t="s">
        <v>163</v>
      </c>
      <c r="D147" s="2">
        <v>9.18</v>
      </c>
      <c r="E147" s="3">
        <v>0</v>
      </c>
      <c r="F147" s="4">
        <v>220</v>
      </c>
      <c r="G147" s="2">
        <v>51.97</v>
      </c>
      <c r="H147" s="4">
        <v>236</v>
      </c>
      <c r="J147" s="2">
        <f t="shared" si="83"/>
        <v>0.71134181616181424</v>
      </c>
      <c r="K147" s="4">
        <v>264</v>
      </c>
      <c r="L147" s="4">
        <v>303</v>
      </c>
      <c r="M147" s="2">
        <f t="shared" si="84"/>
        <v>9.6447669977081745</v>
      </c>
      <c r="N147" s="7">
        <f t="shared" si="85"/>
        <v>73.059110007639418</v>
      </c>
      <c r="O147" s="2">
        <v>13.5</v>
      </c>
      <c r="P147" s="2">
        <v>11</v>
      </c>
      <c r="Q147" s="2">
        <v>10.5</v>
      </c>
      <c r="R147" s="2">
        <f t="shared" si="86"/>
        <v>10.75</v>
      </c>
      <c r="S147" s="2"/>
      <c r="T147" s="12">
        <v>2.870141724667516</v>
      </c>
    </row>
    <row r="148" spans="1:21" x14ac:dyDescent="0.25">
      <c r="E148" s="5">
        <f>AVERAGE(E140:E147)</f>
        <v>3</v>
      </c>
      <c r="F148" s="5">
        <f t="shared" ref="F148:T148" si="87">AVERAGE(F140:F147)</f>
        <v>221.2</v>
      </c>
      <c r="G148" s="5">
        <f t="shared" si="87"/>
        <v>50.176000000000002</v>
      </c>
      <c r="H148" s="5">
        <f t="shared" si="87"/>
        <v>228.8</v>
      </c>
      <c r="I148" s="5" t="e">
        <f t="shared" si="87"/>
        <v>#DIV/0!</v>
      </c>
      <c r="J148" s="5">
        <f t="shared" si="87"/>
        <v>0.78159245236612762</v>
      </c>
      <c r="K148" s="5">
        <f t="shared" si="87"/>
        <v>265.8</v>
      </c>
      <c r="L148" s="5">
        <f t="shared" si="87"/>
        <v>285.60000000000002</v>
      </c>
      <c r="M148" s="5">
        <f t="shared" si="87"/>
        <v>9.0909090909090899</v>
      </c>
      <c r="N148" s="5">
        <f t="shared" si="87"/>
        <v>65.611153552330009</v>
      </c>
      <c r="O148" s="5">
        <f t="shared" si="87"/>
        <v>13.7</v>
      </c>
      <c r="P148" s="5">
        <f t="shared" si="87"/>
        <v>10.85</v>
      </c>
      <c r="Q148" s="5">
        <f t="shared" si="87"/>
        <v>10.35</v>
      </c>
      <c r="R148" s="5">
        <f t="shared" si="87"/>
        <v>10.6</v>
      </c>
      <c r="S148" s="5" t="e">
        <f t="shared" si="87"/>
        <v>#DIV/0!</v>
      </c>
      <c r="T148" s="5">
        <f t="shared" si="87"/>
        <v>3.2258318220558428</v>
      </c>
    </row>
    <row r="149" spans="1:21" x14ac:dyDescent="0.25">
      <c r="A149" s="1" t="s">
        <v>164</v>
      </c>
      <c r="C149" s="1" t="s">
        <v>165</v>
      </c>
      <c r="D149" s="2">
        <v>4.09</v>
      </c>
      <c r="E149" s="3">
        <v>27</v>
      </c>
      <c r="F149" s="4">
        <v>145</v>
      </c>
      <c r="G149" s="2">
        <v>28.71</v>
      </c>
      <c r="H149" s="4">
        <v>198</v>
      </c>
      <c r="J149" s="2">
        <f>(G149/N149)</f>
        <v>0.45047552597735019</v>
      </c>
      <c r="K149" s="4">
        <v>268</v>
      </c>
      <c r="L149" s="4">
        <v>283</v>
      </c>
      <c r="M149" s="2">
        <f>(L149/31.416)</f>
        <v>9.0081487140310674</v>
      </c>
      <c r="N149" s="7">
        <f>(M149/2)^2*3.1416</f>
        <v>63.732652151769805</v>
      </c>
      <c r="O149" s="2">
        <v>12</v>
      </c>
      <c r="P149" s="2">
        <v>11</v>
      </c>
      <c r="Q149" s="2">
        <v>12</v>
      </c>
      <c r="R149" s="2">
        <f>(P149+Q149)/2</f>
        <v>11.5</v>
      </c>
      <c r="S149" s="2"/>
      <c r="T149" s="12">
        <v>3.6948093645819027</v>
      </c>
    </row>
    <row r="150" spans="1:21" x14ac:dyDescent="0.25">
      <c r="C150" s="1" t="s">
        <v>166</v>
      </c>
      <c r="D150" s="10">
        <v>4.13</v>
      </c>
      <c r="M150" s="7"/>
      <c r="N150" s="2"/>
      <c r="O150" s="7"/>
      <c r="P150" s="2"/>
      <c r="Q150" s="2"/>
      <c r="R150" s="2"/>
      <c r="S150" s="2"/>
      <c r="T150" s="12"/>
      <c r="U150" s="1" t="s">
        <v>200</v>
      </c>
    </row>
    <row r="151" spans="1:21" x14ac:dyDescent="0.25">
      <c r="C151" s="1" t="s">
        <v>167</v>
      </c>
      <c r="D151" s="2">
        <v>5.12</v>
      </c>
      <c r="E151" s="3">
        <v>9</v>
      </c>
      <c r="F151" s="4">
        <v>187</v>
      </c>
      <c r="G151" s="2">
        <v>38.5</v>
      </c>
      <c r="H151" s="4">
        <v>206</v>
      </c>
      <c r="J151" s="2">
        <f t="shared" ref="J151:J156" si="88">(G151/N151)</f>
        <v>0.63974400000000009</v>
      </c>
      <c r="K151" s="4">
        <v>268</v>
      </c>
      <c r="L151" s="4">
        <v>275</v>
      </c>
      <c r="M151" s="2">
        <f t="shared" ref="M151:M156" si="89">(L151/31.416)</f>
        <v>8.7535014005602232</v>
      </c>
      <c r="N151" s="7">
        <f t="shared" ref="N151:N156" si="90">(M151/2)^2*3.1416</f>
        <v>60.180322128851529</v>
      </c>
      <c r="O151" s="2">
        <v>13</v>
      </c>
      <c r="P151" s="2">
        <v>10</v>
      </c>
      <c r="Q151" s="2">
        <v>9.5</v>
      </c>
      <c r="R151" s="2">
        <f t="shared" ref="R151:R156" si="91">(P151+Q151)/2</f>
        <v>9.75</v>
      </c>
      <c r="S151" s="2"/>
      <c r="T151" s="12">
        <v>3.7500630109090918</v>
      </c>
    </row>
    <row r="152" spans="1:21" x14ac:dyDescent="0.25">
      <c r="C152" s="1" t="s">
        <v>168</v>
      </c>
      <c r="D152" s="2">
        <v>6.14</v>
      </c>
      <c r="E152" s="3">
        <v>19</v>
      </c>
      <c r="F152" s="4">
        <v>271</v>
      </c>
      <c r="G152" s="2">
        <v>55</v>
      </c>
      <c r="H152" s="4">
        <v>203</v>
      </c>
      <c r="J152" s="2">
        <f t="shared" si="88"/>
        <v>1.0145946183996124</v>
      </c>
      <c r="K152" s="4">
        <v>265</v>
      </c>
      <c r="L152" s="4">
        <v>261</v>
      </c>
      <c r="M152" s="2">
        <f t="shared" si="89"/>
        <v>8.3078686019862484</v>
      </c>
      <c r="N152" s="7">
        <f t="shared" si="90"/>
        <v>54.208842627960273</v>
      </c>
      <c r="O152" s="2">
        <v>11.5</v>
      </c>
      <c r="P152" s="2">
        <v>10</v>
      </c>
      <c r="Q152" s="2">
        <v>10.25</v>
      </c>
      <c r="R152" s="2">
        <f t="shared" si="91"/>
        <v>10.125</v>
      </c>
      <c r="S152" s="2"/>
      <c r="T152" s="12">
        <v>4.6652905271502174</v>
      </c>
    </row>
    <row r="153" spans="1:21" x14ac:dyDescent="0.25">
      <c r="C153" s="1" t="s">
        <v>169</v>
      </c>
      <c r="D153" s="2">
        <v>7.07</v>
      </c>
      <c r="E153" s="3">
        <v>12</v>
      </c>
      <c r="F153" s="4">
        <v>65</v>
      </c>
      <c r="G153" s="2">
        <v>14.16</v>
      </c>
      <c r="H153" s="4">
        <v>218</v>
      </c>
      <c r="J153" s="2">
        <f t="shared" si="88"/>
        <v>0.19639984547631931</v>
      </c>
      <c r="K153" s="4">
        <v>265</v>
      </c>
      <c r="L153" s="4">
        <v>301</v>
      </c>
      <c r="M153" s="2">
        <f t="shared" si="89"/>
        <v>9.5811051693404625</v>
      </c>
      <c r="N153" s="7">
        <f t="shared" si="90"/>
        <v>72.09781639928697</v>
      </c>
      <c r="O153" s="2">
        <v>12.25</v>
      </c>
      <c r="P153" s="2">
        <v>12.5</v>
      </c>
      <c r="Q153" s="2">
        <v>9.5</v>
      </c>
      <c r="R153" s="2">
        <f t="shared" si="91"/>
        <v>11</v>
      </c>
      <c r="S153" s="2"/>
      <c r="T153" s="12">
        <v>2.6866278297149049</v>
      </c>
    </row>
    <row r="154" spans="1:21" x14ac:dyDescent="0.25">
      <c r="C154" s="1" t="s">
        <v>170</v>
      </c>
      <c r="D154" s="2">
        <v>8.06</v>
      </c>
      <c r="E154" s="3">
        <v>17</v>
      </c>
      <c r="F154" s="4">
        <v>190</v>
      </c>
      <c r="G154" s="2">
        <v>35.24</v>
      </c>
      <c r="H154" s="4">
        <v>185</v>
      </c>
      <c r="J154" s="2">
        <f t="shared" si="88"/>
        <v>0.54139558902635831</v>
      </c>
      <c r="K154" s="4">
        <v>264</v>
      </c>
      <c r="L154" s="4">
        <v>286</v>
      </c>
      <c r="M154" s="2">
        <f t="shared" si="89"/>
        <v>9.1036414565826327</v>
      </c>
      <c r="N154" s="7">
        <f t="shared" si="90"/>
        <v>65.091036414565821</v>
      </c>
      <c r="O154" s="2">
        <v>12.5</v>
      </c>
      <c r="P154" s="2">
        <v>11</v>
      </c>
      <c r="Q154" s="2">
        <v>10.5</v>
      </c>
      <c r="R154" s="2">
        <f t="shared" si="91"/>
        <v>10.75</v>
      </c>
      <c r="S154" s="2"/>
      <c r="T154" s="12">
        <v>2.696377407208177</v>
      </c>
    </row>
    <row r="155" spans="1:21" x14ac:dyDescent="0.25">
      <c r="C155" s="1" t="s">
        <v>171</v>
      </c>
      <c r="D155" s="2">
        <v>9.0399999999999991</v>
      </c>
      <c r="E155" s="3">
        <v>4</v>
      </c>
      <c r="F155" s="4">
        <v>194</v>
      </c>
      <c r="G155" s="2">
        <v>39.79</v>
      </c>
      <c r="H155" s="4">
        <v>205</v>
      </c>
      <c r="J155" s="2">
        <f t="shared" si="88"/>
        <v>0.75118240490355137</v>
      </c>
      <c r="K155" s="4">
        <v>264</v>
      </c>
      <c r="L155" s="4">
        <v>258</v>
      </c>
      <c r="M155" s="2">
        <f t="shared" si="89"/>
        <v>8.2123758594346832</v>
      </c>
      <c r="N155" s="7">
        <f t="shared" si="90"/>
        <v>52.96982429335371</v>
      </c>
      <c r="O155" s="2">
        <v>11.25</v>
      </c>
      <c r="P155" s="2">
        <v>11.5</v>
      </c>
      <c r="Q155" s="2">
        <v>10.5</v>
      </c>
      <c r="R155" s="2">
        <f t="shared" si="91"/>
        <v>11</v>
      </c>
      <c r="S155" s="2"/>
      <c r="T155" s="12">
        <v>3.5048256715341624</v>
      </c>
    </row>
    <row r="156" spans="1:21" x14ac:dyDescent="0.25">
      <c r="C156" s="1" t="s">
        <v>172</v>
      </c>
      <c r="D156" s="2">
        <v>9.14</v>
      </c>
      <c r="E156" s="3">
        <v>0</v>
      </c>
      <c r="F156" s="4">
        <v>90</v>
      </c>
      <c r="G156" s="2">
        <v>14.64</v>
      </c>
      <c r="H156" s="4">
        <v>163</v>
      </c>
      <c r="J156" s="2">
        <f t="shared" si="88"/>
        <v>0.28292517647058829</v>
      </c>
      <c r="K156" s="4">
        <v>264</v>
      </c>
      <c r="L156" s="4">
        <v>255</v>
      </c>
      <c r="M156" s="2">
        <f t="shared" si="89"/>
        <v>8.1168831168831161</v>
      </c>
      <c r="N156" s="7">
        <f t="shared" si="90"/>
        <v>51.745129870129858</v>
      </c>
      <c r="O156" s="2">
        <v>11</v>
      </c>
      <c r="P156" s="2">
        <v>8.5</v>
      </c>
      <c r="Q156" s="2">
        <v>9</v>
      </c>
      <c r="R156" s="2">
        <f t="shared" si="91"/>
        <v>8.75</v>
      </c>
      <c r="S156" s="2"/>
      <c r="T156" s="12">
        <v>3.1954698039215699</v>
      </c>
    </row>
    <row r="157" spans="1:21" x14ac:dyDescent="0.25">
      <c r="E157" s="5">
        <f>AVERAGE(E149:E156)</f>
        <v>12.571428571428571</v>
      </c>
      <c r="F157" s="5">
        <f t="shared" ref="F157:T157" si="92">AVERAGE(F149:F156)</f>
        <v>163.14285714285714</v>
      </c>
      <c r="G157" s="5">
        <f t="shared" si="92"/>
        <v>32.291428571428575</v>
      </c>
      <c r="H157" s="5">
        <f t="shared" si="92"/>
        <v>196.85714285714286</v>
      </c>
      <c r="I157" s="5" t="e">
        <f t="shared" si="92"/>
        <v>#DIV/0!</v>
      </c>
      <c r="J157" s="5">
        <f t="shared" si="92"/>
        <v>0.55381673717911151</v>
      </c>
      <c r="K157" s="5">
        <f t="shared" si="92"/>
        <v>265.42857142857144</v>
      </c>
      <c r="L157" s="5">
        <f t="shared" si="92"/>
        <v>274.14285714285717</v>
      </c>
      <c r="M157" s="5">
        <f t="shared" si="92"/>
        <v>8.7262177598312043</v>
      </c>
      <c r="N157" s="5">
        <f t="shared" si="92"/>
        <v>60.003660555131148</v>
      </c>
      <c r="O157" s="5">
        <f t="shared" si="92"/>
        <v>11.928571428571429</v>
      </c>
      <c r="P157" s="5">
        <f t="shared" si="92"/>
        <v>10.642857142857142</v>
      </c>
      <c r="Q157" s="5">
        <f t="shared" si="92"/>
        <v>10.178571428571429</v>
      </c>
      <c r="R157" s="5">
        <f t="shared" si="92"/>
        <v>10.410714285714286</v>
      </c>
      <c r="S157" s="5" t="e">
        <f t="shared" si="92"/>
        <v>#DIV/0!</v>
      </c>
      <c r="T157" s="5">
        <f t="shared" si="92"/>
        <v>3.4562090878600036</v>
      </c>
    </row>
    <row r="161" spans="1:16" x14ac:dyDescent="0.25">
      <c r="E161" s="35" t="s">
        <v>39</v>
      </c>
    </row>
    <row r="162" spans="1:16" x14ac:dyDescent="0.25">
      <c r="A162" s="1" t="s">
        <v>173</v>
      </c>
      <c r="E162" s="9"/>
    </row>
    <row r="163" spans="1:16" x14ac:dyDescent="0.25">
      <c r="A163" s="1" t="s">
        <v>174</v>
      </c>
      <c r="P163" s="14" t="s">
        <v>39</v>
      </c>
    </row>
    <row r="164" spans="1:16" x14ac:dyDescent="0.25">
      <c r="E164" s="9"/>
    </row>
    <row r="166" spans="1:16" x14ac:dyDescent="0.25">
      <c r="E166" s="9"/>
    </row>
    <row r="167" spans="1:16" x14ac:dyDescent="0.25">
      <c r="E167" s="9"/>
    </row>
    <row r="168" spans="1:16" x14ac:dyDescent="0.25">
      <c r="E168" s="9"/>
    </row>
    <row r="169" spans="1:16" x14ac:dyDescent="0.25">
      <c r="E169" s="9"/>
    </row>
  </sheetData>
  <phoneticPr fontId="3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tabSelected="1" workbookViewId="0">
      <selection activeCell="H12" sqref="H12"/>
    </sheetView>
  </sheetViews>
  <sheetFormatPr defaultColWidth="9" defaultRowHeight="13.2" x14ac:dyDescent="0.25"/>
  <cols>
    <col min="1" max="1" width="12.109375" style="1" customWidth="1"/>
    <col min="2" max="2" width="11" style="7" bestFit="1" customWidth="1"/>
    <col min="3" max="5" width="9" style="7"/>
    <col min="6" max="7" width="9" style="2"/>
    <col min="8" max="8" width="11.33203125" style="2" bestFit="1" customWidth="1"/>
    <col min="9" max="17" width="9" style="2"/>
    <col min="19" max="16384" width="9" style="1"/>
  </cols>
  <sheetData>
    <row r="1" spans="1:18" x14ac:dyDescent="0.25">
      <c r="A1" s="21" t="s">
        <v>0</v>
      </c>
      <c r="D1" s="25" t="s">
        <v>39</v>
      </c>
      <c r="E1" s="7" t="s">
        <v>39</v>
      </c>
      <c r="F1" s="2" t="s">
        <v>39</v>
      </c>
      <c r="L1" s="2" t="s">
        <v>39</v>
      </c>
      <c r="M1" s="2" t="s">
        <v>39</v>
      </c>
      <c r="N1" s="2" t="s">
        <v>39</v>
      </c>
      <c r="O1" s="2" t="s">
        <v>39</v>
      </c>
      <c r="P1" s="2" t="s">
        <v>39</v>
      </c>
      <c r="Q1" s="2" t="s">
        <v>39</v>
      </c>
    </row>
    <row r="2" spans="1:18" x14ac:dyDescent="0.25">
      <c r="A2" s="21" t="s">
        <v>221</v>
      </c>
      <c r="C2" s="7" t="s">
        <v>39</v>
      </c>
      <c r="E2" s="7" t="s">
        <v>39</v>
      </c>
      <c r="H2" s="26"/>
      <c r="J2" s="2" t="s">
        <v>39</v>
      </c>
      <c r="O2" s="2" t="s">
        <v>219</v>
      </c>
      <c r="P2" s="2" t="s">
        <v>220</v>
      </c>
      <c r="Q2" s="2" t="s">
        <v>222</v>
      </c>
    </row>
    <row r="3" spans="1:18" x14ac:dyDescent="0.25">
      <c r="C3" s="7" t="s">
        <v>39</v>
      </c>
      <c r="F3" s="2">
        <v>2012</v>
      </c>
      <c r="H3" s="26" t="s">
        <v>223</v>
      </c>
      <c r="J3" s="2" t="s">
        <v>177</v>
      </c>
      <c r="K3" s="2" t="s">
        <v>2</v>
      </c>
      <c r="L3" s="2">
        <v>2012</v>
      </c>
      <c r="M3" s="2">
        <v>2012</v>
      </c>
      <c r="N3" s="2">
        <v>2012</v>
      </c>
      <c r="O3" s="2">
        <v>2012</v>
      </c>
      <c r="P3" s="2">
        <v>2012</v>
      </c>
      <c r="Q3" s="2">
        <v>2012</v>
      </c>
    </row>
    <row r="4" spans="1:18" x14ac:dyDescent="0.25">
      <c r="A4" s="1" t="s">
        <v>3</v>
      </c>
      <c r="B4" s="7" t="s">
        <v>7</v>
      </c>
      <c r="C4" s="7" t="s">
        <v>9</v>
      </c>
      <c r="D4" s="7" t="s">
        <v>10</v>
      </c>
      <c r="E4" s="7" t="s">
        <v>12</v>
      </c>
      <c r="F4" s="2" t="s">
        <v>15</v>
      </c>
      <c r="G4" s="2" t="s">
        <v>185</v>
      </c>
      <c r="H4" s="26" t="s">
        <v>224</v>
      </c>
      <c r="J4" s="2" t="s">
        <v>178</v>
      </c>
      <c r="K4" s="2" t="s">
        <v>11</v>
      </c>
      <c r="L4" s="2" t="s">
        <v>13</v>
      </c>
      <c r="M4" s="2" t="s">
        <v>14</v>
      </c>
      <c r="N4" s="2" t="s">
        <v>217</v>
      </c>
      <c r="O4" s="2" t="s">
        <v>218</v>
      </c>
      <c r="P4" s="2" t="s">
        <v>218</v>
      </c>
      <c r="Q4" s="2" t="s">
        <v>218</v>
      </c>
    </row>
    <row r="5" spans="1:18" x14ac:dyDescent="0.25">
      <c r="A5" s="1" t="s">
        <v>137</v>
      </c>
      <c r="B5" s="7">
        <v>1.5</v>
      </c>
      <c r="C5" s="7">
        <v>14.272500000000001</v>
      </c>
      <c r="D5" s="7">
        <v>271.375</v>
      </c>
      <c r="E5" s="7">
        <v>265.75</v>
      </c>
      <c r="F5" s="2">
        <v>18.346543162719634</v>
      </c>
      <c r="G5" s="2">
        <v>1.1128056709192657</v>
      </c>
      <c r="H5" s="36" t="s">
        <v>228</v>
      </c>
      <c r="J5" s="2">
        <v>53.125</v>
      </c>
      <c r="K5" s="2">
        <v>5.493812348071541E-2</v>
      </c>
      <c r="L5" s="2">
        <v>576.375</v>
      </c>
      <c r="M5" s="2">
        <v>264.72766663483577</v>
      </c>
      <c r="N5" s="2">
        <v>17.75</v>
      </c>
      <c r="O5" s="2">
        <v>14.78125</v>
      </c>
      <c r="P5" s="2">
        <v>13.78125</v>
      </c>
      <c r="Q5" s="2">
        <v>14.28125</v>
      </c>
      <c r="R5" s="1"/>
    </row>
    <row r="6" spans="1:18" x14ac:dyDescent="0.25">
      <c r="A6" s="1" t="s">
        <v>129</v>
      </c>
      <c r="B6" s="7">
        <v>39.166666666666664</v>
      </c>
      <c r="C6" s="7">
        <v>23.668333333333333</v>
      </c>
      <c r="D6" s="7">
        <v>284.33333333333331</v>
      </c>
      <c r="E6" s="7">
        <v>266.16666666666669</v>
      </c>
      <c r="F6" s="2">
        <v>17.729819200407434</v>
      </c>
      <c r="G6" s="2">
        <v>1.2945380302013458</v>
      </c>
      <c r="H6" s="36" t="s">
        <v>234</v>
      </c>
      <c r="J6" s="2">
        <v>88</v>
      </c>
      <c r="K6" s="2">
        <v>9.1172896528100664E-2</v>
      </c>
      <c r="L6" s="2">
        <v>557</v>
      </c>
      <c r="M6" s="2">
        <v>248.16972243442828</v>
      </c>
      <c r="N6" s="2">
        <v>17.625</v>
      </c>
      <c r="O6" s="2">
        <v>13.833333333333334</v>
      </c>
      <c r="P6" s="2">
        <v>13.75</v>
      </c>
      <c r="Q6" s="2">
        <v>13.791666666666666</v>
      </c>
      <c r="R6" s="1"/>
    </row>
    <row r="7" spans="1:18" x14ac:dyDescent="0.25">
      <c r="A7" s="1" t="s">
        <v>105</v>
      </c>
      <c r="B7" s="7">
        <v>25.333333333333332</v>
      </c>
      <c r="C7" s="7">
        <v>25.91</v>
      </c>
      <c r="D7" s="7">
        <v>261.66666666666669</v>
      </c>
      <c r="E7" s="7">
        <v>265.66666666666669</v>
      </c>
      <c r="F7" s="2">
        <v>17.390289449112977</v>
      </c>
      <c r="G7" s="2">
        <v>1.3302170009165866</v>
      </c>
      <c r="H7" s="36" t="s">
        <v>231</v>
      </c>
      <c r="J7" s="2">
        <v>96.333333333333329</v>
      </c>
      <c r="K7" s="2">
        <v>0.10242612826784413</v>
      </c>
      <c r="L7" s="2">
        <v>546.33333333333337</v>
      </c>
      <c r="M7" s="2">
        <v>238.85520117137762</v>
      </c>
      <c r="N7" s="2">
        <v>17.5</v>
      </c>
      <c r="O7" s="2">
        <v>14.416666666666666</v>
      </c>
      <c r="P7" s="2">
        <v>13.5</v>
      </c>
      <c r="Q7" s="2">
        <v>13.958333333333334</v>
      </c>
      <c r="R7" s="1"/>
    </row>
    <row r="8" spans="1:18" x14ac:dyDescent="0.25">
      <c r="A8" s="1" t="s">
        <v>113</v>
      </c>
      <c r="B8" s="7">
        <v>19.428571428571427</v>
      </c>
      <c r="C8" s="7">
        <v>17.612857142857145</v>
      </c>
      <c r="D8" s="7">
        <v>257.57142857142856</v>
      </c>
      <c r="E8" s="7">
        <v>266</v>
      </c>
      <c r="F8" s="2">
        <v>16.756702681072429</v>
      </c>
      <c r="G8" s="2">
        <v>1.0022131181018252</v>
      </c>
      <c r="H8" s="36" t="s">
        <v>232</v>
      </c>
      <c r="J8" s="2">
        <v>67.571428571428569</v>
      </c>
      <c r="K8" s="2">
        <v>9.2831046421630301E-2</v>
      </c>
      <c r="L8" s="2">
        <v>526.42857142857144</v>
      </c>
      <c r="M8" s="2">
        <v>223.83737585943467</v>
      </c>
      <c r="N8" s="2">
        <v>16.928571428571427</v>
      </c>
      <c r="O8" s="2">
        <v>12.142857142857142</v>
      </c>
      <c r="P8" s="2">
        <v>12.25</v>
      </c>
      <c r="Q8" s="2">
        <v>12.196428571428571</v>
      </c>
      <c r="R8" s="1"/>
    </row>
    <row r="9" spans="1:18" x14ac:dyDescent="0.25">
      <c r="A9" s="1" t="s">
        <v>35</v>
      </c>
      <c r="B9" s="7">
        <v>17.25</v>
      </c>
      <c r="C9" s="7">
        <v>16.75</v>
      </c>
      <c r="D9" s="7">
        <v>237.66666666666666</v>
      </c>
      <c r="E9" s="7">
        <v>265.5</v>
      </c>
      <c r="F9" s="2">
        <v>15.979118920295392</v>
      </c>
      <c r="G9" s="2">
        <v>1.6585452695966012</v>
      </c>
      <c r="H9" s="36" t="s">
        <v>227</v>
      </c>
      <c r="J9" s="2">
        <v>71</v>
      </c>
      <c r="K9" s="2">
        <v>0.23712211641534062</v>
      </c>
      <c r="L9" s="2">
        <v>502</v>
      </c>
      <c r="M9" s="2">
        <v>208.67233256939141</v>
      </c>
      <c r="N9" s="2">
        <v>16.375</v>
      </c>
      <c r="O9" s="2">
        <v>13.875</v>
      </c>
      <c r="P9" s="2">
        <v>12.75</v>
      </c>
      <c r="Q9" s="2">
        <v>13.3125</v>
      </c>
      <c r="R9" s="1"/>
    </row>
    <row r="10" spans="1:18" x14ac:dyDescent="0.25">
      <c r="A10" s="1" t="s">
        <v>43</v>
      </c>
      <c r="B10" s="7">
        <v>0</v>
      </c>
      <c r="C10" s="7">
        <v>20.9</v>
      </c>
      <c r="D10" s="7">
        <v>287</v>
      </c>
      <c r="E10" s="7">
        <v>266.5</v>
      </c>
      <c r="F10" s="2">
        <v>13.177998472116119</v>
      </c>
      <c r="G10" s="2">
        <v>1.7805636599397325</v>
      </c>
      <c r="H10" s="36" t="s">
        <v>229</v>
      </c>
      <c r="J10" s="2">
        <v>73</v>
      </c>
      <c r="K10" s="2">
        <v>0.15457626224299065</v>
      </c>
      <c r="L10" s="2">
        <v>414</v>
      </c>
      <c r="M10" s="2">
        <v>136.54825566590273</v>
      </c>
      <c r="N10" s="2">
        <v>17.125</v>
      </c>
      <c r="O10" s="2">
        <v>11.5</v>
      </c>
      <c r="P10" s="2">
        <v>11.75</v>
      </c>
      <c r="Q10" s="2">
        <v>11.625</v>
      </c>
      <c r="R10" s="1"/>
    </row>
    <row r="11" spans="1:18" x14ac:dyDescent="0.25">
      <c r="A11" s="1" t="s">
        <v>52</v>
      </c>
      <c r="B11" s="7">
        <v>4</v>
      </c>
      <c r="C11" s="7">
        <v>24.984999999999999</v>
      </c>
      <c r="D11" s="7">
        <v>255.5</v>
      </c>
      <c r="E11" s="7">
        <v>265.875</v>
      </c>
      <c r="F11" s="2">
        <v>11.857015533486123</v>
      </c>
      <c r="G11" s="2">
        <v>2.4162339636179615</v>
      </c>
      <c r="H11" s="36" t="s">
        <v>228</v>
      </c>
      <c r="J11" s="2">
        <v>99</v>
      </c>
      <c r="K11" s="2">
        <v>0.2520449237519119</v>
      </c>
      <c r="L11" s="2">
        <v>372.5</v>
      </c>
      <c r="M11" s="2">
        <v>111.34573147440794</v>
      </c>
      <c r="N11" s="2">
        <v>15.75</v>
      </c>
      <c r="O11" s="2">
        <v>11.75</v>
      </c>
      <c r="P11" s="2">
        <v>11.5625</v>
      </c>
      <c r="Q11" s="2">
        <v>11.65625</v>
      </c>
      <c r="R11" s="1"/>
    </row>
    <row r="12" spans="1:18" x14ac:dyDescent="0.25">
      <c r="A12" s="1" t="s">
        <v>61</v>
      </c>
      <c r="B12" s="7">
        <v>39</v>
      </c>
      <c r="C12" s="7">
        <v>26.59</v>
      </c>
      <c r="D12" s="7">
        <v>242</v>
      </c>
      <c r="E12" s="7">
        <v>268</v>
      </c>
      <c r="F12" s="2">
        <v>11.618283677107206</v>
      </c>
      <c r="G12" s="2">
        <v>2.5735534441733914</v>
      </c>
      <c r="H12" s="36" t="s">
        <v>230</v>
      </c>
      <c r="J12" s="2">
        <v>110</v>
      </c>
      <c r="K12" s="2">
        <v>0.25080921448677057</v>
      </c>
      <c r="L12" s="2">
        <v>365</v>
      </c>
      <c r="M12" s="2">
        <v>106.01683855360324</v>
      </c>
      <c r="N12" s="2">
        <v>15.5</v>
      </c>
      <c r="O12" s="2">
        <v>11.75</v>
      </c>
      <c r="P12" s="2">
        <v>10.5</v>
      </c>
      <c r="Q12" s="2">
        <v>11.125</v>
      </c>
      <c r="R12" s="1"/>
    </row>
    <row r="13" spans="1:18" x14ac:dyDescent="0.25">
      <c r="A13" s="1" t="s">
        <v>121</v>
      </c>
      <c r="B13" s="7">
        <v>6.4</v>
      </c>
      <c r="C13" s="7">
        <v>36.543999999999997</v>
      </c>
      <c r="D13" s="7">
        <v>248.6</v>
      </c>
      <c r="E13" s="7">
        <v>266</v>
      </c>
      <c r="F13" s="2">
        <v>10.981665393430099</v>
      </c>
      <c r="G13" s="2">
        <v>2.7847682585498039</v>
      </c>
      <c r="H13" s="36" t="s">
        <v>233</v>
      </c>
      <c r="J13" s="2">
        <v>147.80000000000001</v>
      </c>
      <c r="K13" s="2">
        <v>0.38859359869712085</v>
      </c>
      <c r="L13" s="2">
        <v>345</v>
      </c>
      <c r="M13" s="2">
        <v>94.988381716322891</v>
      </c>
      <c r="N13" s="2">
        <v>13.4</v>
      </c>
      <c r="O13" s="2">
        <v>11.95</v>
      </c>
      <c r="P13" s="2">
        <v>11.4</v>
      </c>
      <c r="Q13" s="2">
        <v>11.675000000000001</v>
      </c>
      <c r="R13" s="1"/>
    </row>
    <row r="14" spans="1:18" x14ac:dyDescent="0.25">
      <c r="A14" s="1" t="s">
        <v>79</v>
      </c>
      <c r="B14" s="7">
        <v>51.833333333333336</v>
      </c>
      <c r="C14" s="7">
        <v>53.564999999999998</v>
      </c>
      <c r="D14" s="7">
        <v>226.33333333333334</v>
      </c>
      <c r="E14" s="7">
        <v>266.33333333333331</v>
      </c>
      <c r="F14" s="2">
        <v>10.663356251591546</v>
      </c>
      <c r="G14" s="2">
        <v>3.3101492359212035</v>
      </c>
      <c r="H14" s="36" t="s">
        <v>234</v>
      </c>
      <c r="J14" s="2">
        <v>239</v>
      </c>
      <c r="K14" s="2">
        <v>0.60960901418237756</v>
      </c>
      <c r="L14" s="2">
        <v>335</v>
      </c>
      <c r="M14" s="2">
        <v>89.460519056107287</v>
      </c>
      <c r="N14" s="2">
        <v>13.291666666666666</v>
      </c>
      <c r="O14" s="2">
        <v>13.416666666666666</v>
      </c>
      <c r="P14" s="2">
        <v>11.291666666666666</v>
      </c>
      <c r="Q14" s="2">
        <v>12.354166666666666</v>
      </c>
      <c r="R14" s="1"/>
    </row>
    <row r="15" spans="1:18" x14ac:dyDescent="0.25">
      <c r="A15" s="1" t="s">
        <v>26</v>
      </c>
      <c r="B15" s="7">
        <v>18.25</v>
      </c>
      <c r="C15" s="7">
        <v>29.002499999999998</v>
      </c>
      <c r="D15" s="7">
        <v>265.5</v>
      </c>
      <c r="E15" s="7">
        <v>265</v>
      </c>
      <c r="F15" s="2">
        <v>10.504201680672269</v>
      </c>
      <c r="G15" s="2">
        <v>2.9117571221876632</v>
      </c>
      <c r="H15" s="36" t="s">
        <v>226</v>
      </c>
      <c r="J15" s="2">
        <v>110</v>
      </c>
      <c r="K15" s="2">
        <v>0.3477658191213065</v>
      </c>
      <c r="L15" s="2">
        <v>330</v>
      </c>
      <c r="M15" s="2">
        <v>87.253708301502414</v>
      </c>
      <c r="N15" s="2">
        <v>13.9375</v>
      </c>
      <c r="O15" s="2">
        <v>12</v>
      </c>
      <c r="P15" s="2">
        <v>11.4375</v>
      </c>
      <c r="Q15" s="2">
        <v>11.71875</v>
      </c>
      <c r="R15" s="1"/>
    </row>
    <row r="16" spans="1:18" x14ac:dyDescent="0.25">
      <c r="A16" s="1" t="s">
        <v>87</v>
      </c>
      <c r="B16" s="7">
        <v>0</v>
      </c>
      <c r="C16" s="7">
        <v>19.309999999999999</v>
      </c>
      <c r="D16" s="7">
        <v>239.5</v>
      </c>
      <c r="E16" s="7">
        <v>267</v>
      </c>
      <c r="F16" s="2">
        <v>10.154061624649859</v>
      </c>
      <c r="G16" s="2">
        <v>2.3467888538769595</v>
      </c>
      <c r="H16" s="36" t="s">
        <v>227</v>
      </c>
      <c r="J16" s="2">
        <v>83.75</v>
      </c>
      <c r="K16" s="2">
        <v>0.3416084201795786</v>
      </c>
      <c r="L16" s="2">
        <v>319</v>
      </c>
      <c r="M16" s="2">
        <v>93.483416093710218</v>
      </c>
      <c r="N16" s="2">
        <v>12.9375</v>
      </c>
      <c r="O16" s="2">
        <v>10.75</v>
      </c>
      <c r="P16" s="2">
        <v>9.9375</v>
      </c>
      <c r="Q16" s="2">
        <v>10.34375</v>
      </c>
      <c r="R16" s="1"/>
    </row>
    <row r="17" spans="1:18" x14ac:dyDescent="0.25">
      <c r="A17" s="1" t="s">
        <v>17</v>
      </c>
      <c r="B17" s="7">
        <v>50.428571428571431</v>
      </c>
      <c r="C17" s="7">
        <v>27.25</v>
      </c>
      <c r="D17" s="7">
        <v>248.28571428571428</v>
      </c>
      <c r="E17" s="7">
        <v>266</v>
      </c>
      <c r="F17" s="2">
        <v>9.7629961075339224</v>
      </c>
      <c r="G17" s="2">
        <v>3.4919385318860923</v>
      </c>
      <c r="H17" s="36" t="s">
        <v>225</v>
      </c>
      <c r="J17" s="2">
        <v>110.85714285714286</v>
      </c>
      <c r="K17" s="2">
        <v>0.38447436517478967</v>
      </c>
      <c r="L17" s="2">
        <v>306.71428571428572</v>
      </c>
      <c r="M17" s="2">
        <v>75.618088144348661</v>
      </c>
      <c r="N17" s="2">
        <v>13.785714285714286</v>
      </c>
      <c r="O17" s="2">
        <v>11</v>
      </c>
      <c r="P17" s="2">
        <v>11.464285714285714</v>
      </c>
      <c r="Q17" s="2">
        <v>11.232142857142858</v>
      </c>
      <c r="R17" s="1"/>
    </row>
    <row r="18" spans="1:18" x14ac:dyDescent="0.25">
      <c r="A18" s="1" t="s">
        <v>155</v>
      </c>
      <c r="B18" s="7">
        <v>3</v>
      </c>
      <c r="C18" s="7">
        <v>50.176000000000002</v>
      </c>
      <c r="D18" s="7">
        <v>228.8</v>
      </c>
      <c r="E18" s="7">
        <v>265.8</v>
      </c>
      <c r="F18" s="2">
        <v>9.0909090909090899</v>
      </c>
      <c r="G18" s="2">
        <v>3.2258318220558428</v>
      </c>
      <c r="H18" s="36" t="s">
        <v>236</v>
      </c>
      <c r="J18" s="2">
        <v>221.2</v>
      </c>
      <c r="K18" s="2">
        <v>0.78159245236612762</v>
      </c>
      <c r="L18" s="2">
        <v>285.60000000000002</v>
      </c>
      <c r="M18" s="2">
        <v>65.611153552330009</v>
      </c>
      <c r="N18" s="2">
        <v>13.7</v>
      </c>
      <c r="O18" s="2">
        <v>10.85</v>
      </c>
      <c r="P18" s="2">
        <v>10.35</v>
      </c>
      <c r="Q18" s="2">
        <v>10.6</v>
      </c>
      <c r="R18" s="1"/>
    </row>
    <row r="19" spans="1:18" x14ac:dyDescent="0.25">
      <c r="A19" s="1" t="s">
        <v>146</v>
      </c>
      <c r="B19" s="7">
        <v>2.8333333333333335</v>
      </c>
      <c r="C19" s="7">
        <v>26.72666666666667</v>
      </c>
      <c r="D19" s="7">
        <v>231.5</v>
      </c>
      <c r="E19" s="7">
        <v>266.16666666666669</v>
      </c>
      <c r="F19" s="2">
        <v>8.7481962481962494</v>
      </c>
      <c r="G19" s="2">
        <v>3.5368719283982895</v>
      </c>
      <c r="H19" s="36" t="s">
        <v>235</v>
      </c>
      <c r="J19" s="2">
        <v>116.66666666666667</v>
      </c>
      <c r="K19" s="2">
        <v>0.45627828356894023</v>
      </c>
      <c r="L19" s="2">
        <v>274.83333333333331</v>
      </c>
      <c r="M19" s="2">
        <v>60.173027544351072</v>
      </c>
      <c r="N19" s="2">
        <v>13.041666666666666</v>
      </c>
      <c r="O19" s="2">
        <v>10.958333333333334</v>
      </c>
      <c r="P19" s="2">
        <v>10.833333333333334</v>
      </c>
      <c r="Q19" s="2">
        <v>10.895833333333334</v>
      </c>
      <c r="R19" s="1"/>
    </row>
    <row r="20" spans="1:18" x14ac:dyDescent="0.25">
      <c r="A20" s="1" t="s">
        <v>164</v>
      </c>
      <c r="B20" s="7">
        <v>12.571428571428571</v>
      </c>
      <c r="C20" s="7">
        <v>32.291428571428575</v>
      </c>
      <c r="D20" s="7">
        <v>196.85714285714286</v>
      </c>
      <c r="E20" s="7">
        <v>265.42857142857144</v>
      </c>
      <c r="F20" s="2">
        <v>8.7262177598312043</v>
      </c>
      <c r="G20" s="2">
        <v>3.4562090878600036</v>
      </c>
      <c r="H20" s="36" t="s">
        <v>225</v>
      </c>
      <c r="J20" s="2">
        <v>163.14285714285714</v>
      </c>
      <c r="K20" s="2">
        <v>0.55381673717911151</v>
      </c>
      <c r="L20" s="2">
        <v>274.14285714285717</v>
      </c>
      <c r="M20" s="2">
        <v>60.003660555131148</v>
      </c>
      <c r="N20" s="2">
        <v>11.928571428571429</v>
      </c>
      <c r="O20" s="2">
        <v>10.642857142857142</v>
      </c>
      <c r="P20" s="2">
        <v>10.178571428571429</v>
      </c>
      <c r="Q20" s="2">
        <v>10.410714285714286</v>
      </c>
      <c r="R20" s="1"/>
    </row>
    <row r="21" spans="1:18" x14ac:dyDescent="0.25">
      <c r="A21" s="1" t="s">
        <v>96</v>
      </c>
      <c r="B21" s="7">
        <v>2</v>
      </c>
      <c r="C21" s="7">
        <v>23.68</v>
      </c>
      <c r="D21" s="7">
        <v>219</v>
      </c>
      <c r="E21" s="7">
        <v>265</v>
      </c>
      <c r="F21" s="2">
        <v>5.9842118665648076</v>
      </c>
      <c r="G21" s="2">
        <v>4.557382163875058</v>
      </c>
      <c r="H21" s="36" t="s">
        <v>230</v>
      </c>
      <c r="J21" s="2">
        <v>108</v>
      </c>
      <c r="K21" s="2">
        <v>0.84193173381620656</v>
      </c>
      <c r="L21" s="2">
        <v>188</v>
      </c>
      <c r="M21" s="2">
        <v>28.125795772854591</v>
      </c>
      <c r="N21" s="2">
        <v>10.5</v>
      </c>
      <c r="O21" s="2">
        <v>6.5</v>
      </c>
      <c r="P21" s="2">
        <v>7.75</v>
      </c>
      <c r="Q21" s="2">
        <v>7.125</v>
      </c>
      <c r="R21" s="1"/>
    </row>
    <row r="22" spans="1:18" x14ac:dyDescent="0.25">
      <c r="A22" s="1" t="s">
        <v>70</v>
      </c>
      <c r="B22" s="7">
        <v>13.25</v>
      </c>
      <c r="C22" s="7">
        <v>18.141249999999999</v>
      </c>
      <c r="D22" s="7">
        <v>188.5</v>
      </c>
      <c r="E22" s="7">
        <v>265.75</v>
      </c>
      <c r="F22" s="2">
        <v>5.5226636108989053</v>
      </c>
      <c r="G22" s="2">
        <v>3.9550976194517871</v>
      </c>
      <c r="H22" s="36" t="s">
        <v>228</v>
      </c>
      <c r="J22" s="2">
        <v>95.75</v>
      </c>
      <c r="K22" s="2">
        <v>0.70131899902042938</v>
      </c>
      <c r="L22" s="2">
        <v>173.5</v>
      </c>
      <c r="M22" s="2">
        <v>24.461858607079193</v>
      </c>
      <c r="N22" s="2">
        <v>8.5625</v>
      </c>
      <c r="O22" s="2">
        <v>8.84375</v>
      </c>
      <c r="P22" s="2">
        <v>7.3125</v>
      </c>
      <c r="Q22" s="2">
        <v>8.078125</v>
      </c>
      <c r="R22" s="1"/>
    </row>
    <row r="23" spans="1:18" x14ac:dyDescent="0.25">
      <c r="R23" s="1"/>
    </row>
    <row r="24" spans="1:18" x14ac:dyDescent="0.25">
      <c r="R24" s="1"/>
    </row>
    <row r="25" spans="1:18" x14ac:dyDescent="0.25">
      <c r="R25" s="1"/>
    </row>
    <row r="26" spans="1:18" x14ac:dyDescent="0.25">
      <c r="B26" s="7" t="s">
        <v>39</v>
      </c>
      <c r="R26" s="1"/>
    </row>
    <row r="27" spans="1:18" x14ac:dyDescent="0.25">
      <c r="A27" s="1" t="s">
        <v>173</v>
      </c>
      <c r="R27" s="1"/>
    </row>
    <row r="28" spans="1:18" x14ac:dyDescent="0.25">
      <c r="A28" s="1" t="s">
        <v>174</v>
      </c>
      <c r="O28" s="2" t="s">
        <v>39</v>
      </c>
      <c r="R28" s="1"/>
    </row>
    <row r="29" spans="1:18" x14ac:dyDescent="0.25">
      <c r="R29" s="1"/>
    </row>
    <row r="30" spans="1:18" x14ac:dyDescent="0.25">
      <c r="R30" s="1"/>
    </row>
    <row r="31" spans="1:18" x14ac:dyDescent="0.25">
      <c r="R31" s="1"/>
    </row>
    <row r="32" spans="1:18" x14ac:dyDescent="0.25">
      <c r="R32" s="1"/>
    </row>
    <row r="33" spans="18:18" x14ac:dyDescent="0.25">
      <c r="R33" s="1"/>
    </row>
    <row r="34" spans="18:18" x14ac:dyDescent="0.25">
      <c r="R34" s="1"/>
    </row>
    <row r="35" spans="18:18" x14ac:dyDescent="0.25">
      <c r="R35" s="1"/>
    </row>
    <row r="36" spans="18:18" x14ac:dyDescent="0.25">
      <c r="R36" s="1"/>
    </row>
    <row r="37" spans="18:18" x14ac:dyDescent="0.25">
      <c r="R37" s="1"/>
    </row>
    <row r="38" spans="18:18" x14ac:dyDescent="0.25">
      <c r="R38" s="1"/>
    </row>
    <row r="39" spans="18:18" x14ac:dyDescent="0.25">
      <c r="R39" s="1"/>
    </row>
    <row r="40" spans="18:18" x14ac:dyDescent="0.25">
      <c r="R40" s="1"/>
    </row>
    <row r="41" spans="18:18" x14ac:dyDescent="0.25">
      <c r="R41" s="1"/>
    </row>
    <row r="42" spans="18:18" x14ac:dyDescent="0.25">
      <c r="R42" s="1"/>
    </row>
    <row r="43" spans="18:18" x14ac:dyDescent="0.25">
      <c r="R43" s="1"/>
    </row>
    <row r="44" spans="18:18" x14ac:dyDescent="0.25">
      <c r="R44" s="1"/>
    </row>
    <row r="45" spans="18:18" x14ac:dyDescent="0.25">
      <c r="R45" s="1"/>
    </row>
    <row r="46" spans="18:18" x14ac:dyDescent="0.25">
      <c r="R46" s="1"/>
    </row>
    <row r="47" spans="18:18" x14ac:dyDescent="0.25">
      <c r="R47" s="1"/>
    </row>
    <row r="48" spans="18:18" x14ac:dyDescent="0.25">
      <c r="R48" s="1"/>
    </row>
    <row r="49" spans="18:18" x14ac:dyDescent="0.25">
      <c r="R49" s="1"/>
    </row>
    <row r="50" spans="18:18" x14ac:dyDescent="0.25">
      <c r="R50" s="1"/>
    </row>
    <row r="51" spans="18:18" x14ac:dyDescent="0.25">
      <c r="R51" s="1"/>
    </row>
    <row r="52" spans="18:18" x14ac:dyDescent="0.25">
      <c r="R52" s="1"/>
    </row>
    <row r="53" spans="18:18" x14ac:dyDescent="0.25">
      <c r="R53" s="1"/>
    </row>
    <row r="54" spans="18:18" x14ac:dyDescent="0.25">
      <c r="R54" s="1"/>
    </row>
    <row r="55" spans="18:18" x14ac:dyDescent="0.25">
      <c r="R55" s="1"/>
    </row>
    <row r="56" spans="18:18" x14ac:dyDescent="0.25">
      <c r="R56" s="1"/>
    </row>
    <row r="57" spans="18:18" x14ac:dyDescent="0.25">
      <c r="R57" s="1"/>
    </row>
    <row r="58" spans="18:18" x14ac:dyDescent="0.25">
      <c r="R58" s="1"/>
    </row>
    <row r="59" spans="18:18" x14ac:dyDescent="0.25">
      <c r="R59" s="1"/>
    </row>
    <row r="60" spans="18:18" x14ac:dyDescent="0.25">
      <c r="R60" s="1"/>
    </row>
    <row r="61" spans="18:18" x14ac:dyDescent="0.25">
      <c r="R61" s="1"/>
    </row>
    <row r="62" spans="18:18" x14ac:dyDescent="0.25">
      <c r="R62" s="1"/>
    </row>
    <row r="63" spans="18:18" x14ac:dyDescent="0.25">
      <c r="R63" s="1"/>
    </row>
    <row r="64" spans="18:18" x14ac:dyDescent="0.25">
      <c r="R64" s="1"/>
    </row>
    <row r="65" spans="18:18" x14ac:dyDescent="0.25">
      <c r="R65" s="1"/>
    </row>
    <row r="66" spans="18:18" x14ac:dyDescent="0.25">
      <c r="R66" s="1"/>
    </row>
    <row r="67" spans="18:18" x14ac:dyDescent="0.25">
      <c r="R67" s="1"/>
    </row>
    <row r="68" spans="18:18" x14ac:dyDescent="0.25">
      <c r="R68" s="1"/>
    </row>
    <row r="69" spans="18:18" x14ac:dyDescent="0.25">
      <c r="R69" s="1"/>
    </row>
    <row r="70" spans="18:18" x14ac:dyDescent="0.25">
      <c r="R70" s="1"/>
    </row>
    <row r="71" spans="18:18" x14ac:dyDescent="0.25">
      <c r="R71" s="1"/>
    </row>
    <row r="72" spans="18:18" x14ac:dyDescent="0.25">
      <c r="R72" s="1"/>
    </row>
    <row r="73" spans="18:18" x14ac:dyDescent="0.25">
      <c r="R73" s="1"/>
    </row>
    <row r="74" spans="18:18" x14ac:dyDescent="0.25">
      <c r="R74" s="1"/>
    </row>
    <row r="75" spans="18:18" x14ac:dyDescent="0.25">
      <c r="R75" s="1"/>
    </row>
    <row r="76" spans="18:18" x14ac:dyDescent="0.25">
      <c r="R76" s="1"/>
    </row>
    <row r="77" spans="18:18" x14ac:dyDescent="0.25">
      <c r="R77" s="1"/>
    </row>
    <row r="78" spans="18:18" x14ac:dyDescent="0.25">
      <c r="R78" s="1"/>
    </row>
    <row r="79" spans="18:18" x14ac:dyDescent="0.25">
      <c r="R79" s="1"/>
    </row>
    <row r="80" spans="18:18" x14ac:dyDescent="0.25">
      <c r="R80" s="1"/>
    </row>
    <row r="81" spans="18:18" x14ac:dyDescent="0.25">
      <c r="R81" s="1"/>
    </row>
    <row r="82" spans="18:18" x14ac:dyDescent="0.25">
      <c r="R82" s="1"/>
    </row>
    <row r="83" spans="18:18" x14ac:dyDescent="0.25">
      <c r="R83" s="1"/>
    </row>
    <row r="84" spans="18:18" x14ac:dyDescent="0.25">
      <c r="R84" s="1"/>
    </row>
    <row r="85" spans="18:18" x14ac:dyDescent="0.25">
      <c r="R85" s="1"/>
    </row>
    <row r="86" spans="18:18" x14ac:dyDescent="0.25">
      <c r="R86" s="1"/>
    </row>
    <row r="87" spans="18:18" x14ac:dyDescent="0.25">
      <c r="R87" s="1"/>
    </row>
    <row r="88" spans="18:18" x14ac:dyDescent="0.25">
      <c r="R88" s="1"/>
    </row>
    <row r="89" spans="18:18" x14ac:dyDescent="0.25">
      <c r="R89" s="1"/>
    </row>
    <row r="90" spans="18:18" x14ac:dyDescent="0.25">
      <c r="R90" s="1"/>
    </row>
    <row r="91" spans="18:18" x14ac:dyDescent="0.25">
      <c r="R91" s="1"/>
    </row>
    <row r="92" spans="18:18" x14ac:dyDescent="0.25">
      <c r="R92" s="1"/>
    </row>
    <row r="93" spans="18:18" x14ac:dyDescent="0.25">
      <c r="R93" s="1"/>
    </row>
    <row r="94" spans="18:18" x14ac:dyDescent="0.25">
      <c r="R94" s="1"/>
    </row>
    <row r="95" spans="18:18" x14ac:dyDescent="0.25">
      <c r="R95" s="1"/>
    </row>
    <row r="96" spans="18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</sheetData>
  <sortState ref="A5:Q22">
    <sortCondition descending="1" ref="F5:F22"/>
  </sortState>
  <phoneticPr fontId="3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opLeftCell="D1" workbookViewId="0">
      <selection activeCell="G5" sqref="G5:S339"/>
    </sheetView>
  </sheetViews>
  <sheetFormatPr defaultRowHeight="13.2" x14ac:dyDescent="0.25"/>
  <cols>
    <col min="4" max="4" width="9.109375" style="11" customWidth="1"/>
    <col min="5" max="5" width="11.44140625" style="1" customWidth="1"/>
    <col min="7" max="7" width="9" style="2" customWidth="1"/>
    <col min="8" max="8" width="9.109375" style="7" customWidth="1"/>
    <col min="9" max="9" width="9.109375" style="2" customWidth="1"/>
    <col min="10" max="10" width="27" style="1" customWidth="1"/>
    <col min="11" max="11" width="11.44140625" style="3" bestFit="1" customWidth="1"/>
    <col min="12" max="13" width="9.109375" style="3" customWidth="1"/>
    <col min="14" max="15" width="9.109375" style="7" customWidth="1"/>
    <col min="16" max="16" width="9.109375" style="2" customWidth="1"/>
    <col min="17" max="17" width="9.109375" style="7" customWidth="1"/>
    <col min="18" max="18" width="11" style="4" customWidth="1"/>
    <col min="20" max="20" width="9" style="3" customWidth="1"/>
  </cols>
  <sheetData>
    <row r="1" spans="1:21" x14ac:dyDescent="0.25">
      <c r="A1" s="21" t="s">
        <v>0</v>
      </c>
      <c r="G1" s="2" t="s">
        <v>39</v>
      </c>
      <c r="J1" s="1" t="s">
        <v>39</v>
      </c>
      <c r="O1" s="7" t="s">
        <v>39</v>
      </c>
      <c r="Q1" s="7" t="s">
        <v>39</v>
      </c>
      <c r="R1" s="4" t="s">
        <v>39</v>
      </c>
      <c r="T1" s="3" t="s">
        <v>39</v>
      </c>
    </row>
    <row r="2" spans="1:21" x14ac:dyDescent="0.25">
      <c r="A2" s="21" t="s">
        <v>206</v>
      </c>
      <c r="C2" s="11"/>
      <c r="I2" s="2" t="s">
        <v>39</v>
      </c>
      <c r="J2" s="2"/>
      <c r="N2" s="7" t="s">
        <v>39</v>
      </c>
      <c r="O2" s="7" t="s">
        <v>39</v>
      </c>
      <c r="Q2" s="7" t="s">
        <v>39</v>
      </c>
    </row>
    <row r="3" spans="1:21" x14ac:dyDescent="0.25">
      <c r="G3" s="4">
        <v>2011</v>
      </c>
      <c r="I3" s="2" t="s">
        <v>39</v>
      </c>
      <c r="M3" s="3" t="s">
        <v>1</v>
      </c>
      <c r="N3" s="7" t="s">
        <v>177</v>
      </c>
      <c r="P3" s="2" t="s">
        <v>2</v>
      </c>
      <c r="R3" s="4" t="s">
        <v>207</v>
      </c>
      <c r="T3" s="4" t="s">
        <v>207</v>
      </c>
    </row>
    <row r="4" spans="1:21" x14ac:dyDescent="0.25">
      <c r="A4" t="s">
        <v>208</v>
      </c>
      <c r="B4" t="s">
        <v>209</v>
      </c>
      <c r="C4" s="11" t="s">
        <v>210</v>
      </c>
      <c r="D4" s="11" t="s">
        <v>211</v>
      </c>
      <c r="E4" s="1" t="s">
        <v>3</v>
      </c>
      <c r="F4" s="1" t="s">
        <v>213</v>
      </c>
      <c r="G4" s="2" t="s">
        <v>14</v>
      </c>
      <c r="H4" s="7" t="s">
        <v>10</v>
      </c>
      <c r="I4" s="2" t="s">
        <v>9</v>
      </c>
      <c r="J4" s="3" t="s">
        <v>16</v>
      </c>
      <c r="K4" s="3" t="s">
        <v>7</v>
      </c>
      <c r="L4" s="3" t="s">
        <v>8</v>
      </c>
      <c r="M4" s="3" t="s">
        <v>176</v>
      </c>
      <c r="N4" s="7" t="s">
        <v>178</v>
      </c>
      <c r="O4" s="7" t="s">
        <v>180</v>
      </c>
      <c r="P4" s="2" t="s">
        <v>11</v>
      </c>
      <c r="Q4" s="7" t="s">
        <v>12</v>
      </c>
      <c r="R4" s="4" t="s">
        <v>13</v>
      </c>
      <c r="T4" s="3" t="s">
        <v>15</v>
      </c>
      <c r="U4" s="11" t="s">
        <v>185</v>
      </c>
    </row>
    <row r="5" spans="1:21" x14ac:dyDescent="0.25">
      <c r="A5" s="11">
        <v>2011</v>
      </c>
      <c r="B5" s="11" t="s">
        <v>212</v>
      </c>
      <c r="C5" s="11">
        <v>1</v>
      </c>
      <c r="D5" s="11" t="s">
        <v>214</v>
      </c>
      <c r="E5" s="1" t="s">
        <v>17</v>
      </c>
      <c r="F5" s="11">
        <v>1</v>
      </c>
      <c r="Q5" s="4"/>
      <c r="T5" s="2">
        <f t="shared" ref="T5:T10" si="0">(R5/31.416)</f>
        <v>0</v>
      </c>
      <c r="U5" s="12">
        <v>4.7569353216000003</v>
      </c>
    </row>
    <row r="6" spans="1:21" x14ac:dyDescent="0.25">
      <c r="A6" s="11">
        <v>2011</v>
      </c>
      <c r="B6" s="11" t="s">
        <v>212</v>
      </c>
      <c r="C6" s="11">
        <v>1</v>
      </c>
      <c r="D6" s="11" t="s">
        <v>215</v>
      </c>
      <c r="E6" s="1" t="s">
        <v>17</v>
      </c>
      <c r="F6" s="11">
        <v>1</v>
      </c>
      <c r="Q6" s="4"/>
      <c r="T6" s="2">
        <f t="shared" si="0"/>
        <v>0</v>
      </c>
      <c r="U6" s="12">
        <v>3.6312596078431376</v>
      </c>
    </row>
    <row r="7" spans="1:21" x14ac:dyDescent="0.25">
      <c r="A7" s="11">
        <v>2011</v>
      </c>
      <c r="B7" s="11" t="s">
        <v>212</v>
      </c>
      <c r="C7" s="11">
        <v>2</v>
      </c>
      <c r="D7" s="11" t="s">
        <v>214</v>
      </c>
      <c r="E7" s="1" t="s">
        <v>17</v>
      </c>
      <c r="F7" s="11">
        <v>1</v>
      </c>
      <c r="Q7" s="4"/>
      <c r="T7" s="2">
        <f t="shared" si="0"/>
        <v>0</v>
      </c>
      <c r="U7" s="12">
        <v>3.6171684266666659</v>
      </c>
    </row>
    <row r="8" spans="1:21" x14ac:dyDescent="0.25">
      <c r="A8" s="11">
        <v>2011</v>
      </c>
      <c r="B8" s="11" t="s">
        <v>212</v>
      </c>
      <c r="C8" s="11">
        <v>2</v>
      </c>
      <c r="D8" s="11" t="s">
        <v>215</v>
      </c>
      <c r="E8" s="1" t="s">
        <v>17</v>
      </c>
      <c r="F8" s="11">
        <v>1</v>
      </c>
      <c r="Q8" s="4"/>
      <c r="T8" s="2">
        <f t="shared" si="0"/>
        <v>0</v>
      </c>
      <c r="U8" s="12">
        <v>3.287692448206728</v>
      </c>
    </row>
    <row r="9" spans="1:21" x14ac:dyDescent="0.25">
      <c r="A9" s="11">
        <v>2011</v>
      </c>
      <c r="B9" s="11" t="s">
        <v>212</v>
      </c>
      <c r="C9" s="11">
        <v>3</v>
      </c>
      <c r="D9" s="11" t="s">
        <v>214</v>
      </c>
      <c r="E9" s="1" t="s">
        <v>17</v>
      </c>
      <c r="F9" s="11">
        <v>1</v>
      </c>
      <c r="Q9" s="4"/>
      <c r="T9" s="2">
        <f t="shared" si="0"/>
        <v>0</v>
      </c>
      <c r="U9" s="12">
        <v>3.7009584606288644</v>
      </c>
    </row>
    <row r="10" spans="1:21" x14ac:dyDescent="0.25">
      <c r="A10" s="11">
        <v>2011</v>
      </c>
      <c r="B10" s="11" t="s">
        <v>212</v>
      </c>
      <c r="C10" s="11">
        <v>3</v>
      </c>
      <c r="D10" s="11" t="s">
        <v>215</v>
      </c>
      <c r="E10" s="1" t="s">
        <v>17</v>
      </c>
      <c r="F10" s="11">
        <v>1</v>
      </c>
      <c r="Q10" s="4"/>
      <c r="T10" s="2">
        <f t="shared" si="0"/>
        <v>0</v>
      </c>
      <c r="U10" s="12">
        <v>3.1966936038320659</v>
      </c>
    </row>
    <row r="11" spans="1:21" x14ac:dyDescent="0.25">
      <c r="A11" s="11">
        <v>2011</v>
      </c>
      <c r="B11" s="11" t="s">
        <v>212</v>
      </c>
      <c r="C11" s="11">
        <v>4</v>
      </c>
      <c r="D11" s="11" t="s">
        <v>214</v>
      </c>
      <c r="E11" s="1" t="s">
        <v>17</v>
      </c>
      <c r="F11" s="11">
        <v>0</v>
      </c>
      <c r="G11" s="4"/>
      <c r="T11" s="2"/>
      <c r="U11" s="12"/>
    </row>
    <row r="12" spans="1:21" x14ac:dyDescent="0.25">
      <c r="A12" s="11">
        <v>2011</v>
      </c>
      <c r="B12" s="11" t="s">
        <v>212</v>
      </c>
      <c r="C12" s="11">
        <v>4</v>
      </c>
      <c r="D12" s="11" t="s">
        <v>215</v>
      </c>
      <c r="E12" s="1" t="s">
        <v>17</v>
      </c>
      <c r="F12" s="11">
        <v>1</v>
      </c>
      <c r="Q12" s="4"/>
      <c r="T12" s="2">
        <f>(R12/31.416)</f>
        <v>0</v>
      </c>
      <c r="U12" s="12">
        <v>3.7861215496117695</v>
      </c>
    </row>
    <row r="13" spans="1:21" x14ac:dyDescent="0.25">
      <c r="A13" s="11">
        <v>2011</v>
      </c>
      <c r="B13" s="11" t="s">
        <v>212</v>
      </c>
      <c r="C13" s="11">
        <v>1</v>
      </c>
      <c r="D13" s="11" t="s">
        <v>214</v>
      </c>
      <c r="E13" s="1" t="s">
        <v>26</v>
      </c>
      <c r="F13" s="11">
        <v>0</v>
      </c>
      <c r="G13" s="4"/>
      <c r="Q13" s="4"/>
      <c r="T13" s="2"/>
      <c r="U13" s="12"/>
    </row>
    <row r="14" spans="1:21" x14ac:dyDescent="0.25">
      <c r="A14" s="11">
        <v>2011</v>
      </c>
      <c r="B14" s="11" t="s">
        <v>212</v>
      </c>
      <c r="C14" s="11">
        <v>1</v>
      </c>
      <c r="D14" s="11" t="s">
        <v>215</v>
      </c>
      <c r="E14" s="1" t="s">
        <v>26</v>
      </c>
      <c r="F14" s="11">
        <v>1</v>
      </c>
      <c r="Q14" s="4"/>
      <c r="T14" s="2">
        <f>(R14/31.416)</f>
        <v>0</v>
      </c>
      <c r="U14" s="12">
        <v>4.0081207854545458</v>
      </c>
    </row>
    <row r="15" spans="1:21" x14ac:dyDescent="0.25">
      <c r="A15" s="11">
        <v>2011</v>
      </c>
      <c r="B15" s="11" t="s">
        <v>212</v>
      </c>
      <c r="C15" s="11">
        <v>2</v>
      </c>
      <c r="D15" s="11" t="s">
        <v>214</v>
      </c>
      <c r="E15" s="1" t="s">
        <v>26</v>
      </c>
      <c r="F15" s="11">
        <v>0</v>
      </c>
      <c r="G15" s="4"/>
      <c r="T15" s="2"/>
      <c r="U15" s="12"/>
    </row>
    <row r="16" spans="1:21" x14ac:dyDescent="0.25">
      <c r="A16" s="11">
        <v>2011</v>
      </c>
      <c r="B16" s="11" t="s">
        <v>212</v>
      </c>
      <c r="C16" s="11">
        <v>2</v>
      </c>
      <c r="D16" s="11" t="s">
        <v>215</v>
      </c>
      <c r="E16" s="1" t="s">
        <v>26</v>
      </c>
      <c r="F16" s="11">
        <v>0</v>
      </c>
      <c r="G16" s="4"/>
      <c r="Q16" s="4"/>
      <c r="T16" s="2"/>
      <c r="U16" s="12"/>
    </row>
    <row r="17" spans="1:21" x14ac:dyDescent="0.25">
      <c r="A17" s="11">
        <v>2011</v>
      </c>
      <c r="B17" s="11" t="s">
        <v>212</v>
      </c>
      <c r="C17" s="11">
        <v>3</v>
      </c>
      <c r="D17" s="11" t="s">
        <v>214</v>
      </c>
      <c r="E17" s="1" t="s">
        <v>26</v>
      </c>
      <c r="F17" s="11">
        <v>0</v>
      </c>
      <c r="G17" s="4"/>
      <c r="Q17" s="4"/>
      <c r="T17" s="2"/>
      <c r="U17" s="12"/>
    </row>
    <row r="18" spans="1:21" x14ac:dyDescent="0.25">
      <c r="A18" s="11">
        <v>2011</v>
      </c>
      <c r="B18" s="11" t="s">
        <v>212</v>
      </c>
      <c r="C18" s="11">
        <v>3</v>
      </c>
      <c r="D18" s="11" t="s">
        <v>215</v>
      </c>
      <c r="E18" s="1" t="s">
        <v>26</v>
      </c>
      <c r="F18" s="11">
        <v>1</v>
      </c>
      <c r="Q18" s="4"/>
      <c r="T18" s="2">
        <f>(R18/31.416)</f>
        <v>0</v>
      </c>
      <c r="U18" s="12">
        <v>2.932626303690959</v>
      </c>
    </row>
    <row r="19" spans="1:21" x14ac:dyDescent="0.25">
      <c r="A19" s="11">
        <v>2011</v>
      </c>
      <c r="B19" s="11" t="s">
        <v>212</v>
      </c>
      <c r="C19" s="11">
        <v>4</v>
      </c>
      <c r="D19" s="11" t="s">
        <v>214</v>
      </c>
      <c r="E19" s="1" t="s">
        <v>26</v>
      </c>
      <c r="F19" s="11">
        <v>1</v>
      </c>
      <c r="Q19" s="4"/>
      <c r="T19" s="2">
        <f>(R19/31.416)</f>
        <v>0</v>
      </c>
      <c r="U19" s="12">
        <v>3.7650826038494682</v>
      </c>
    </row>
    <row r="20" spans="1:21" x14ac:dyDescent="0.25">
      <c r="A20" s="11">
        <v>2011</v>
      </c>
      <c r="B20" s="11" t="s">
        <v>212</v>
      </c>
      <c r="C20" s="11">
        <v>4</v>
      </c>
      <c r="D20" s="11" t="s">
        <v>215</v>
      </c>
      <c r="E20" s="1" t="s">
        <v>26</v>
      </c>
      <c r="F20" s="11">
        <v>1</v>
      </c>
      <c r="Q20" s="4"/>
      <c r="T20" s="2">
        <f>(R20/31.416)</f>
        <v>0</v>
      </c>
      <c r="U20" s="12">
        <v>2.6156058527663464</v>
      </c>
    </row>
    <row r="21" spans="1:21" x14ac:dyDescent="0.25">
      <c r="A21" s="11">
        <v>2011</v>
      </c>
      <c r="B21" s="11" t="s">
        <v>212</v>
      </c>
      <c r="C21" s="11">
        <v>1</v>
      </c>
      <c r="D21" s="11" t="s">
        <v>214</v>
      </c>
      <c r="E21" s="1" t="s">
        <v>35</v>
      </c>
      <c r="F21" s="11">
        <v>0</v>
      </c>
      <c r="G21" s="4"/>
      <c r="Q21" s="4"/>
      <c r="T21" s="2"/>
      <c r="U21" s="12"/>
    </row>
    <row r="22" spans="1:21" x14ac:dyDescent="0.25">
      <c r="A22" s="11">
        <v>2011</v>
      </c>
      <c r="B22" s="11" t="s">
        <v>212</v>
      </c>
      <c r="C22" s="11">
        <v>1</v>
      </c>
      <c r="D22" s="11" t="s">
        <v>215</v>
      </c>
      <c r="E22" s="1" t="s">
        <v>35</v>
      </c>
      <c r="F22" s="11">
        <v>1</v>
      </c>
      <c r="Q22" s="4"/>
      <c r="T22" s="2">
        <f>(R22/31.416)</f>
        <v>0</v>
      </c>
      <c r="U22" s="12">
        <v>1.2488209066666669</v>
      </c>
    </row>
    <row r="23" spans="1:21" x14ac:dyDescent="0.25">
      <c r="A23" s="11">
        <v>2011</v>
      </c>
      <c r="B23" s="11" t="s">
        <v>212</v>
      </c>
      <c r="C23" s="11">
        <v>2</v>
      </c>
      <c r="D23" s="11" t="s">
        <v>214</v>
      </c>
      <c r="E23" s="1" t="s">
        <v>35</v>
      </c>
      <c r="F23" s="11">
        <v>0</v>
      </c>
      <c r="G23" s="4"/>
      <c r="Q23" s="4"/>
      <c r="T23" s="2"/>
      <c r="U23" s="12"/>
    </row>
    <row r="24" spans="1:21" x14ac:dyDescent="0.25">
      <c r="A24" s="11">
        <v>2011</v>
      </c>
      <c r="B24" s="11" t="s">
        <v>212</v>
      </c>
      <c r="C24" s="11">
        <v>2</v>
      </c>
      <c r="D24" s="11" t="s">
        <v>215</v>
      </c>
      <c r="E24" s="1" t="s">
        <v>35</v>
      </c>
      <c r="F24" s="11">
        <v>1</v>
      </c>
      <c r="Q24" s="4"/>
      <c r="T24" s="2">
        <f>(R24/31.416)</f>
        <v>0</v>
      </c>
      <c r="U24" s="12">
        <v>1.226015482403686</v>
      </c>
    </row>
    <row r="25" spans="1:21" x14ac:dyDescent="0.25">
      <c r="A25" s="11">
        <v>2011</v>
      </c>
      <c r="B25" s="11" t="s">
        <v>212</v>
      </c>
      <c r="C25" s="11">
        <v>3</v>
      </c>
      <c r="D25" s="11" t="s">
        <v>214</v>
      </c>
      <c r="E25" s="1" t="s">
        <v>35</v>
      </c>
      <c r="F25" s="11">
        <v>1</v>
      </c>
      <c r="Q25" s="4"/>
      <c r="T25" s="2">
        <f>(R25/31.416)</f>
        <v>0</v>
      </c>
      <c r="U25" s="12">
        <v>1.1717472298833889</v>
      </c>
    </row>
    <row r="26" spans="1:21" x14ac:dyDescent="0.25">
      <c r="A26" s="11">
        <v>2011</v>
      </c>
      <c r="B26" s="11" t="s">
        <v>212</v>
      </c>
      <c r="C26" s="11">
        <v>3</v>
      </c>
      <c r="D26" s="11" t="s">
        <v>215</v>
      </c>
      <c r="E26" s="1" t="s">
        <v>35</v>
      </c>
      <c r="F26" s="11">
        <v>1</v>
      </c>
      <c r="Q26" s="4"/>
      <c r="T26" s="2">
        <f>(R26/31.416)</f>
        <v>0</v>
      </c>
      <c r="U26" s="12">
        <v>3.3315849493934953</v>
      </c>
    </row>
    <row r="27" spans="1:21" x14ac:dyDescent="0.25">
      <c r="A27" s="11">
        <v>2011</v>
      </c>
      <c r="B27" s="11" t="s">
        <v>212</v>
      </c>
      <c r="C27" s="11">
        <v>1</v>
      </c>
      <c r="D27" s="11" t="s">
        <v>214</v>
      </c>
      <c r="E27" s="1" t="s">
        <v>43</v>
      </c>
      <c r="F27" s="11">
        <v>0</v>
      </c>
      <c r="G27" s="4"/>
      <c r="T27" s="2"/>
      <c r="U27" s="12"/>
    </row>
    <row r="28" spans="1:21" x14ac:dyDescent="0.25">
      <c r="A28" s="11">
        <v>2011</v>
      </c>
      <c r="B28" s="11" t="s">
        <v>212</v>
      </c>
      <c r="C28" s="11">
        <v>1</v>
      </c>
      <c r="D28" s="11" t="s">
        <v>215</v>
      </c>
      <c r="E28" s="1" t="s">
        <v>43</v>
      </c>
      <c r="F28" s="11">
        <v>0</v>
      </c>
      <c r="G28" s="4"/>
      <c r="T28" s="2"/>
      <c r="U28" s="12"/>
    </row>
    <row r="29" spans="1:21" x14ac:dyDescent="0.25">
      <c r="A29" s="11">
        <v>2011</v>
      </c>
      <c r="B29" s="11" t="s">
        <v>212</v>
      </c>
      <c r="C29" s="11">
        <v>2</v>
      </c>
      <c r="D29" s="11" t="s">
        <v>214</v>
      </c>
      <c r="E29" s="1" t="s">
        <v>43</v>
      </c>
      <c r="F29" s="11">
        <v>1</v>
      </c>
      <c r="Q29" s="4"/>
      <c r="T29" s="2">
        <f>(R29/31.416)</f>
        <v>0</v>
      </c>
      <c r="U29" s="12">
        <v>2.2364088685714285</v>
      </c>
    </row>
    <row r="30" spans="1:21" x14ac:dyDescent="0.25">
      <c r="A30" s="11">
        <v>2011</v>
      </c>
      <c r="B30" s="11" t="s">
        <v>212</v>
      </c>
      <c r="C30" s="11">
        <v>2</v>
      </c>
      <c r="D30" s="11" t="s">
        <v>215</v>
      </c>
      <c r="E30" s="1" t="s">
        <v>43</v>
      </c>
      <c r="F30" s="11">
        <v>0</v>
      </c>
      <c r="G30" s="4"/>
      <c r="T30" s="2"/>
      <c r="U30" s="12"/>
    </row>
    <row r="31" spans="1:21" x14ac:dyDescent="0.25">
      <c r="A31" s="11">
        <v>2011</v>
      </c>
      <c r="B31" s="11" t="s">
        <v>212</v>
      </c>
      <c r="C31" s="11">
        <v>3</v>
      </c>
      <c r="D31" s="11" t="s">
        <v>214</v>
      </c>
      <c r="E31" s="1" t="s">
        <v>43</v>
      </c>
      <c r="F31" s="11">
        <v>1</v>
      </c>
      <c r="Q31" s="4"/>
      <c r="T31" s="2">
        <f>(R31/31.416)</f>
        <v>0</v>
      </c>
      <c r="U31" s="12">
        <v>1.9532745706371186</v>
      </c>
    </row>
    <row r="32" spans="1:21" x14ac:dyDescent="0.25">
      <c r="A32" s="11">
        <v>2011</v>
      </c>
      <c r="B32" s="11" t="s">
        <v>212</v>
      </c>
      <c r="C32" s="11">
        <v>3</v>
      </c>
      <c r="D32" s="11" t="s">
        <v>215</v>
      </c>
      <c r="E32" s="1" t="s">
        <v>43</v>
      </c>
      <c r="F32" s="11">
        <v>0</v>
      </c>
      <c r="G32" s="4"/>
      <c r="T32" s="2"/>
      <c r="U32" s="12"/>
    </row>
    <row r="33" spans="1:21" x14ac:dyDescent="0.25">
      <c r="A33" s="11">
        <v>2011</v>
      </c>
      <c r="B33" s="11" t="s">
        <v>212</v>
      </c>
      <c r="C33" s="11">
        <v>4</v>
      </c>
      <c r="D33" s="11" t="s">
        <v>214</v>
      </c>
      <c r="E33" s="1" t="s">
        <v>43</v>
      </c>
      <c r="F33" s="11">
        <v>0</v>
      </c>
      <c r="G33" s="4"/>
      <c r="Q33" s="4"/>
      <c r="T33" s="2"/>
      <c r="U33" s="12"/>
    </row>
    <row r="34" spans="1:21" x14ac:dyDescent="0.25">
      <c r="A34" s="11">
        <v>2011</v>
      </c>
      <c r="B34" s="11" t="s">
        <v>212</v>
      </c>
      <c r="C34" s="11">
        <v>4</v>
      </c>
      <c r="D34" s="11" t="s">
        <v>215</v>
      </c>
      <c r="E34" s="1" t="s">
        <v>43</v>
      </c>
      <c r="F34" s="11">
        <v>0</v>
      </c>
      <c r="G34" s="4"/>
      <c r="Q34" s="4"/>
      <c r="T34" s="2"/>
      <c r="U34" s="12"/>
    </row>
    <row r="35" spans="1:21" x14ac:dyDescent="0.25">
      <c r="A35" s="11">
        <v>2011</v>
      </c>
      <c r="B35" s="11" t="s">
        <v>212</v>
      </c>
      <c r="C35" s="11">
        <v>1</v>
      </c>
      <c r="D35" s="11" t="s">
        <v>214</v>
      </c>
      <c r="E35" s="1" t="s">
        <v>52</v>
      </c>
      <c r="F35" s="11">
        <v>1</v>
      </c>
      <c r="Q35" s="4"/>
      <c r="T35" s="2">
        <f t="shared" ref="T35:T42" si="1">(R35/31.416)</f>
        <v>0</v>
      </c>
      <c r="U35" s="12">
        <v>3.3908162499408281</v>
      </c>
    </row>
    <row r="36" spans="1:21" x14ac:dyDescent="0.25">
      <c r="A36" s="11">
        <v>2011</v>
      </c>
      <c r="B36" s="11" t="s">
        <v>212</v>
      </c>
      <c r="C36" s="11">
        <v>1</v>
      </c>
      <c r="D36" s="11" t="s">
        <v>215</v>
      </c>
      <c r="E36" s="1" t="s">
        <v>52</v>
      </c>
      <c r="F36" s="11">
        <v>1</v>
      </c>
      <c r="Q36" s="4"/>
      <c r="T36" s="2">
        <f t="shared" si="1"/>
        <v>0</v>
      </c>
      <c r="U36" s="12">
        <v>2.6727272727272728</v>
      </c>
    </row>
    <row r="37" spans="1:21" x14ac:dyDescent="0.25">
      <c r="A37" s="11">
        <v>2011</v>
      </c>
      <c r="B37" s="11" t="s">
        <v>212</v>
      </c>
      <c r="C37" s="11">
        <v>2</v>
      </c>
      <c r="D37" s="11" t="s">
        <v>214</v>
      </c>
      <c r="E37" s="1" t="s">
        <v>52</v>
      </c>
      <c r="F37" s="11">
        <v>1</v>
      </c>
      <c r="Q37" s="4"/>
      <c r="T37" s="2">
        <f t="shared" si="1"/>
        <v>0</v>
      </c>
      <c r="U37" s="12">
        <v>3.409026245999085</v>
      </c>
    </row>
    <row r="38" spans="1:21" x14ac:dyDescent="0.25">
      <c r="A38" s="11">
        <v>2011</v>
      </c>
      <c r="B38" s="11" t="s">
        <v>212</v>
      </c>
      <c r="C38" s="11">
        <v>2</v>
      </c>
      <c r="D38" s="11" t="s">
        <v>215</v>
      </c>
      <c r="E38" s="1" t="s">
        <v>52</v>
      </c>
      <c r="F38" s="11">
        <v>1</v>
      </c>
      <c r="Q38" s="4"/>
      <c r="T38" s="2">
        <f t="shared" si="1"/>
        <v>0</v>
      </c>
      <c r="U38" s="12">
        <v>3.0072230452674891</v>
      </c>
    </row>
    <row r="39" spans="1:21" x14ac:dyDescent="0.25">
      <c r="A39" s="11">
        <v>2011</v>
      </c>
      <c r="B39" s="11" t="s">
        <v>212</v>
      </c>
      <c r="C39" s="11">
        <v>3</v>
      </c>
      <c r="D39" s="11" t="s">
        <v>214</v>
      </c>
      <c r="E39" s="1" t="s">
        <v>52</v>
      </c>
      <c r="F39" s="11">
        <v>1</v>
      </c>
      <c r="Q39" s="4"/>
      <c r="T39" s="2">
        <f t="shared" si="1"/>
        <v>0</v>
      </c>
      <c r="U39" s="12">
        <v>1.3653174418604652</v>
      </c>
    </row>
    <row r="40" spans="1:21" x14ac:dyDescent="0.25">
      <c r="A40" s="11">
        <v>2011</v>
      </c>
      <c r="B40" s="11" t="s">
        <v>212</v>
      </c>
      <c r="C40" s="11">
        <v>3</v>
      </c>
      <c r="D40" s="11" t="s">
        <v>215</v>
      </c>
      <c r="E40" s="1" t="s">
        <v>52</v>
      </c>
      <c r="F40" s="11">
        <v>1</v>
      </c>
      <c r="Q40" s="4"/>
      <c r="T40" s="2">
        <f t="shared" si="1"/>
        <v>0</v>
      </c>
      <c r="U40" s="12">
        <v>2.4070704567461068</v>
      </c>
    </row>
    <row r="41" spans="1:21" x14ac:dyDescent="0.25">
      <c r="A41" s="11">
        <v>2011</v>
      </c>
      <c r="B41" s="11" t="s">
        <v>212</v>
      </c>
      <c r="C41" s="11">
        <v>4</v>
      </c>
      <c r="D41" s="11" t="s">
        <v>214</v>
      </c>
      <c r="E41" s="1" t="s">
        <v>52</v>
      </c>
      <c r="F41" s="11">
        <v>1</v>
      </c>
      <c r="Q41" s="4"/>
      <c r="T41" s="2">
        <f t="shared" si="1"/>
        <v>0</v>
      </c>
      <c r="U41" s="12">
        <v>2.9130976875000001</v>
      </c>
    </row>
    <row r="42" spans="1:21" x14ac:dyDescent="0.25">
      <c r="A42" s="11">
        <v>2011</v>
      </c>
      <c r="B42" s="11" t="s">
        <v>212</v>
      </c>
      <c r="C42" s="11">
        <v>4</v>
      </c>
      <c r="D42" s="11" t="s">
        <v>215</v>
      </c>
      <c r="E42" s="1" t="s">
        <v>52</v>
      </c>
      <c r="F42" s="11">
        <v>1</v>
      </c>
      <c r="Q42" s="4"/>
      <c r="T42" s="2">
        <f t="shared" si="1"/>
        <v>0</v>
      </c>
      <c r="U42" s="12">
        <v>2.4893647058823531</v>
      </c>
    </row>
    <row r="43" spans="1:21" x14ac:dyDescent="0.25">
      <c r="A43" s="11">
        <v>2011</v>
      </c>
      <c r="B43" s="11" t="s">
        <v>212</v>
      </c>
      <c r="C43" s="11">
        <v>1</v>
      </c>
      <c r="D43" s="11" t="s">
        <v>214</v>
      </c>
      <c r="E43" s="1" t="s">
        <v>61</v>
      </c>
      <c r="F43" s="11">
        <v>0</v>
      </c>
      <c r="G43" s="4"/>
      <c r="T43" s="2"/>
      <c r="U43" s="12"/>
    </row>
    <row r="44" spans="1:21" x14ac:dyDescent="0.25">
      <c r="A44" s="11">
        <v>2011</v>
      </c>
      <c r="B44" s="11" t="s">
        <v>212</v>
      </c>
      <c r="C44" s="11">
        <v>1</v>
      </c>
      <c r="D44" s="11" t="s">
        <v>215</v>
      </c>
      <c r="E44" s="1" t="s">
        <v>61</v>
      </c>
      <c r="F44" s="11">
        <v>1</v>
      </c>
      <c r="Q44" s="4"/>
      <c r="T44" s="2">
        <f>(R44/31.416)</f>
        <v>0</v>
      </c>
      <c r="U44" s="12">
        <v>2.9660746292977023</v>
      </c>
    </row>
    <row r="45" spans="1:21" x14ac:dyDescent="0.25">
      <c r="A45" s="11">
        <v>2011</v>
      </c>
      <c r="B45" s="11" t="s">
        <v>212</v>
      </c>
      <c r="C45" s="11">
        <v>2</v>
      </c>
      <c r="D45" s="11" t="s">
        <v>214</v>
      </c>
      <c r="E45" s="1" t="s">
        <v>61</v>
      </c>
      <c r="F45" s="11">
        <v>0</v>
      </c>
      <c r="G45" s="4"/>
      <c r="T45" s="2"/>
      <c r="U45" s="12"/>
    </row>
    <row r="46" spans="1:21" x14ac:dyDescent="0.25">
      <c r="A46" s="11">
        <v>2011</v>
      </c>
      <c r="B46" s="11" t="s">
        <v>212</v>
      </c>
      <c r="C46" s="11">
        <v>2</v>
      </c>
      <c r="D46" s="11" t="s">
        <v>215</v>
      </c>
      <c r="E46" s="1" t="s">
        <v>61</v>
      </c>
      <c r="F46" s="11">
        <v>0</v>
      </c>
      <c r="G46" s="4"/>
      <c r="T46" s="2"/>
      <c r="U46" s="12"/>
    </row>
    <row r="47" spans="1:21" x14ac:dyDescent="0.25">
      <c r="A47" s="11">
        <v>2011</v>
      </c>
      <c r="B47" s="11" t="s">
        <v>212</v>
      </c>
      <c r="C47" s="11">
        <v>3</v>
      </c>
      <c r="D47" s="11" t="s">
        <v>214</v>
      </c>
      <c r="E47" s="1" t="s">
        <v>61</v>
      </c>
      <c r="F47" s="11">
        <v>0</v>
      </c>
      <c r="G47" s="4"/>
      <c r="T47" s="2"/>
      <c r="U47" s="12"/>
    </row>
    <row r="48" spans="1:21" x14ac:dyDescent="0.25">
      <c r="A48" s="11">
        <v>2011</v>
      </c>
      <c r="B48" s="11" t="s">
        <v>212</v>
      </c>
      <c r="C48" s="11">
        <v>3</v>
      </c>
      <c r="D48" s="11" t="s">
        <v>215</v>
      </c>
      <c r="E48" s="1" t="s">
        <v>61</v>
      </c>
      <c r="F48" s="11">
        <v>1</v>
      </c>
      <c r="Q48" s="4"/>
      <c r="T48" s="2">
        <f>(R48/31.416)</f>
        <v>0</v>
      </c>
      <c r="U48" s="12">
        <v>2.6059301011302791</v>
      </c>
    </row>
    <row r="49" spans="1:21" x14ac:dyDescent="0.25">
      <c r="A49" s="11">
        <v>2011</v>
      </c>
      <c r="B49" s="11" t="s">
        <v>212</v>
      </c>
      <c r="C49" s="11">
        <v>4</v>
      </c>
      <c r="D49" s="11" t="s">
        <v>214</v>
      </c>
      <c r="E49" s="1" t="s">
        <v>61</v>
      </c>
      <c r="F49" s="11">
        <v>0</v>
      </c>
      <c r="G49" s="4"/>
      <c r="T49" s="2"/>
      <c r="U49" s="12"/>
    </row>
    <row r="50" spans="1:21" x14ac:dyDescent="0.25">
      <c r="A50" s="11">
        <v>2011</v>
      </c>
      <c r="B50" s="11" t="s">
        <v>212</v>
      </c>
      <c r="C50" s="11">
        <v>4</v>
      </c>
      <c r="D50" s="11" t="s">
        <v>215</v>
      </c>
      <c r="E50" s="1" t="s">
        <v>61</v>
      </c>
      <c r="F50" s="11">
        <v>0</v>
      </c>
      <c r="G50" s="4"/>
      <c r="T50" s="2"/>
      <c r="U50" s="12"/>
    </row>
    <row r="51" spans="1:21" x14ac:dyDescent="0.25">
      <c r="A51" s="11">
        <v>2011</v>
      </c>
      <c r="B51" s="11" t="s">
        <v>212</v>
      </c>
      <c r="C51" s="11">
        <v>1</v>
      </c>
      <c r="D51" s="11" t="s">
        <v>214</v>
      </c>
      <c r="E51" s="1" t="s">
        <v>70</v>
      </c>
      <c r="F51" s="11">
        <v>1</v>
      </c>
      <c r="Q51" s="4"/>
      <c r="T51" s="2">
        <f t="shared" ref="T51:T58" si="2">(R51/31.416)</f>
        <v>0</v>
      </c>
      <c r="U51" s="12">
        <v>3.2787651972970138</v>
      </c>
    </row>
    <row r="52" spans="1:21" x14ac:dyDescent="0.25">
      <c r="A52" s="11">
        <v>2011</v>
      </c>
      <c r="B52" s="11" t="s">
        <v>212</v>
      </c>
      <c r="C52" s="11">
        <v>1</v>
      </c>
      <c r="D52" s="11" t="s">
        <v>215</v>
      </c>
      <c r="E52" s="1" t="s">
        <v>70</v>
      </c>
      <c r="F52" s="11">
        <v>1</v>
      </c>
      <c r="Q52" s="4"/>
      <c r="T52" s="2">
        <f t="shared" si="2"/>
        <v>0</v>
      </c>
      <c r="U52" s="12">
        <v>4.052823441539787</v>
      </c>
    </row>
    <row r="53" spans="1:21" x14ac:dyDescent="0.25">
      <c r="A53" s="11">
        <v>2011</v>
      </c>
      <c r="B53" s="11" t="s">
        <v>212</v>
      </c>
      <c r="C53" s="11">
        <v>2</v>
      </c>
      <c r="D53" s="11" t="s">
        <v>214</v>
      </c>
      <c r="E53" s="1" t="s">
        <v>70</v>
      </c>
      <c r="F53" s="11">
        <v>1</v>
      </c>
      <c r="Q53" s="4"/>
      <c r="T53" s="2">
        <f t="shared" si="2"/>
        <v>0</v>
      </c>
      <c r="U53" s="12">
        <v>3.056474191480683</v>
      </c>
    </row>
    <row r="54" spans="1:21" x14ac:dyDescent="0.25">
      <c r="A54" s="11">
        <v>2011</v>
      </c>
      <c r="B54" s="11" t="s">
        <v>212</v>
      </c>
      <c r="C54" s="11">
        <v>2</v>
      </c>
      <c r="D54" s="11" t="s">
        <v>215</v>
      </c>
      <c r="E54" s="1" t="s">
        <v>70</v>
      </c>
      <c r="F54" s="11">
        <v>1</v>
      </c>
      <c r="Q54" s="4"/>
      <c r="T54" s="2">
        <f t="shared" si="2"/>
        <v>0</v>
      </c>
      <c r="U54" s="12">
        <v>3.4463993277546305</v>
      </c>
    </row>
    <row r="55" spans="1:21" x14ac:dyDescent="0.25">
      <c r="A55" s="11">
        <v>2011</v>
      </c>
      <c r="B55" s="11" t="s">
        <v>212</v>
      </c>
      <c r="C55" s="11">
        <v>3</v>
      </c>
      <c r="D55" s="11" t="s">
        <v>214</v>
      </c>
      <c r="E55" s="1" t="s">
        <v>70</v>
      </c>
      <c r="F55" s="11">
        <v>1</v>
      </c>
      <c r="Q55" s="4"/>
      <c r="T55" s="2">
        <f t="shared" si="2"/>
        <v>0</v>
      </c>
      <c r="U55" s="12">
        <v>3.9526179666487367</v>
      </c>
    </row>
    <row r="56" spans="1:21" x14ac:dyDescent="0.25">
      <c r="A56" s="11">
        <v>2011</v>
      </c>
      <c r="B56" s="11" t="s">
        <v>212</v>
      </c>
      <c r="C56" s="11">
        <v>3</v>
      </c>
      <c r="D56" s="11" t="s">
        <v>215</v>
      </c>
      <c r="E56" s="1" t="s">
        <v>70</v>
      </c>
      <c r="F56" s="11">
        <v>1</v>
      </c>
      <c r="Q56" s="4"/>
      <c r="T56" s="2">
        <f t="shared" si="2"/>
        <v>0</v>
      </c>
      <c r="U56" s="12">
        <v>3.5318939768121402</v>
      </c>
    </row>
    <row r="57" spans="1:21" x14ac:dyDescent="0.25">
      <c r="A57" s="11">
        <v>2011</v>
      </c>
      <c r="B57" s="11" t="s">
        <v>212</v>
      </c>
      <c r="C57" s="11">
        <v>4</v>
      </c>
      <c r="D57" s="11" t="s">
        <v>214</v>
      </c>
      <c r="E57" s="1" t="s">
        <v>70</v>
      </c>
      <c r="F57" s="11">
        <v>1</v>
      </c>
      <c r="Q57" s="4"/>
      <c r="T57" s="2">
        <f t="shared" si="2"/>
        <v>0</v>
      </c>
      <c r="U57" s="12">
        <v>3.073529924692826</v>
      </c>
    </row>
    <row r="58" spans="1:21" x14ac:dyDescent="0.25">
      <c r="A58" s="11">
        <v>2011</v>
      </c>
      <c r="B58" s="11" t="s">
        <v>212</v>
      </c>
      <c r="C58" s="11">
        <v>4</v>
      </c>
      <c r="D58" s="11" t="s">
        <v>215</v>
      </c>
      <c r="E58" s="1" t="s">
        <v>70</v>
      </c>
      <c r="F58" s="11">
        <v>1</v>
      </c>
      <c r="Q58" s="4"/>
      <c r="T58" s="2">
        <f t="shared" si="2"/>
        <v>0</v>
      </c>
      <c r="U58" s="12">
        <v>3.9377801827459358</v>
      </c>
    </row>
    <row r="59" spans="1:21" x14ac:dyDescent="0.25">
      <c r="A59" s="11">
        <v>2011</v>
      </c>
      <c r="B59" s="11" t="s">
        <v>212</v>
      </c>
      <c r="C59" s="11">
        <v>1</v>
      </c>
      <c r="D59" s="11" t="s">
        <v>214</v>
      </c>
      <c r="E59" s="1" t="s">
        <v>79</v>
      </c>
      <c r="F59" s="11">
        <v>1</v>
      </c>
      <c r="Q59" s="4"/>
      <c r="T59" s="2">
        <f>(R59/31.416)</f>
        <v>0</v>
      </c>
      <c r="U59" s="12">
        <v>2.6339529230394745</v>
      </c>
    </row>
    <row r="60" spans="1:21" x14ac:dyDescent="0.25">
      <c r="A60" s="11">
        <v>2011</v>
      </c>
      <c r="B60" s="11" t="s">
        <v>212</v>
      </c>
      <c r="C60" s="11">
        <v>1</v>
      </c>
      <c r="D60" s="11" t="s">
        <v>215</v>
      </c>
      <c r="E60" s="1" t="s">
        <v>79</v>
      </c>
      <c r="F60" s="11">
        <v>0</v>
      </c>
      <c r="G60" s="4"/>
      <c r="T60" s="2"/>
      <c r="U60" s="12"/>
    </row>
    <row r="61" spans="1:21" x14ac:dyDescent="0.25">
      <c r="A61" s="11">
        <v>2011</v>
      </c>
      <c r="B61" s="11" t="s">
        <v>212</v>
      </c>
      <c r="C61" s="11">
        <v>2</v>
      </c>
      <c r="D61" s="11" t="s">
        <v>214</v>
      </c>
      <c r="E61" s="1" t="s">
        <v>79</v>
      </c>
      <c r="F61" s="11">
        <v>1</v>
      </c>
      <c r="Q61" s="4"/>
      <c r="T61" s="2">
        <f t="shared" ref="T61:T68" si="3">(R61/31.416)</f>
        <v>0</v>
      </c>
      <c r="U61" s="12">
        <v>4.0974231917580042</v>
      </c>
    </row>
    <row r="62" spans="1:21" x14ac:dyDescent="0.25">
      <c r="A62" s="11">
        <v>2011</v>
      </c>
      <c r="B62" s="11" t="s">
        <v>212</v>
      </c>
      <c r="C62" s="11">
        <v>2</v>
      </c>
      <c r="D62" s="11" t="s">
        <v>215</v>
      </c>
      <c r="E62" s="1" t="s">
        <v>79</v>
      </c>
      <c r="F62" s="11">
        <v>1</v>
      </c>
      <c r="Q62" s="4"/>
      <c r="T62" s="2">
        <f t="shared" si="3"/>
        <v>0</v>
      </c>
      <c r="U62" s="12">
        <v>2.0847226877594176</v>
      </c>
    </row>
    <row r="63" spans="1:21" x14ac:dyDescent="0.25">
      <c r="A63" s="11">
        <v>2011</v>
      </c>
      <c r="B63" s="11" t="s">
        <v>212</v>
      </c>
      <c r="C63" s="11">
        <v>3</v>
      </c>
      <c r="D63" s="11" t="s">
        <v>214</v>
      </c>
      <c r="E63" s="1" t="s">
        <v>79</v>
      </c>
      <c r="F63" s="11">
        <v>1</v>
      </c>
      <c r="Q63" s="4"/>
      <c r="T63" s="2">
        <f t="shared" si="3"/>
        <v>0</v>
      </c>
      <c r="U63" s="12">
        <v>2.8426571250000006</v>
      </c>
    </row>
    <row r="64" spans="1:21" x14ac:dyDescent="0.25">
      <c r="A64" s="11">
        <v>2011</v>
      </c>
      <c r="B64" s="11" t="s">
        <v>212</v>
      </c>
      <c r="C64" s="11">
        <v>3</v>
      </c>
      <c r="D64" s="11" t="s">
        <v>215</v>
      </c>
      <c r="E64" s="1" t="s">
        <v>79</v>
      </c>
      <c r="F64" s="11">
        <v>1</v>
      </c>
      <c r="Q64" s="4"/>
      <c r="T64" s="2">
        <f t="shared" si="3"/>
        <v>0</v>
      </c>
      <c r="U64" s="12">
        <v>3.8654007324613548</v>
      </c>
    </row>
    <row r="65" spans="1:21" x14ac:dyDescent="0.25">
      <c r="A65" s="11">
        <v>2011</v>
      </c>
      <c r="B65" s="11" t="s">
        <v>212</v>
      </c>
      <c r="C65" s="11">
        <v>4</v>
      </c>
      <c r="D65" s="11" t="s">
        <v>214</v>
      </c>
      <c r="E65" s="1" t="s">
        <v>79</v>
      </c>
      <c r="F65" s="11">
        <v>1</v>
      </c>
      <c r="Q65" s="4"/>
      <c r="T65" s="2">
        <f t="shared" si="3"/>
        <v>0</v>
      </c>
      <c r="U65" s="12">
        <v>3.0693296554005851</v>
      </c>
    </row>
    <row r="66" spans="1:21" x14ac:dyDescent="0.25">
      <c r="A66" s="11">
        <v>2011</v>
      </c>
      <c r="B66" s="11" t="s">
        <v>212</v>
      </c>
      <c r="C66" s="11">
        <v>1</v>
      </c>
      <c r="D66" s="11" t="s">
        <v>214</v>
      </c>
      <c r="E66" s="1" t="s">
        <v>87</v>
      </c>
      <c r="F66" s="11">
        <v>1</v>
      </c>
      <c r="Q66" s="4"/>
      <c r="T66" s="2">
        <f t="shared" si="3"/>
        <v>0</v>
      </c>
      <c r="U66" s="12">
        <v>2.4880902422675475</v>
      </c>
    </row>
    <row r="67" spans="1:21" x14ac:dyDescent="0.25">
      <c r="A67" s="11">
        <v>2011</v>
      </c>
      <c r="B67" s="11" t="s">
        <v>212</v>
      </c>
      <c r="C67" s="11">
        <v>1</v>
      </c>
      <c r="D67" s="11" t="s">
        <v>215</v>
      </c>
      <c r="E67" s="1" t="s">
        <v>87</v>
      </c>
      <c r="F67" s="11">
        <v>1</v>
      </c>
      <c r="Q67" s="4"/>
      <c r="T67" s="2">
        <f t="shared" si="3"/>
        <v>0</v>
      </c>
      <c r="U67" s="12">
        <v>2.4374249353634014</v>
      </c>
    </row>
    <row r="68" spans="1:21" x14ac:dyDescent="0.25">
      <c r="A68" s="11">
        <v>2011</v>
      </c>
      <c r="B68" s="11" t="s">
        <v>212</v>
      </c>
      <c r="C68" s="11">
        <v>2</v>
      </c>
      <c r="D68" s="11" t="s">
        <v>214</v>
      </c>
      <c r="E68" s="1" t="s">
        <v>87</v>
      </c>
      <c r="F68" s="11">
        <v>1</v>
      </c>
      <c r="Q68" s="4"/>
      <c r="T68" s="2">
        <f t="shared" si="3"/>
        <v>0</v>
      </c>
      <c r="U68" s="12">
        <v>2.7973779401022645</v>
      </c>
    </row>
    <row r="69" spans="1:21" x14ac:dyDescent="0.25">
      <c r="A69" s="11">
        <v>2011</v>
      </c>
      <c r="B69" s="11" t="s">
        <v>212</v>
      </c>
      <c r="C69" s="11">
        <v>2</v>
      </c>
      <c r="D69" s="11" t="s">
        <v>215</v>
      </c>
      <c r="E69" s="1" t="s">
        <v>87</v>
      </c>
      <c r="F69" s="11">
        <v>0</v>
      </c>
      <c r="G69" s="4"/>
      <c r="T69" s="2"/>
      <c r="U69" s="12"/>
    </row>
    <row r="70" spans="1:21" x14ac:dyDescent="0.25">
      <c r="A70" s="11">
        <v>2011</v>
      </c>
      <c r="B70" s="11" t="s">
        <v>212</v>
      </c>
      <c r="C70" s="11">
        <v>3</v>
      </c>
      <c r="D70" s="11" t="s">
        <v>214</v>
      </c>
      <c r="E70" s="1" t="s">
        <v>87</v>
      </c>
      <c r="F70" s="11">
        <v>0</v>
      </c>
      <c r="G70" s="4"/>
      <c r="T70" s="2"/>
      <c r="U70" s="12"/>
    </row>
    <row r="71" spans="1:21" x14ac:dyDescent="0.25">
      <c r="A71" s="11">
        <v>2011</v>
      </c>
      <c r="B71" s="11" t="s">
        <v>212</v>
      </c>
      <c r="C71" s="11">
        <v>3</v>
      </c>
      <c r="D71" s="11" t="s">
        <v>215</v>
      </c>
      <c r="E71" s="1" t="s">
        <v>87</v>
      </c>
      <c r="F71" s="11">
        <v>1</v>
      </c>
      <c r="Q71" s="4"/>
      <c r="T71" s="2">
        <f>(R71/31.416)</f>
        <v>0</v>
      </c>
      <c r="U71" s="12">
        <v>1.4844513258820951</v>
      </c>
    </row>
    <row r="72" spans="1:21" x14ac:dyDescent="0.25">
      <c r="A72" s="11">
        <v>2011</v>
      </c>
      <c r="B72" s="11" t="s">
        <v>212</v>
      </c>
      <c r="C72" s="11">
        <v>1</v>
      </c>
      <c r="D72" s="11" t="s">
        <v>214</v>
      </c>
      <c r="E72" s="1" t="s">
        <v>96</v>
      </c>
      <c r="F72" s="11">
        <v>0</v>
      </c>
      <c r="G72" s="4"/>
      <c r="T72" s="2"/>
      <c r="U72" s="12"/>
    </row>
    <row r="73" spans="1:21" x14ac:dyDescent="0.25">
      <c r="A73" s="11">
        <v>2011</v>
      </c>
      <c r="B73" s="11" t="s">
        <v>212</v>
      </c>
      <c r="C73" s="11">
        <v>1</v>
      </c>
      <c r="D73" s="11" t="s">
        <v>215</v>
      </c>
      <c r="E73" s="1" t="s">
        <v>96</v>
      </c>
      <c r="F73" s="11">
        <v>0</v>
      </c>
      <c r="G73" s="4"/>
      <c r="T73" s="2"/>
      <c r="U73" s="12"/>
    </row>
    <row r="74" spans="1:21" x14ac:dyDescent="0.25">
      <c r="A74" s="11">
        <v>2011</v>
      </c>
      <c r="B74" s="11" t="s">
        <v>212</v>
      </c>
      <c r="C74" s="11">
        <v>2</v>
      </c>
      <c r="D74" s="11" t="s">
        <v>214</v>
      </c>
      <c r="E74" s="1" t="s">
        <v>96</v>
      </c>
      <c r="F74" s="11">
        <v>0</v>
      </c>
      <c r="G74" s="4"/>
      <c r="T74" s="2"/>
      <c r="U74" s="12"/>
    </row>
    <row r="75" spans="1:21" x14ac:dyDescent="0.25">
      <c r="A75" s="11">
        <v>2011</v>
      </c>
      <c r="B75" s="11" t="s">
        <v>212</v>
      </c>
      <c r="C75" s="11">
        <v>2</v>
      </c>
      <c r="D75" s="11" t="s">
        <v>215</v>
      </c>
      <c r="E75" s="1" t="s">
        <v>96</v>
      </c>
      <c r="F75" s="11">
        <v>0</v>
      </c>
      <c r="G75" s="4"/>
      <c r="T75" s="2"/>
      <c r="U75" s="12"/>
    </row>
    <row r="76" spans="1:21" x14ac:dyDescent="0.25">
      <c r="A76" s="11">
        <v>2011</v>
      </c>
      <c r="B76" s="11" t="s">
        <v>212</v>
      </c>
      <c r="C76" s="11">
        <v>3</v>
      </c>
      <c r="D76" s="11" t="s">
        <v>214</v>
      </c>
      <c r="E76" s="1" t="s">
        <v>96</v>
      </c>
      <c r="F76" s="11">
        <v>1</v>
      </c>
      <c r="Q76" s="4"/>
      <c r="T76" s="2">
        <f>(R76/31.416)</f>
        <v>0</v>
      </c>
      <c r="U76" s="12">
        <v>4.1446433531119808</v>
      </c>
    </row>
    <row r="77" spans="1:21" x14ac:dyDescent="0.25">
      <c r="A77" s="11">
        <v>2011</v>
      </c>
      <c r="B77" s="11" t="s">
        <v>212</v>
      </c>
      <c r="C77" s="11">
        <v>3</v>
      </c>
      <c r="D77" s="11" t="s">
        <v>215</v>
      </c>
      <c r="E77" s="1" t="s">
        <v>96</v>
      </c>
      <c r="F77" s="11">
        <v>0</v>
      </c>
      <c r="G77" s="4"/>
      <c r="T77" s="2"/>
      <c r="U77" s="12"/>
    </row>
    <row r="78" spans="1:21" x14ac:dyDescent="0.25">
      <c r="A78" s="11">
        <v>2011</v>
      </c>
      <c r="B78" s="11" t="s">
        <v>212</v>
      </c>
      <c r="C78" s="11">
        <v>4</v>
      </c>
      <c r="D78" s="11" t="s">
        <v>214</v>
      </c>
      <c r="E78" s="1" t="s">
        <v>96</v>
      </c>
      <c r="F78" s="11">
        <v>0</v>
      </c>
      <c r="G78" s="4"/>
      <c r="T78" s="2"/>
      <c r="U78" s="12"/>
    </row>
    <row r="79" spans="1:21" x14ac:dyDescent="0.25">
      <c r="A79" s="11">
        <v>2011</v>
      </c>
      <c r="B79" s="11" t="s">
        <v>212</v>
      </c>
      <c r="C79" s="11">
        <v>4</v>
      </c>
      <c r="D79" s="11" t="s">
        <v>215</v>
      </c>
      <c r="E79" s="1" t="s">
        <v>96</v>
      </c>
      <c r="F79" s="11">
        <v>0</v>
      </c>
      <c r="G79" s="4"/>
      <c r="T79" s="2"/>
      <c r="U79" s="12"/>
    </row>
    <row r="80" spans="1:21" x14ac:dyDescent="0.25">
      <c r="A80" s="11">
        <v>2011</v>
      </c>
      <c r="B80" s="11" t="s">
        <v>212</v>
      </c>
      <c r="C80" s="11">
        <v>1</v>
      </c>
      <c r="D80" s="11" t="s">
        <v>214</v>
      </c>
      <c r="E80" s="1" t="s">
        <v>105</v>
      </c>
      <c r="F80" s="11">
        <v>1</v>
      </c>
      <c r="H80" s="4"/>
      <c r="K80" s="4"/>
      <c r="Q80" s="4"/>
      <c r="T80" s="2">
        <f>(R80/31.416)</f>
        <v>0</v>
      </c>
      <c r="U80" s="12">
        <v>1.819375489453759</v>
      </c>
    </row>
    <row r="81" spans="1:21" x14ac:dyDescent="0.25">
      <c r="A81" s="11">
        <v>2011</v>
      </c>
      <c r="B81" s="11" t="s">
        <v>212</v>
      </c>
      <c r="C81" s="11">
        <v>1</v>
      </c>
      <c r="D81" s="11" t="s">
        <v>215</v>
      </c>
      <c r="E81" s="1" t="s">
        <v>105</v>
      </c>
      <c r="F81" s="11">
        <v>0</v>
      </c>
      <c r="G81" s="4"/>
      <c r="T81" s="2"/>
      <c r="U81" s="12"/>
    </row>
    <row r="82" spans="1:21" x14ac:dyDescent="0.25">
      <c r="A82" s="11">
        <v>2011</v>
      </c>
      <c r="B82" s="11" t="s">
        <v>212</v>
      </c>
      <c r="C82" s="11">
        <v>2</v>
      </c>
      <c r="D82" s="11" t="s">
        <v>214</v>
      </c>
      <c r="E82" s="1" t="s">
        <v>105</v>
      </c>
      <c r="F82" s="11">
        <v>0</v>
      </c>
      <c r="G82" s="4"/>
      <c r="T82" s="2"/>
      <c r="U82" s="12"/>
    </row>
    <row r="83" spans="1:21" x14ac:dyDescent="0.25">
      <c r="A83" s="11">
        <v>2011</v>
      </c>
      <c r="B83" s="11" t="s">
        <v>212</v>
      </c>
      <c r="C83" s="11">
        <v>2</v>
      </c>
      <c r="D83" s="11" t="s">
        <v>215</v>
      </c>
      <c r="E83" s="1" t="s">
        <v>105</v>
      </c>
      <c r="F83" s="11">
        <v>0</v>
      </c>
      <c r="G83" s="4"/>
      <c r="T83" s="2" t="s">
        <v>39</v>
      </c>
      <c r="U83" s="12"/>
    </row>
    <row r="84" spans="1:21" x14ac:dyDescent="0.25">
      <c r="A84" s="11">
        <v>2011</v>
      </c>
      <c r="B84" s="11" t="s">
        <v>212</v>
      </c>
      <c r="C84" s="11">
        <v>3</v>
      </c>
      <c r="D84" s="11" t="s">
        <v>214</v>
      </c>
      <c r="E84" s="1" t="s">
        <v>105</v>
      </c>
      <c r="F84" s="11">
        <v>0</v>
      </c>
      <c r="G84" s="4"/>
      <c r="T84" s="2"/>
      <c r="U84" s="12"/>
    </row>
    <row r="85" spans="1:21" x14ac:dyDescent="0.25">
      <c r="A85" s="11">
        <v>2011</v>
      </c>
      <c r="B85" s="11" t="s">
        <v>212</v>
      </c>
      <c r="C85" s="11">
        <v>3</v>
      </c>
      <c r="D85" s="11" t="s">
        <v>215</v>
      </c>
      <c r="E85" s="1" t="s">
        <v>105</v>
      </c>
      <c r="F85" s="11">
        <v>1</v>
      </c>
      <c r="Q85" s="4"/>
      <c r="T85" s="2">
        <f>(R85/31.416)</f>
        <v>0</v>
      </c>
      <c r="U85" s="12">
        <v>1.3950187664251446</v>
      </c>
    </row>
    <row r="86" spans="1:21" x14ac:dyDescent="0.25">
      <c r="A86" s="11">
        <v>2011</v>
      </c>
      <c r="B86" s="11" t="s">
        <v>212</v>
      </c>
      <c r="C86" s="11">
        <v>4</v>
      </c>
      <c r="D86" s="11" t="s">
        <v>214</v>
      </c>
      <c r="E86" s="1" t="s">
        <v>105</v>
      </c>
      <c r="F86" s="11">
        <v>1</v>
      </c>
      <c r="Q86" s="4"/>
      <c r="T86" s="2">
        <f>(R86/31.416)</f>
        <v>0</v>
      </c>
      <c r="U86" s="12">
        <v>1.3908450253009674</v>
      </c>
    </row>
    <row r="87" spans="1:21" x14ac:dyDescent="0.25">
      <c r="A87" s="11">
        <v>2011</v>
      </c>
      <c r="B87" s="11" t="s">
        <v>212</v>
      </c>
      <c r="C87" s="11">
        <v>1</v>
      </c>
      <c r="D87" s="11" t="s">
        <v>214</v>
      </c>
      <c r="E87" s="1" t="s">
        <v>113</v>
      </c>
      <c r="F87" s="11">
        <v>1</v>
      </c>
      <c r="Q87" s="4"/>
      <c r="T87" s="2">
        <f t="shared" ref="T87:T93" si="4">(R87/31.416)</f>
        <v>0</v>
      </c>
      <c r="U87" s="12">
        <v>0.90203052456489097</v>
      </c>
    </row>
    <row r="88" spans="1:21" x14ac:dyDescent="0.25">
      <c r="A88" s="11">
        <v>2011</v>
      </c>
      <c r="B88" s="11" t="s">
        <v>212</v>
      </c>
      <c r="C88" s="11">
        <v>1</v>
      </c>
      <c r="D88" s="11" t="s">
        <v>215</v>
      </c>
      <c r="E88" s="1" t="s">
        <v>113</v>
      </c>
      <c r="F88" s="11">
        <v>1</v>
      </c>
      <c r="Q88" s="4"/>
      <c r="T88" s="2">
        <f t="shared" si="4"/>
        <v>0</v>
      </c>
      <c r="U88" s="12">
        <v>1.5846901960784314</v>
      </c>
    </row>
    <row r="89" spans="1:21" x14ac:dyDescent="0.25">
      <c r="A89" s="11">
        <v>2011</v>
      </c>
      <c r="B89" s="11" t="s">
        <v>212</v>
      </c>
      <c r="C89" s="11">
        <v>2</v>
      </c>
      <c r="D89" s="11" t="s">
        <v>214</v>
      </c>
      <c r="E89" s="1" t="s">
        <v>113</v>
      </c>
      <c r="F89" s="11">
        <v>1</v>
      </c>
      <c r="Q89" s="4"/>
      <c r="T89" s="2">
        <f t="shared" si="4"/>
        <v>0</v>
      </c>
      <c r="U89" s="12">
        <v>1.6892835970962614</v>
      </c>
    </row>
    <row r="90" spans="1:21" x14ac:dyDescent="0.25">
      <c r="A90" s="11">
        <v>2011</v>
      </c>
      <c r="B90" s="11" t="s">
        <v>212</v>
      </c>
      <c r="C90" s="11">
        <v>2</v>
      </c>
      <c r="D90" s="11" t="s">
        <v>215</v>
      </c>
      <c r="E90" s="1" t="s">
        <v>113</v>
      </c>
      <c r="F90" s="11">
        <v>1</v>
      </c>
      <c r="Q90" s="4"/>
      <c r="T90" s="2">
        <f t="shared" si="4"/>
        <v>0</v>
      </c>
      <c r="U90" s="12">
        <v>1.30026300591716</v>
      </c>
    </row>
    <row r="91" spans="1:21" x14ac:dyDescent="0.25">
      <c r="A91" s="11">
        <v>2011</v>
      </c>
      <c r="B91" s="11" t="s">
        <v>212</v>
      </c>
      <c r="C91" s="11">
        <v>3</v>
      </c>
      <c r="D91" s="11" t="s">
        <v>214</v>
      </c>
      <c r="E91" s="1" t="s">
        <v>113</v>
      </c>
      <c r="F91" s="11">
        <v>1</v>
      </c>
      <c r="Q91" s="4"/>
      <c r="T91" s="2">
        <f t="shared" si="4"/>
        <v>0</v>
      </c>
      <c r="U91" s="12">
        <v>0.92962227470968573</v>
      </c>
    </row>
    <row r="92" spans="1:21" x14ac:dyDescent="0.25">
      <c r="A92" s="11">
        <v>2011</v>
      </c>
      <c r="B92" s="11" t="s">
        <v>212</v>
      </c>
      <c r="C92" s="11">
        <v>3</v>
      </c>
      <c r="D92" s="11" t="s">
        <v>215</v>
      </c>
      <c r="E92" s="1" t="s">
        <v>113</v>
      </c>
      <c r="F92" s="11">
        <v>1</v>
      </c>
      <c r="Q92" s="4"/>
      <c r="T92" s="2">
        <f t="shared" si="4"/>
        <v>0</v>
      </c>
      <c r="U92" s="12">
        <v>0.75175961803451441</v>
      </c>
    </row>
    <row r="93" spans="1:21" x14ac:dyDescent="0.25">
      <c r="A93" s="11">
        <v>2011</v>
      </c>
      <c r="B93" s="11" t="s">
        <v>212</v>
      </c>
      <c r="C93" s="11">
        <v>4</v>
      </c>
      <c r="D93" s="11" t="s">
        <v>214</v>
      </c>
      <c r="E93" s="1" t="s">
        <v>113</v>
      </c>
      <c r="F93" s="11">
        <v>1</v>
      </c>
      <c r="Q93" s="4"/>
      <c r="T93" s="2">
        <f t="shared" si="4"/>
        <v>0</v>
      </c>
      <c r="U93" s="12">
        <v>0.75094159169881214</v>
      </c>
    </row>
    <row r="94" spans="1:21" x14ac:dyDescent="0.25">
      <c r="A94" s="11">
        <v>2011</v>
      </c>
      <c r="B94" s="11" t="s">
        <v>212</v>
      </c>
      <c r="C94" s="11">
        <v>1</v>
      </c>
      <c r="D94" s="11" t="s">
        <v>214</v>
      </c>
      <c r="E94" s="1" t="s">
        <v>121</v>
      </c>
      <c r="F94" s="11">
        <v>1</v>
      </c>
      <c r="Q94" s="4"/>
      <c r="T94" s="2">
        <f>(R94/31.416)</f>
        <v>0</v>
      </c>
      <c r="U94" s="12">
        <v>3.6168273595624862</v>
      </c>
    </row>
    <row r="95" spans="1:21" x14ac:dyDescent="0.25">
      <c r="A95" s="11">
        <v>2011</v>
      </c>
      <c r="B95" s="11" t="s">
        <v>212</v>
      </c>
      <c r="C95" s="11">
        <v>1</v>
      </c>
      <c r="D95" s="11" t="s">
        <v>215</v>
      </c>
      <c r="E95" s="1" t="s">
        <v>121</v>
      </c>
      <c r="F95" s="11">
        <v>1</v>
      </c>
      <c r="Q95" s="4"/>
      <c r="T95" s="2">
        <f>(R95/31.416)</f>
        <v>0</v>
      </c>
      <c r="U95" s="12">
        <v>2.8139218253254437</v>
      </c>
    </row>
    <row r="96" spans="1:21" x14ac:dyDescent="0.25">
      <c r="A96" s="11">
        <v>2011</v>
      </c>
      <c r="B96" s="11" t="s">
        <v>212</v>
      </c>
      <c r="C96" s="11">
        <v>2</v>
      </c>
      <c r="D96" s="11" t="s">
        <v>214</v>
      </c>
      <c r="E96" s="1" t="s">
        <v>121</v>
      </c>
      <c r="F96" s="11">
        <v>0</v>
      </c>
      <c r="G96" s="4"/>
      <c r="T96" s="2"/>
      <c r="U96" s="12"/>
    </row>
    <row r="97" spans="1:21" x14ac:dyDescent="0.25">
      <c r="A97" s="11">
        <v>2011</v>
      </c>
      <c r="B97" s="11" t="s">
        <v>212</v>
      </c>
      <c r="C97" s="11">
        <v>2</v>
      </c>
      <c r="D97" s="11" t="s">
        <v>215</v>
      </c>
      <c r="E97" s="1" t="s">
        <v>121</v>
      </c>
      <c r="F97" s="11">
        <v>0</v>
      </c>
      <c r="G97" s="4"/>
      <c r="T97" s="2"/>
      <c r="U97" s="12"/>
    </row>
    <row r="98" spans="1:21" x14ac:dyDescent="0.25">
      <c r="A98" s="11">
        <v>2011</v>
      </c>
      <c r="B98" s="11" t="s">
        <v>212</v>
      </c>
      <c r="C98" s="11">
        <v>3</v>
      </c>
      <c r="D98" s="11" t="s">
        <v>214</v>
      </c>
      <c r="E98" s="1" t="s">
        <v>121</v>
      </c>
      <c r="F98" s="11">
        <v>1</v>
      </c>
      <c r="Q98" s="4"/>
      <c r="T98" s="2">
        <f t="shared" ref="T98:T104" si="5">(R98/31.416)</f>
        <v>0</v>
      </c>
      <c r="U98" s="12">
        <v>2.4947494687500003</v>
      </c>
    </row>
    <row r="99" spans="1:21" x14ac:dyDescent="0.25">
      <c r="A99" s="11">
        <v>2011</v>
      </c>
      <c r="B99" s="11" t="s">
        <v>212</v>
      </c>
      <c r="C99" s="11">
        <v>3</v>
      </c>
      <c r="D99" s="11" t="s">
        <v>215</v>
      </c>
      <c r="E99" s="1" t="s">
        <v>121</v>
      </c>
      <c r="F99" s="11">
        <v>1</v>
      </c>
      <c r="Q99" s="4"/>
      <c r="T99" s="2">
        <f t="shared" si="5"/>
        <v>0</v>
      </c>
      <c r="U99" s="12">
        <v>3.531276087408949</v>
      </c>
    </row>
    <row r="100" spans="1:21" x14ac:dyDescent="0.25">
      <c r="A100" s="11">
        <v>2011</v>
      </c>
      <c r="B100" s="11" t="s">
        <v>212</v>
      </c>
      <c r="C100" s="11">
        <v>4</v>
      </c>
      <c r="D100" s="11" t="s">
        <v>214</v>
      </c>
      <c r="E100" s="1" t="s">
        <v>121</v>
      </c>
      <c r="F100" s="11">
        <v>1</v>
      </c>
      <c r="Q100" s="4"/>
      <c r="T100" s="2">
        <f t="shared" si="5"/>
        <v>0</v>
      </c>
      <c r="U100" s="12">
        <v>2.2069037994584679</v>
      </c>
    </row>
    <row r="101" spans="1:21" x14ac:dyDescent="0.25">
      <c r="A101" s="11">
        <v>2011</v>
      </c>
      <c r="B101" s="11" t="s">
        <v>212</v>
      </c>
      <c r="C101" s="11">
        <v>1</v>
      </c>
      <c r="D101" s="11" t="s">
        <v>214</v>
      </c>
      <c r="E101" s="1" t="s">
        <v>129</v>
      </c>
      <c r="F101" s="11">
        <v>1</v>
      </c>
      <c r="Q101" s="4"/>
      <c r="T101" s="2">
        <f t="shared" si="5"/>
        <v>0</v>
      </c>
      <c r="U101" s="12">
        <v>1.4396847583379504</v>
      </c>
    </row>
    <row r="102" spans="1:21" x14ac:dyDescent="0.25">
      <c r="A102" s="11">
        <v>2011</v>
      </c>
      <c r="B102" s="11" t="s">
        <v>212</v>
      </c>
      <c r="C102" s="11">
        <v>1</v>
      </c>
      <c r="D102" s="11" t="s">
        <v>215</v>
      </c>
      <c r="E102" s="1" t="s">
        <v>129</v>
      </c>
      <c r="F102" s="11">
        <v>1</v>
      </c>
      <c r="Q102" s="4"/>
      <c r="T102" s="2">
        <f t="shared" si="5"/>
        <v>0</v>
      </c>
      <c r="U102" s="12">
        <v>1.4974998900892686</v>
      </c>
    </row>
    <row r="103" spans="1:21" x14ac:dyDescent="0.25">
      <c r="A103" s="11">
        <v>2011</v>
      </c>
      <c r="B103" s="11" t="s">
        <v>212</v>
      </c>
      <c r="C103" s="11">
        <v>2</v>
      </c>
      <c r="D103" s="11" t="s">
        <v>214</v>
      </c>
      <c r="E103" s="1" t="s">
        <v>129</v>
      </c>
      <c r="F103" s="11">
        <v>1</v>
      </c>
      <c r="Q103" s="4"/>
      <c r="T103" s="2">
        <f t="shared" si="5"/>
        <v>0</v>
      </c>
      <c r="U103" s="12">
        <v>1.4647355964016759</v>
      </c>
    </row>
    <row r="104" spans="1:21" x14ac:dyDescent="0.25">
      <c r="A104" s="11">
        <v>2011</v>
      </c>
      <c r="B104" s="11" t="s">
        <v>212</v>
      </c>
      <c r="C104" s="11">
        <v>2</v>
      </c>
      <c r="D104" s="11" t="s">
        <v>215</v>
      </c>
      <c r="E104" s="1" t="s">
        <v>129</v>
      </c>
      <c r="F104" s="11">
        <v>1</v>
      </c>
      <c r="Q104" s="4"/>
      <c r="T104" s="2">
        <f t="shared" si="5"/>
        <v>0</v>
      </c>
      <c r="U104" s="12">
        <v>1.3737040726569627</v>
      </c>
    </row>
    <row r="105" spans="1:21" x14ac:dyDescent="0.25">
      <c r="A105" s="11">
        <v>2011</v>
      </c>
      <c r="B105" s="11" t="s">
        <v>212</v>
      </c>
      <c r="C105" s="11">
        <v>3</v>
      </c>
      <c r="D105" s="11" t="s">
        <v>214</v>
      </c>
      <c r="E105" s="1" t="s">
        <v>129</v>
      </c>
      <c r="F105" s="11">
        <v>0</v>
      </c>
      <c r="G105" s="4"/>
      <c r="T105" s="2"/>
      <c r="U105" s="12"/>
    </row>
    <row r="106" spans="1:21" x14ac:dyDescent="0.25">
      <c r="A106" s="11">
        <v>2011</v>
      </c>
      <c r="B106" s="11" t="s">
        <v>212</v>
      </c>
      <c r="C106" s="11">
        <v>3</v>
      </c>
      <c r="D106" s="11" t="s">
        <v>215</v>
      </c>
      <c r="E106" s="1" t="s">
        <v>129</v>
      </c>
      <c r="F106" s="11">
        <v>1</v>
      </c>
      <c r="Q106" s="4"/>
      <c r="T106" s="2">
        <f>(R106/31.416)</f>
        <v>0</v>
      </c>
      <c r="U106" s="12">
        <v>1.6856600678362976</v>
      </c>
    </row>
    <row r="107" spans="1:21" x14ac:dyDescent="0.25">
      <c r="A107" s="11">
        <v>2011</v>
      </c>
      <c r="B107" s="11" t="s">
        <v>212</v>
      </c>
      <c r="C107" s="11">
        <v>4</v>
      </c>
      <c r="D107" s="11" t="s">
        <v>214</v>
      </c>
      <c r="E107" s="1" t="s">
        <v>129</v>
      </c>
      <c r="F107" s="11">
        <v>1</v>
      </c>
      <c r="Q107" s="4"/>
      <c r="T107" s="2">
        <f>(R107/31.416)</f>
        <v>0</v>
      </c>
      <c r="U107" s="12">
        <v>1.3115799517397633</v>
      </c>
    </row>
    <row r="108" spans="1:21" x14ac:dyDescent="0.25">
      <c r="A108" s="11">
        <v>2011</v>
      </c>
      <c r="B108" s="11" t="s">
        <v>212</v>
      </c>
      <c r="C108" s="11">
        <v>1</v>
      </c>
      <c r="D108" s="11" t="s">
        <v>214</v>
      </c>
      <c r="E108" s="1" t="s">
        <v>137</v>
      </c>
      <c r="F108" s="11">
        <v>1</v>
      </c>
      <c r="Q108" s="4"/>
      <c r="T108" s="2">
        <f t="shared" ref="T108:T115" si="6">(R108/31.416)</f>
        <v>0</v>
      </c>
      <c r="U108" s="12">
        <v>1.2965083024410717</v>
      </c>
    </row>
    <row r="109" spans="1:21" x14ac:dyDescent="0.25">
      <c r="A109" s="11">
        <v>2011</v>
      </c>
      <c r="B109" s="11" t="s">
        <v>212</v>
      </c>
      <c r="C109" s="11">
        <v>1</v>
      </c>
      <c r="D109" s="11" t="s">
        <v>215</v>
      </c>
      <c r="E109" s="1" t="s">
        <v>137</v>
      </c>
      <c r="F109" s="11">
        <v>1</v>
      </c>
      <c r="Q109" s="4"/>
      <c r="T109" s="2">
        <f t="shared" si="6"/>
        <v>0</v>
      </c>
      <c r="U109" s="12">
        <v>1.6201012670073425</v>
      </c>
    </row>
    <row r="110" spans="1:21" x14ac:dyDescent="0.25">
      <c r="A110" s="11">
        <v>2011</v>
      </c>
      <c r="B110" s="11" t="s">
        <v>212</v>
      </c>
      <c r="C110" s="11">
        <v>2</v>
      </c>
      <c r="D110" s="11" t="s">
        <v>214</v>
      </c>
      <c r="E110" s="1" t="s">
        <v>137</v>
      </c>
      <c r="F110" s="11">
        <v>1</v>
      </c>
      <c r="Q110" s="4"/>
      <c r="T110" s="2">
        <f t="shared" si="6"/>
        <v>0</v>
      </c>
      <c r="U110" s="12">
        <v>1.2410793852737496</v>
      </c>
    </row>
    <row r="111" spans="1:21" x14ac:dyDescent="0.25">
      <c r="A111" s="11">
        <v>2011</v>
      </c>
      <c r="B111" s="11" t="s">
        <v>212</v>
      </c>
      <c r="C111" s="11">
        <v>2</v>
      </c>
      <c r="D111" s="11" t="s">
        <v>215</v>
      </c>
      <c r="E111" s="1" t="s">
        <v>137</v>
      </c>
      <c r="F111" s="11">
        <v>1</v>
      </c>
      <c r="Q111" s="4"/>
      <c r="T111" s="2">
        <f t="shared" si="6"/>
        <v>0</v>
      </c>
      <c r="U111" s="12">
        <v>1.5922064726958673</v>
      </c>
    </row>
    <row r="112" spans="1:21" x14ac:dyDescent="0.25">
      <c r="A112" s="11">
        <v>2011</v>
      </c>
      <c r="B112" s="11" t="s">
        <v>212</v>
      </c>
      <c r="C112" s="11">
        <v>3</v>
      </c>
      <c r="D112" s="11" t="s">
        <v>214</v>
      </c>
      <c r="E112" s="1" t="s">
        <v>137</v>
      </c>
      <c r="F112" s="11">
        <v>1</v>
      </c>
      <c r="Q112" s="4"/>
      <c r="T112" s="2">
        <f t="shared" si="6"/>
        <v>0</v>
      </c>
      <c r="U112" s="12">
        <v>1.0947387529095403</v>
      </c>
    </row>
    <row r="113" spans="1:21" x14ac:dyDescent="0.25">
      <c r="A113" s="11">
        <v>2011</v>
      </c>
      <c r="B113" s="11" t="s">
        <v>212</v>
      </c>
      <c r="C113" s="11">
        <v>3</v>
      </c>
      <c r="D113" s="11" t="s">
        <v>215</v>
      </c>
      <c r="E113" s="1" t="s">
        <v>137</v>
      </c>
      <c r="F113" s="11">
        <v>1</v>
      </c>
      <c r="Q113" s="4"/>
      <c r="T113" s="2">
        <f t="shared" si="6"/>
        <v>0</v>
      </c>
      <c r="U113" s="12">
        <v>0.91129636686390547</v>
      </c>
    </row>
    <row r="114" spans="1:21" x14ac:dyDescent="0.25">
      <c r="A114" s="11">
        <v>2011</v>
      </c>
      <c r="B114" s="11" t="s">
        <v>212</v>
      </c>
      <c r="C114" s="11">
        <v>4</v>
      </c>
      <c r="D114" s="11" t="s">
        <v>214</v>
      </c>
      <c r="E114" s="1" t="s">
        <v>137</v>
      </c>
      <c r="F114" s="11">
        <v>1</v>
      </c>
      <c r="Q114" s="4"/>
      <c r="T114" s="2">
        <f t="shared" si="6"/>
        <v>0</v>
      </c>
      <c r="U114" s="12">
        <v>1.3350681640022901</v>
      </c>
    </row>
    <row r="115" spans="1:21" x14ac:dyDescent="0.25">
      <c r="A115" s="11">
        <v>2011</v>
      </c>
      <c r="B115" s="11" t="s">
        <v>212</v>
      </c>
      <c r="C115" s="11">
        <v>4</v>
      </c>
      <c r="D115" s="11" t="s">
        <v>215</v>
      </c>
      <c r="E115" s="1" t="s">
        <v>137</v>
      </c>
      <c r="F115" s="11">
        <v>1</v>
      </c>
      <c r="Q115" s="4"/>
      <c r="T115" s="2">
        <f t="shared" si="6"/>
        <v>0</v>
      </c>
      <c r="U115" s="12">
        <v>1.4504884781463492</v>
      </c>
    </row>
    <row r="116" spans="1:21" x14ac:dyDescent="0.25">
      <c r="A116" s="11">
        <v>2011</v>
      </c>
      <c r="B116" s="11" t="s">
        <v>212</v>
      </c>
      <c r="C116" s="11">
        <v>1</v>
      </c>
      <c r="D116" s="11" t="s">
        <v>214</v>
      </c>
      <c r="E116" s="1" t="s">
        <v>146</v>
      </c>
      <c r="F116" s="11">
        <v>1</v>
      </c>
      <c r="Q116" s="4"/>
      <c r="T116" s="2">
        <f>(R116/31.416)</f>
        <v>0</v>
      </c>
      <c r="U116" s="12">
        <v>3.2998274509803931</v>
      </c>
    </row>
    <row r="117" spans="1:21" x14ac:dyDescent="0.25">
      <c r="A117" s="11">
        <v>2011</v>
      </c>
      <c r="B117" s="11" t="s">
        <v>212</v>
      </c>
      <c r="C117" s="11">
        <v>1</v>
      </c>
      <c r="D117" s="11" t="s">
        <v>215</v>
      </c>
      <c r="E117" s="1" t="s">
        <v>146</v>
      </c>
      <c r="F117" s="11">
        <v>0</v>
      </c>
      <c r="G117" s="4"/>
      <c r="T117" s="2"/>
      <c r="U117" s="12"/>
    </row>
    <row r="118" spans="1:21" x14ac:dyDescent="0.25">
      <c r="A118" s="11">
        <v>2011</v>
      </c>
      <c r="B118" s="11" t="s">
        <v>212</v>
      </c>
      <c r="C118" s="11">
        <v>2</v>
      </c>
      <c r="D118" s="11" t="s">
        <v>214</v>
      </c>
      <c r="E118" s="1" t="s">
        <v>146</v>
      </c>
      <c r="F118" s="11">
        <v>1</v>
      </c>
      <c r="Q118" s="4"/>
      <c r="T118" s="2">
        <f>(R118/31.416)</f>
        <v>0</v>
      </c>
      <c r="U118" s="12">
        <v>4.4884408271096889</v>
      </c>
    </row>
    <row r="119" spans="1:21" x14ac:dyDescent="0.25">
      <c r="A119" s="11">
        <v>2011</v>
      </c>
      <c r="B119" s="11" t="s">
        <v>212</v>
      </c>
      <c r="C119" s="11">
        <v>2</v>
      </c>
      <c r="D119" s="11" t="s">
        <v>215</v>
      </c>
      <c r="E119" s="1" t="s">
        <v>146</v>
      </c>
      <c r="F119" s="11">
        <v>1</v>
      </c>
      <c r="Q119" s="4"/>
      <c r="T119" s="2">
        <f>(R119/31.416)</f>
        <v>0</v>
      </c>
      <c r="U119" s="12">
        <v>4.3650786666666672</v>
      </c>
    </row>
    <row r="120" spans="1:21" x14ac:dyDescent="0.25">
      <c r="A120" s="11">
        <v>2011</v>
      </c>
      <c r="B120" s="11" t="s">
        <v>212</v>
      </c>
      <c r="C120" s="11">
        <v>3</v>
      </c>
      <c r="D120" s="11" t="s">
        <v>214</v>
      </c>
      <c r="E120" s="1" t="s">
        <v>146</v>
      </c>
      <c r="F120" s="11">
        <v>1</v>
      </c>
      <c r="Q120" s="4"/>
      <c r="T120" s="2">
        <f>(R120/31.416)</f>
        <v>0</v>
      </c>
      <c r="U120" s="12">
        <v>3.3824200093869701</v>
      </c>
    </row>
    <row r="121" spans="1:21" x14ac:dyDescent="0.25">
      <c r="A121" s="11">
        <v>2011</v>
      </c>
      <c r="B121" s="11" t="s">
        <v>212</v>
      </c>
      <c r="C121" s="11">
        <v>3</v>
      </c>
      <c r="D121" s="11" t="s">
        <v>215</v>
      </c>
      <c r="E121" s="1" t="s">
        <v>146</v>
      </c>
      <c r="F121" s="11">
        <v>0</v>
      </c>
      <c r="G121" s="4"/>
      <c r="T121" s="2"/>
      <c r="U121" s="12"/>
    </row>
    <row r="122" spans="1:21" x14ac:dyDescent="0.25">
      <c r="A122" s="11">
        <v>2011</v>
      </c>
      <c r="B122" s="11" t="s">
        <v>212</v>
      </c>
      <c r="C122" s="11">
        <v>4</v>
      </c>
      <c r="D122" s="11" t="s">
        <v>214</v>
      </c>
      <c r="E122" s="1" t="s">
        <v>146</v>
      </c>
      <c r="F122" s="11">
        <v>1</v>
      </c>
      <c r="Q122" s="4"/>
      <c r="T122" s="2">
        <f>(R122/31.416)</f>
        <v>0</v>
      </c>
      <c r="U122" s="12">
        <v>3.5710773152965656</v>
      </c>
    </row>
    <row r="123" spans="1:21" x14ac:dyDescent="0.25">
      <c r="A123" s="11">
        <v>2011</v>
      </c>
      <c r="B123" s="11" t="s">
        <v>212</v>
      </c>
      <c r="C123" s="11">
        <v>4</v>
      </c>
      <c r="D123" s="11" t="s">
        <v>215</v>
      </c>
      <c r="E123" s="1" t="s">
        <v>146</v>
      </c>
      <c r="F123" s="11">
        <v>1</v>
      </c>
      <c r="Q123" s="4"/>
      <c r="T123" s="2">
        <f>(R123/31.416)</f>
        <v>0</v>
      </c>
      <c r="U123" s="12">
        <v>3.6186626239067055</v>
      </c>
    </row>
    <row r="124" spans="1:21" x14ac:dyDescent="0.25">
      <c r="A124" s="11">
        <v>2011</v>
      </c>
      <c r="B124" s="11" t="s">
        <v>212</v>
      </c>
      <c r="C124" s="11">
        <v>1</v>
      </c>
      <c r="D124" s="11" t="s">
        <v>214</v>
      </c>
      <c r="E124" s="1" t="s">
        <v>155</v>
      </c>
      <c r="F124" s="11">
        <v>1</v>
      </c>
      <c r="Q124" s="4"/>
      <c r="T124" s="2">
        <f>(R124/31.416)</f>
        <v>0</v>
      </c>
      <c r="U124" s="12">
        <v>2.0011269524033115</v>
      </c>
    </row>
    <row r="125" spans="1:21" x14ac:dyDescent="0.25">
      <c r="A125" s="11">
        <v>2011</v>
      </c>
      <c r="B125" s="11" t="s">
        <v>212</v>
      </c>
      <c r="C125" s="11">
        <v>1</v>
      </c>
      <c r="D125" s="11" t="s">
        <v>215</v>
      </c>
      <c r="E125" s="1" t="s">
        <v>155</v>
      </c>
      <c r="F125" s="11">
        <v>1</v>
      </c>
      <c r="Q125" s="4"/>
      <c r="T125" s="2">
        <f>(R125/31.416)</f>
        <v>0</v>
      </c>
      <c r="U125" s="12">
        <v>3.756907455621302</v>
      </c>
    </row>
    <row r="126" spans="1:21" x14ac:dyDescent="0.25">
      <c r="A126" s="11">
        <v>2011</v>
      </c>
      <c r="B126" s="11" t="s">
        <v>212</v>
      </c>
      <c r="C126" s="11">
        <v>2</v>
      </c>
      <c r="D126" s="11" t="s">
        <v>214</v>
      </c>
      <c r="E126" s="1" t="s">
        <v>155</v>
      </c>
      <c r="F126" s="11">
        <v>0</v>
      </c>
      <c r="G126" s="4"/>
      <c r="T126" s="2"/>
      <c r="U126" s="12"/>
    </row>
    <row r="127" spans="1:21" x14ac:dyDescent="0.25">
      <c r="A127" s="11">
        <v>2011</v>
      </c>
      <c r="B127" s="11" t="s">
        <v>212</v>
      </c>
      <c r="C127" s="11">
        <v>2</v>
      </c>
      <c r="D127" s="11" t="s">
        <v>215</v>
      </c>
      <c r="E127" s="1" t="s">
        <v>155</v>
      </c>
      <c r="F127" s="11">
        <v>0</v>
      </c>
      <c r="G127" s="4"/>
      <c r="Q127" s="4"/>
      <c r="T127" s="2"/>
      <c r="U127" s="12"/>
    </row>
    <row r="128" spans="1:21" x14ac:dyDescent="0.25">
      <c r="A128" s="11">
        <v>2011</v>
      </c>
      <c r="B128" s="11" t="s">
        <v>212</v>
      </c>
      <c r="C128" s="11">
        <v>3</v>
      </c>
      <c r="D128" s="11" t="s">
        <v>214</v>
      </c>
      <c r="E128" s="1" t="s">
        <v>155</v>
      </c>
      <c r="F128" s="11">
        <v>1</v>
      </c>
      <c r="H128" s="4"/>
      <c r="Q128" s="4"/>
      <c r="T128" s="2">
        <f>(R128/31.416)</f>
        <v>0</v>
      </c>
      <c r="U128" s="12">
        <v>3.2007128437173686</v>
      </c>
    </row>
    <row r="129" spans="1:21" x14ac:dyDescent="0.25">
      <c r="A129" s="11">
        <v>2011</v>
      </c>
      <c r="B129" s="11" t="s">
        <v>212</v>
      </c>
      <c r="C129" s="11">
        <v>3</v>
      </c>
      <c r="D129" s="11" t="s">
        <v>215</v>
      </c>
      <c r="E129" s="1" t="s">
        <v>155</v>
      </c>
      <c r="F129" s="11">
        <v>0</v>
      </c>
      <c r="G129" s="4"/>
      <c r="T129" s="2"/>
      <c r="U129" s="12"/>
    </row>
    <row r="130" spans="1:21" x14ac:dyDescent="0.25">
      <c r="A130" s="11">
        <v>2011</v>
      </c>
      <c r="B130" s="11" t="s">
        <v>212</v>
      </c>
      <c r="C130" s="11">
        <v>4</v>
      </c>
      <c r="D130" s="11" t="s">
        <v>214</v>
      </c>
      <c r="E130" s="1" t="s">
        <v>155</v>
      </c>
      <c r="F130" s="11">
        <v>1</v>
      </c>
      <c r="Q130" s="4"/>
      <c r="T130" s="2">
        <f>(R130/31.416)</f>
        <v>0</v>
      </c>
      <c r="U130" s="12">
        <v>2.5130668777206173</v>
      </c>
    </row>
    <row r="131" spans="1:21" x14ac:dyDescent="0.25">
      <c r="A131" s="11">
        <v>2011</v>
      </c>
      <c r="B131" s="11" t="s">
        <v>212</v>
      </c>
      <c r="C131" s="11">
        <v>4</v>
      </c>
      <c r="D131" s="11" t="s">
        <v>215</v>
      </c>
      <c r="E131" s="1" t="s">
        <v>155</v>
      </c>
      <c r="F131" s="11">
        <v>1</v>
      </c>
      <c r="Q131" s="4"/>
      <c r="T131" s="2">
        <f>(R131/31.416)</f>
        <v>0</v>
      </c>
      <c r="U131" s="12">
        <v>2.6018333963453055</v>
      </c>
    </row>
    <row r="132" spans="1:21" x14ac:dyDescent="0.25">
      <c r="A132" s="11">
        <v>2011</v>
      </c>
      <c r="B132" s="11" t="s">
        <v>212</v>
      </c>
      <c r="C132" s="11">
        <v>1</v>
      </c>
      <c r="D132" s="11" t="s">
        <v>214</v>
      </c>
      <c r="E132" s="1" t="s">
        <v>164</v>
      </c>
      <c r="F132" s="11">
        <v>1</v>
      </c>
      <c r="Q132" s="4"/>
      <c r="T132" s="2">
        <f>(R132/31.416)</f>
        <v>0</v>
      </c>
      <c r="U132" s="12">
        <v>3.756530422588154</v>
      </c>
    </row>
    <row r="133" spans="1:21" x14ac:dyDescent="0.25">
      <c r="A133" s="11">
        <v>2011</v>
      </c>
      <c r="B133" s="11" t="s">
        <v>212</v>
      </c>
      <c r="C133" s="11">
        <v>1</v>
      </c>
      <c r="D133" s="11" t="s">
        <v>215</v>
      </c>
      <c r="E133" s="1" t="s">
        <v>164</v>
      </c>
      <c r="F133" s="11">
        <v>0</v>
      </c>
      <c r="G133" s="4"/>
      <c r="T133" s="2"/>
      <c r="U133" s="12"/>
    </row>
    <row r="134" spans="1:21" x14ac:dyDescent="0.25">
      <c r="A134" s="11">
        <v>2011</v>
      </c>
      <c r="B134" s="11" t="s">
        <v>212</v>
      </c>
      <c r="C134" s="11">
        <v>2</v>
      </c>
      <c r="D134" s="11" t="s">
        <v>214</v>
      </c>
      <c r="E134" s="1" t="s">
        <v>164</v>
      </c>
      <c r="F134" s="11">
        <v>1</v>
      </c>
      <c r="Q134" s="4"/>
      <c r="T134" s="2">
        <f t="shared" ref="T134:T139" si="7">(R134/31.416)</f>
        <v>0</v>
      </c>
      <c r="U134" s="12">
        <v>3.4529421940370812</v>
      </c>
    </row>
    <row r="135" spans="1:21" x14ac:dyDescent="0.25">
      <c r="A135" s="11">
        <v>2011</v>
      </c>
      <c r="B135" s="11" t="s">
        <v>212</v>
      </c>
      <c r="C135" s="11">
        <v>2</v>
      </c>
      <c r="D135" s="11" t="s">
        <v>215</v>
      </c>
      <c r="E135" s="1" t="s">
        <v>164</v>
      </c>
      <c r="F135" s="11">
        <v>1</v>
      </c>
      <c r="Q135" s="4"/>
      <c r="T135" s="2">
        <f t="shared" si="7"/>
        <v>0</v>
      </c>
      <c r="U135" s="12">
        <v>3.9161164021164021</v>
      </c>
    </row>
    <row r="136" spans="1:21" x14ac:dyDescent="0.25">
      <c r="A136" s="11">
        <v>2011</v>
      </c>
      <c r="B136" s="11" t="s">
        <v>212</v>
      </c>
      <c r="C136" s="11">
        <v>3</v>
      </c>
      <c r="D136" s="11" t="s">
        <v>214</v>
      </c>
      <c r="E136" s="1" t="s">
        <v>164</v>
      </c>
      <c r="F136" s="11">
        <v>1</v>
      </c>
      <c r="Q136" s="4"/>
      <c r="T136" s="2">
        <f t="shared" si="7"/>
        <v>0</v>
      </c>
      <c r="U136" s="12">
        <v>3.2127753022427905</v>
      </c>
    </row>
    <row r="137" spans="1:21" x14ac:dyDescent="0.25">
      <c r="A137" s="11">
        <v>2011</v>
      </c>
      <c r="B137" s="11" t="s">
        <v>212</v>
      </c>
      <c r="C137" s="11">
        <v>3</v>
      </c>
      <c r="D137" s="11" t="s">
        <v>215</v>
      </c>
      <c r="E137" s="1" t="s">
        <v>164</v>
      </c>
      <c r="F137" s="11">
        <v>1</v>
      </c>
      <c r="Q137" s="4"/>
      <c r="T137" s="2">
        <f t="shared" si="7"/>
        <v>0</v>
      </c>
      <c r="U137" s="12">
        <v>2.3308283345454548</v>
      </c>
    </row>
    <row r="138" spans="1:21" x14ac:dyDescent="0.25">
      <c r="A138" s="11">
        <v>2011</v>
      </c>
      <c r="B138" s="11" t="s">
        <v>212</v>
      </c>
      <c r="C138" s="11">
        <v>4</v>
      </c>
      <c r="D138" s="11" t="s">
        <v>214</v>
      </c>
      <c r="E138" s="1" t="s">
        <v>164</v>
      </c>
      <c r="F138" s="11">
        <v>1</v>
      </c>
      <c r="Q138" s="4"/>
      <c r="T138" s="2">
        <f t="shared" si="7"/>
        <v>0</v>
      </c>
      <c r="U138" s="12">
        <v>3.028843783462225</v>
      </c>
    </row>
    <row r="139" spans="1:21" x14ac:dyDescent="0.25">
      <c r="A139" s="11">
        <v>2011</v>
      </c>
      <c r="B139" s="11" t="s">
        <v>212</v>
      </c>
      <c r="C139" s="11">
        <v>4</v>
      </c>
      <c r="D139" s="11" t="s">
        <v>215</v>
      </c>
      <c r="E139" s="1" t="s">
        <v>164</v>
      </c>
      <c r="F139" s="11">
        <v>1</v>
      </c>
      <c r="Q139" s="4"/>
      <c r="T139" s="2">
        <f t="shared" si="7"/>
        <v>0</v>
      </c>
      <c r="U139" s="12">
        <v>3.2073060407458214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O29" sqref="O29"/>
    </sheetView>
  </sheetViews>
  <sheetFormatPr defaultRowHeight="13.2" x14ac:dyDescent="0.25"/>
  <cols>
    <col min="1" max="1" width="11.44140625" style="1" customWidth="1"/>
    <col min="2" max="3" width="9" style="1" customWidth="1"/>
    <col min="4" max="7" width="9.109375" style="2" customWidth="1"/>
    <col min="8" max="11" width="9.109375" style="3" customWidth="1"/>
    <col min="13" max="13" width="9.109375" style="11" customWidth="1"/>
    <col min="14" max="14" width="9" style="2" customWidth="1"/>
  </cols>
  <sheetData>
    <row r="1" spans="1:18" x14ac:dyDescent="0.25">
      <c r="A1" s="1" t="s">
        <v>0</v>
      </c>
      <c r="L1" s="11"/>
      <c r="N1" s="2" t="s">
        <v>39</v>
      </c>
    </row>
    <row r="2" spans="1:18" x14ac:dyDescent="0.25">
      <c r="E2" s="2" t="s">
        <v>39</v>
      </c>
      <c r="F2" s="2" t="s">
        <v>39</v>
      </c>
      <c r="G2" s="2" t="s">
        <v>39</v>
      </c>
      <c r="L2" s="11"/>
    </row>
    <row r="3" spans="1:18" x14ac:dyDescent="0.25">
      <c r="E3" s="4">
        <v>2012</v>
      </c>
      <c r="F3" s="4">
        <v>2011</v>
      </c>
      <c r="G3" s="4">
        <v>2010</v>
      </c>
      <c r="H3" s="3">
        <v>2009</v>
      </c>
      <c r="I3" s="3">
        <v>2008</v>
      </c>
      <c r="J3" s="3">
        <v>2007</v>
      </c>
      <c r="K3" s="3">
        <v>2006</v>
      </c>
      <c r="L3" s="11">
        <v>2005</v>
      </c>
      <c r="M3" s="11" t="s">
        <v>183</v>
      </c>
      <c r="N3" s="4">
        <v>2012</v>
      </c>
    </row>
    <row r="4" spans="1:18" x14ac:dyDescent="0.25">
      <c r="A4" s="1" t="s">
        <v>3</v>
      </c>
      <c r="B4" s="1" t="s">
        <v>4</v>
      </c>
      <c r="C4" s="1" t="s">
        <v>5</v>
      </c>
      <c r="D4" s="2" t="s">
        <v>6</v>
      </c>
      <c r="E4" s="2" t="s">
        <v>9</v>
      </c>
      <c r="F4" s="2" t="s">
        <v>9</v>
      </c>
      <c r="G4" s="2" t="s">
        <v>9</v>
      </c>
      <c r="H4" s="3" t="s">
        <v>9</v>
      </c>
      <c r="I4" s="3" t="s">
        <v>9</v>
      </c>
      <c r="J4" s="3" t="s">
        <v>9</v>
      </c>
      <c r="K4" s="3" t="s">
        <v>9</v>
      </c>
      <c r="L4" s="11" t="s">
        <v>9</v>
      </c>
      <c r="M4" s="11" t="s">
        <v>184</v>
      </c>
      <c r="N4" s="2" t="s">
        <v>14</v>
      </c>
      <c r="O4" s="11" t="s">
        <v>185</v>
      </c>
    </row>
    <row r="5" spans="1:18" x14ac:dyDescent="0.25">
      <c r="A5" s="1" t="s">
        <v>17</v>
      </c>
      <c r="C5" s="1" t="s">
        <v>18</v>
      </c>
      <c r="D5" s="2">
        <v>3.02</v>
      </c>
      <c r="E5" s="2">
        <v>42</v>
      </c>
      <c r="F5" s="2">
        <v>54.4</v>
      </c>
      <c r="G5" s="2">
        <v>49.26</v>
      </c>
      <c r="H5" s="3">
        <v>21.16</v>
      </c>
      <c r="I5" s="3">
        <v>32.369999999999997</v>
      </c>
      <c r="J5" s="3">
        <v>29.1</v>
      </c>
      <c r="K5" s="3">
        <v>35.799999999999997</v>
      </c>
      <c r="L5" s="11">
        <v>14.5</v>
      </c>
      <c r="M5" s="12">
        <f>SUM(E5:L5)</f>
        <v>278.58999999999997</v>
      </c>
      <c r="N5" s="7">
        <v>59.743442831678117</v>
      </c>
      <c r="O5" s="12">
        <f>(M5/N5)</f>
        <v>4.6631058873674682</v>
      </c>
    </row>
    <row r="6" spans="1:18" x14ac:dyDescent="0.25">
      <c r="C6" s="1" t="s">
        <v>19</v>
      </c>
      <c r="D6" s="2">
        <v>4.16</v>
      </c>
      <c r="E6" s="2">
        <v>21.04</v>
      </c>
      <c r="F6" s="2">
        <v>59.08</v>
      </c>
      <c r="G6" s="2">
        <v>21.34</v>
      </c>
      <c r="H6" s="3">
        <v>32.83</v>
      </c>
      <c r="I6" s="3">
        <v>19.25</v>
      </c>
      <c r="J6" s="3">
        <v>20</v>
      </c>
      <c r="K6" s="3">
        <v>23.7</v>
      </c>
      <c r="L6" s="11">
        <v>11.7</v>
      </c>
      <c r="M6" s="12">
        <f t="shared" ref="M6:M69" si="0">SUM(E6:L6)</f>
        <v>208.94</v>
      </c>
      <c r="N6" s="7">
        <v>58.011841100076403</v>
      </c>
      <c r="O6" s="12">
        <f t="shared" ref="O6:O69" si="1">(M6/N6)</f>
        <v>3.6016784855967074</v>
      </c>
    </row>
    <row r="7" spans="1:18" x14ac:dyDescent="0.25">
      <c r="C7" s="1" t="s">
        <v>20</v>
      </c>
      <c r="D7" s="2">
        <v>5.14</v>
      </c>
      <c r="E7" s="2">
        <v>17.64</v>
      </c>
      <c r="F7" s="2">
        <v>69.959999999999994</v>
      </c>
      <c r="G7" s="2">
        <v>32.75</v>
      </c>
      <c r="H7" s="3">
        <v>48.64</v>
      </c>
      <c r="I7" s="3">
        <v>36.61</v>
      </c>
      <c r="J7" s="3">
        <v>30</v>
      </c>
      <c r="K7" s="3">
        <v>26.2</v>
      </c>
      <c r="L7" s="11">
        <v>14.9</v>
      </c>
      <c r="M7" s="12">
        <f t="shared" si="0"/>
        <v>276.7</v>
      </c>
      <c r="N7" s="7">
        <v>89.305608607079208</v>
      </c>
      <c r="O7" s="12">
        <f t="shared" si="1"/>
        <v>3.0983496368901755</v>
      </c>
    </row>
    <row r="8" spans="1:18" x14ac:dyDescent="0.25">
      <c r="C8" s="1" t="s">
        <v>21</v>
      </c>
      <c r="D8" s="2">
        <v>6.02</v>
      </c>
      <c r="E8" s="2">
        <v>23.52</v>
      </c>
      <c r="F8" s="2">
        <v>57.51</v>
      </c>
      <c r="G8" s="2">
        <v>13.22</v>
      </c>
      <c r="H8" s="3">
        <v>24.38</v>
      </c>
      <c r="I8" s="3">
        <v>25.4</v>
      </c>
      <c r="J8" s="3">
        <v>27.4</v>
      </c>
      <c r="K8" s="3">
        <v>24.3</v>
      </c>
      <c r="L8" s="11">
        <v>15.7</v>
      </c>
      <c r="M8" s="12">
        <f t="shared" si="0"/>
        <v>211.43</v>
      </c>
      <c r="N8" s="7">
        <v>63.732652151769805</v>
      </c>
      <c r="O8" s="12">
        <f t="shared" si="1"/>
        <v>3.3174517749004231</v>
      </c>
    </row>
    <row r="9" spans="1:18" x14ac:dyDescent="0.25">
      <c r="C9" s="1" t="s">
        <v>22</v>
      </c>
      <c r="D9" s="2">
        <v>7.16</v>
      </c>
      <c r="E9" s="2">
        <v>28.4</v>
      </c>
      <c r="F9" s="2">
        <v>103.96</v>
      </c>
      <c r="G9" s="2">
        <v>29.4</v>
      </c>
      <c r="H9" s="3">
        <v>56.28</v>
      </c>
      <c r="I9" s="3">
        <v>19.73</v>
      </c>
      <c r="J9" s="3">
        <v>19.3</v>
      </c>
      <c r="K9" s="3">
        <v>29.7</v>
      </c>
      <c r="L9" s="11">
        <v>15.6</v>
      </c>
      <c r="M9" s="12">
        <f t="shared" si="0"/>
        <v>302.37</v>
      </c>
      <c r="N9" s="7">
        <v>93.621880570409985</v>
      </c>
      <c r="O9" s="12">
        <f t="shared" si="1"/>
        <v>3.2296937228535727</v>
      </c>
    </row>
    <row r="10" spans="1:18" x14ac:dyDescent="0.25">
      <c r="C10" s="1" t="s">
        <v>23</v>
      </c>
      <c r="D10" s="2">
        <v>8.1</v>
      </c>
      <c r="E10" s="2">
        <v>38.44</v>
      </c>
      <c r="F10" s="2">
        <v>62.75</v>
      </c>
      <c r="G10" s="2">
        <v>23.55</v>
      </c>
      <c r="H10" s="3">
        <v>34.04</v>
      </c>
      <c r="I10" s="3">
        <v>14.15</v>
      </c>
      <c r="J10" s="3">
        <v>25.1</v>
      </c>
      <c r="K10" s="3">
        <v>16.899999999999999</v>
      </c>
      <c r="L10" s="11">
        <v>13.1</v>
      </c>
      <c r="M10" s="12">
        <f t="shared" si="0"/>
        <v>228.03</v>
      </c>
      <c r="N10" s="7">
        <v>70.194327731092443</v>
      </c>
      <c r="O10" s="12">
        <f t="shared" si="1"/>
        <v>3.2485530864197529</v>
      </c>
    </row>
    <row r="11" spans="1:18" x14ac:dyDescent="0.25">
      <c r="C11" s="1" t="s">
        <v>24</v>
      </c>
      <c r="D11" s="2">
        <v>9.0500000000000007</v>
      </c>
      <c r="K11" s="3">
        <v>28.2</v>
      </c>
      <c r="L11" s="11">
        <v>17.2</v>
      </c>
      <c r="M11" s="12">
        <f t="shared" si="0"/>
        <v>45.4</v>
      </c>
      <c r="N11" s="7"/>
      <c r="O11" s="12"/>
      <c r="R11" t="s">
        <v>39</v>
      </c>
    </row>
    <row r="12" spans="1:18" x14ac:dyDescent="0.25">
      <c r="C12" s="1" t="s">
        <v>25</v>
      </c>
      <c r="D12" s="2">
        <v>9.16</v>
      </c>
      <c r="E12" s="2">
        <v>19.71</v>
      </c>
      <c r="F12" s="2">
        <v>93.41</v>
      </c>
      <c r="G12" s="2">
        <v>31.02</v>
      </c>
      <c r="H12" s="3">
        <v>50.92</v>
      </c>
      <c r="I12" s="3">
        <v>27.26</v>
      </c>
      <c r="J12" s="3">
        <v>33.6</v>
      </c>
      <c r="K12" s="3">
        <v>33.9</v>
      </c>
      <c r="L12" s="11">
        <v>21.3</v>
      </c>
      <c r="M12" s="12">
        <f t="shared" si="0"/>
        <v>311.12</v>
      </c>
      <c r="N12" s="7">
        <v>94.71686401833459</v>
      </c>
      <c r="O12" s="12">
        <f t="shared" si="1"/>
        <v>3.2847371291745437</v>
      </c>
    </row>
    <row r="13" spans="1:18" x14ac:dyDescent="0.25">
      <c r="E13" s="5">
        <f>AVERAGE(E5:E12)</f>
        <v>27.25</v>
      </c>
      <c r="F13" s="5">
        <f>AVERAGE(F5:F12)</f>
        <v>71.58142857142856</v>
      </c>
      <c r="G13" s="5">
        <v>28.648571428571433</v>
      </c>
      <c r="H13" s="5">
        <f>AVERAGE(H5:H12)</f>
        <v>38.321428571428569</v>
      </c>
      <c r="I13" s="5">
        <f>AVERAGE(I5:I12)</f>
        <v>24.967142857142854</v>
      </c>
      <c r="J13" s="5"/>
      <c r="K13" s="5"/>
      <c r="L13" s="11"/>
      <c r="M13" s="12"/>
      <c r="N13" s="5">
        <v>75.618088144348661</v>
      </c>
      <c r="O13" s="5">
        <f>AVERAGE(O5:O12)</f>
        <v>3.4919385318860923</v>
      </c>
    </row>
    <row r="14" spans="1:18" x14ac:dyDescent="0.25">
      <c r="A14" s="1" t="s">
        <v>26</v>
      </c>
      <c r="C14" s="1" t="s">
        <v>18</v>
      </c>
      <c r="D14" s="2">
        <v>3.03</v>
      </c>
      <c r="H14" s="3">
        <v>21.33</v>
      </c>
      <c r="I14" s="3">
        <v>18.739999999999998</v>
      </c>
      <c r="J14" s="3">
        <v>22.9</v>
      </c>
      <c r="K14" s="3">
        <v>19.7</v>
      </c>
      <c r="L14" s="11">
        <v>8.1</v>
      </c>
      <c r="M14" s="12">
        <f t="shared" si="0"/>
        <v>90.769999999999982</v>
      </c>
      <c r="N14" s="7"/>
      <c r="O14" s="12"/>
    </row>
    <row r="15" spans="1:18" x14ac:dyDescent="0.25">
      <c r="C15" s="1" t="s">
        <v>19</v>
      </c>
      <c r="D15" s="2">
        <v>3.11</v>
      </c>
      <c r="E15" s="2">
        <v>45</v>
      </c>
      <c r="F15" s="2">
        <v>71.819999999999993</v>
      </c>
      <c r="G15" s="2">
        <v>24.05</v>
      </c>
      <c r="H15" s="3">
        <v>36.159999999999997</v>
      </c>
      <c r="I15" s="3">
        <v>31.08</v>
      </c>
      <c r="J15" s="3">
        <v>33.5</v>
      </c>
      <c r="K15" s="3">
        <v>28.4</v>
      </c>
      <c r="L15" s="11">
        <v>16.2</v>
      </c>
      <c r="M15" s="12">
        <f t="shared" si="0"/>
        <v>286.20999999999998</v>
      </c>
      <c r="N15" s="7">
        <v>76.473771326712509</v>
      </c>
      <c r="O15" s="12">
        <f t="shared" si="1"/>
        <v>3.7425903683662844</v>
      </c>
    </row>
    <row r="16" spans="1:18" x14ac:dyDescent="0.25">
      <c r="C16" s="1" t="s">
        <v>20</v>
      </c>
      <c r="D16" s="2">
        <v>5.09</v>
      </c>
      <c r="J16" s="3">
        <v>25.8</v>
      </c>
      <c r="K16" s="3">
        <v>24.2</v>
      </c>
      <c r="L16" s="11">
        <v>12.6</v>
      </c>
      <c r="M16" s="12">
        <f t="shared" si="0"/>
        <v>62.6</v>
      </c>
      <c r="N16" s="7"/>
      <c r="O16" s="12"/>
    </row>
    <row r="17" spans="1:15" x14ac:dyDescent="0.25">
      <c r="C17" s="1" t="s">
        <v>21</v>
      </c>
      <c r="D17" s="2">
        <v>6.06</v>
      </c>
      <c r="H17" s="3">
        <v>32.1</v>
      </c>
      <c r="I17" s="3">
        <v>22.54</v>
      </c>
      <c r="J17" s="3">
        <v>28.3</v>
      </c>
      <c r="K17" s="3">
        <v>27.1</v>
      </c>
      <c r="L17" s="11">
        <v>12.8</v>
      </c>
      <c r="M17" s="12">
        <f t="shared" si="0"/>
        <v>122.83999999999999</v>
      </c>
      <c r="N17" s="7"/>
      <c r="O17" s="12"/>
    </row>
    <row r="18" spans="1:15" x14ac:dyDescent="0.25">
      <c r="C18" s="1" t="s">
        <v>22</v>
      </c>
      <c r="D18" s="2">
        <v>7.17</v>
      </c>
      <c r="H18" s="3">
        <v>43.43</v>
      </c>
      <c r="I18" s="3">
        <v>20.48</v>
      </c>
      <c r="J18" s="3">
        <v>24.2</v>
      </c>
      <c r="K18" s="3">
        <v>25.2</v>
      </c>
      <c r="L18" s="11">
        <v>13.8</v>
      </c>
      <c r="M18" s="12">
        <f t="shared" si="0"/>
        <v>127.11</v>
      </c>
      <c r="N18" s="7"/>
      <c r="O18" s="12"/>
    </row>
    <row r="19" spans="1:15" x14ac:dyDescent="0.25">
      <c r="C19" s="1" t="s">
        <v>23</v>
      </c>
      <c r="D19" s="2">
        <v>8.1199999999999992</v>
      </c>
      <c r="E19" s="2">
        <v>17.399999999999999</v>
      </c>
      <c r="F19" s="2">
        <v>61.2</v>
      </c>
      <c r="G19" s="2">
        <v>6.86</v>
      </c>
      <c r="H19" s="3">
        <v>37.049999999999997</v>
      </c>
      <c r="I19" s="3">
        <v>13.91</v>
      </c>
      <c r="J19" s="3">
        <v>16.8</v>
      </c>
      <c r="K19" s="3">
        <v>14.5</v>
      </c>
      <c r="L19" s="11">
        <v>11.1</v>
      </c>
      <c r="M19" s="12">
        <f t="shared" si="0"/>
        <v>178.82</v>
      </c>
      <c r="N19" s="7">
        <v>72.09781639928697</v>
      </c>
      <c r="O19" s="12">
        <f t="shared" si="1"/>
        <v>2.4802415514177554</v>
      </c>
    </row>
    <row r="20" spans="1:15" x14ac:dyDescent="0.25">
      <c r="C20" s="1" t="s">
        <v>24</v>
      </c>
      <c r="D20" s="2">
        <v>9.1999999999999993</v>
      </c>
      <c r="E20" s="2">
        <v>38.42</v>
      </c>
      <c r="F20" s="2">
        <v>92.66</v>
      </c>
      <c r="G20" s="2">
        <v>27.92</v>
      </c>
      <c r="H20" s="3">
        <v>51.3</v>
      </c>
      <c r="I20" s="3">
        <v>21.96</v>
      </c>
      <c r="J20" s="3">
        <v>25.5</v>
      </c>
      <c r="K20" s="3">
        <v>26.3</v>
      </c>
      <c r="L20" s="11">
        <v>15.1</v>
      </c>
      <c r="M20" s="12">
        <f t="shared" si="0"/>
        <v>299.16000000000003</v>
      </c>
      <c r="N20" s="7">
        <v>90.912274000509285</v>
      </c>
      <c r="O20" s="12">
        <f t="shared" si="1"/>
        <v>3.2906447813451916</v>
      </c>
    </row>
    <row r="21" spans="1:15" x14ac:dyDescent="0.25">
      <c r="C21" s="1" t="s">
        <v>25</v>
      </c>
      <c r="D21" s="2">
        <v>9.24</v>
      </c>
      <c r="E21" s="2">
        <v>15.19</v>
      </c>
      <c r="F21" s="2">
        <v>73.59</v>
      </c>
      <c r="G21" s="2">
        <v>26.71</v>
      </c>
      <c r="H21" s="3">
        <v>52.03</v>
      </c>
      <c r="I21" s="3">
        <v>2.0699999999999998</v>
      </c>
      <c r="J21" s="3">
        <v>33.200000000000003</v>
      </c>
      <c r="K21" s="3">
        <v>15.2</v>
      </c>
      <c r="L21" s="11">
        <v>15.7</v>
      </c>
      <c r="M21" s="12">
        <f t="shared" si="0"/>
        <v>233.69</v>
      </c>
      <c r="N21" s="7">
        <v>109.53097147950089</v>
      </c>
      <c r="O21" s="12">
        <f t="shared" si="1"/>
        <v>2.1335517876214207</v>
      </c>
    </row>
    <row r="22" spans="1:15" x14ac:dyDescent="0.25">
      <c r="E22" s="5">
        <f>AVERAGE(E14:E21)</f>
        <v>29.002499999999998</v>
      </c>
      <c r="F22" s="5">
        <f>AVERAGE(F14:F21)</f>
        <v>74.817499999999995</v>
      </c>
      <c r="G22" s="5">
        <v>21.385000000000002</v>
      </c>
      <c r="H22" s="5">
        <f>AVERAGE(H14:H21)</f>
        <v>39.057142857142857</v>
      </c>
      <c r="I22" s="5">
        <f>AVERAGE(I14:I21)</f>
        <v>18.682857142857138</v>
      </c>
      <c r="J22" s="5"/>
      <c r="K22" s="5"/>
      <c r="L22" s="11"/>
      <c r="M22" s="12"/>
      <c r="N22" s="5">
        <v>87.253708301502414</v>
      </c>
      <c r="O22" s="5">
        <f>AVERAGE(O14:O21)</f>
        <v>2.9117571221876632</v>
      </c>
    </row>
    <row r="23" spans="1:15" x14ac:dyDescent="0.25">
      <c r="A23" s="1" t="s">
        <v>35</v>
      </c>
      <c r="C23" s="1" t="s">
        <v>18</v>
      </c>
      <c r="D23" s="2">
        <v>3.04</v>
      </c>
      <c r="H23" s="3">
        <v>8.2899999999999991</v>
      </c>
      <c r="I23" s="3">
        <v>1.65</v>
      </c>
      <c r="J23" s="3">
        <v>27.7</v>
      </c>
      <c r="K23" s="3">
        <v>22.9</v>
      </c>
      <c r="L23" s="11">
        <v>13.9</v>
      </c>
      <c r="M23" s="12">
        <f t="shared" si="0"/>
        <v>74.44</v>
      </c>
      <c r="N23" s="7"/>
      <c r="O23" s="12"/>
    </row>
    <row r="24" spans="1:15" x14ac:dyDescent="0.25">
      <c r="C24" s="1" t="s">
        <v>19</v>
      </c>
      <c r="D24" s="2">
        <v>3.15</v>
      </c>
      <c r="E24" s="2">
        <v>4.28</v>
      </c>
      <c r="F24" s="2">
        <v>128.93</v>
      </c>
      <c r="G24" s="2">
        <v>10.94</v>
      </c>
      <c r="H24" s="14">
        <v>62.87</v>
      </c>
      <c r="I24" s="14">
        <v>22.07</v>
      </c>
      <c r="J24" s="3">
        <v>32.799999999999997</v>
      </c>
      <c r="K24" s="3">
        <v>10.7</v>
      </c>
      <c r="L24" s="11">
        <v>5.6</v>
      </c>
      <c r="M24" s="12">
        <f t="shared" si="0"/>
        <v>278.19</v>
      </c>
      <c r="N24" s="7">
        <v>277.00853068500129</v>
      </c>
      <c r="O24" s="12">
        <f t="shared" si="1"/>
        <v>1.0042651008330938</v>
      </c>
    </row>
    <row r="25" spans="1:15" x14ac:dyDescent="0.25">
      <c r="C25" s="1" t="s">
        <v>20</v>
      </c>
      <c r="D25" s="2">
        <v>6.08</v>
      </c>
      <c r="H25" s="3">
        <v>80.180000000000007</v>
      </c>
      <c r="I25" s="3">
        <v>17.72</v>
      </c>
      <c r="J25" s="3">
        <v>18.399999999999999</v>
      </c>
      <c r="K25" s="3">
        <v>1.8</v>
      </c>
      <c r="L25" s="11">
        <v>2.5</v>
      </c>
      <c r="M25" s="12">
        <f t="shared" si="0"/>
        <v>120.60000000000001</v>
      </c>
      <c r="N25" s="7"/>
      <c r="O25" s="12"/>
    </row>
    <row r="26" spans="1:15" x14ac:dyDescent="0.25">
      <c r="C26" s="1" t="s">
        <v>21</v>
      </c>
      <c r="D26" s="2">
        <v>6.11</v>
      </c>
      <c r="E26" s="2">
        <v>3.85</v>
      </c>
      <c r="F26" s="2">
        <v>100.69</v>
      </c>
      <c r="G26" s="2">
        <v>13.66</v>
      </c>
      <c r="H26" s="3">
        <v>75.989999999999995</v>
      </c>
      <c r="I26" s="3">
        <v>19.77</v>
      </c>
      <c r="J26" s="3">
        <v>32.4</v>
      </c>
      <c r="K26" s="3">
        <v>5.0999999999999996</v>
      </c>
      <c r="L26" s="11">
        <v>1.2</v>
      </c>
      <c r="M26" s="12">
        <f t="shared" si="0"/>
        <v>252.66</v>
      </c>
      <c r="N26" s="7">
        <v>232.04736440030561</v>
      </c>
      <c r="O26" s="12">
        <f t="shared" si="1"/>
        <v>1.0888294320987653</v>
      </c>
    </row>
    <row r="27" spans="1:15" x14ac:dyDescent="0.25">
      <c r="C27" s="1" t="s">
        <v>22</v>
      </c>
      <c r="D27" s="2">
        <v>7.11</v>
      </c>
      <c r="E27" s="2">
        <v>0</v>
      </c>
      <c r="F27" s="2">
        <v>96.47</v>
      </c>
      <c r="G27" s="2">
        <v>6.17</v>
      </c>
      <c r="H27" s="3">
        <v>72.12</v>
      </c>
      <c r="I27" s="3">
        <v>7.59</v>
      </c>
      <c r="J27" s="3">
        <v>33.9</v>
      </c>
      <c r="K27" s="3">
        <v>8.1999999999999993</v>
      </c>
      <c r="L27" s="11">
        <v>6.8</v>
      </c>
      <c r="M27" s="12">
        <f t="shared" si="0"/>
        <v>231.25</v>
      </c>
      <c r="N27" s="7">
        <v>239</v>
      </c>
      <c r="O27" s="12">
        <f t="shared" si="1"/>
        <v>0.96757322175732219</v>
      </c>
    </row>
    <row r="28" spans="1:15" x14ac:dyDescent="0.25">
      <c r="C28" s="1" t="s">
        <v>23</v>
      </c>
      <c r="D28" s="2">
        <v>8.0500000000000007</v>
      </c>
      <c r="E28" s="2">
        <v>58.87</v>
      </c>
      <c r="F28" s="2">
        <v>83.04</v>
      </c>
      <c r="G28" s="2">
        <v>26.21</v>
      </c>
      <c r="H28" s="3">
        <v>35.58</v>
      </c>
      <c r="I28" s="3">
        <v>28.27</v>
      </c>
      <c r="J28" s="3">
        <v>28.5</v>
      </c>
      <c r="K28" s="3">
        <v>19.899999999999999</v>
      </c>
      <c r="L28" s="11">
        <v>18.7</v>
      </c>
      <c r="M28" s="12">
        <f t="shared" si="0"/>
        <v>299.07</v>
      </c>
      <c r="N28" s="7">
        <v>86.659663865546221</v>
      </c>
      <c r="O28" s="12">
        <f t="shared" si="1"/>
        <v>3.4510865454545452</v>
      </c>
    </row>
    <row r="29" spans="1:15" x14ac:dyDescent="0.25">
      <c r="E29" s="5">
        <f>AVERAGE(E23:E28)</f>
        <v>16.75</v>
      </c>
      <c r="F29" s="5">
        <f>AVERAGE(F23:F28)</f>
        <v>102.28250000000001</v>
      </c>
      <c r="G29" s="5">
        <v>14.244999999999999</v>
      </c>
      <c r="H29" s="5">
        <f>AVERAGE(H23:H28)</f>
        <v>55.838333333333331</v>
      </c>
      <c r="I29" s="5">
        <f>AVERAGE(I23:I28)</f>
        <v>16.178333333333331</v>
      </c>
      <c r="J29" s="5"/>
      <c r="K29" s="5"/>
      <c r="L29" s="11"/>
      <c r="M29" s="12"/>
      <c r="N29" s="5">
        <v>208.67233256939141</v>
      </c>
      <c r="O29" s="5">
        <f>AVERAGE(O23:O28)</f>
        <v>1.6279385750359316</v>
      </c>
    </row>
    <row r="30" spans="1:15" x14ac:dyDescent="0.25">
      <c r="A30" s="1" t="s">
        <v>43</v>
      </c>
      <c r="C30" s="1" t="s">
        <v>18</v>
      </c>
      <c r="D30" s="2">
        <v>3.05</v>
      </c>
      <c r="J30" s="3">
        <v>20.5</v>
      </c>
      <c r="K30" s="3">
        <v>25</v>
      </c>
      <c r="L30" s="11">
        <v>10.1</v>
      </c>
      <c r="M30" s="12">
        <f t="shared" si="0"/>
        <v>55.6</v>
      </c>
      <c r="N30" s="7"/>
      <c r="O30" s="12"/>
    </row>
    <row r="31" spans="1:15" x14ac:dyDescent="0.25">
      <c r="C31" s="1" t="s">
        <v>19</v>
      </c>
      <c r="D31" s="8">
        <v>3.13</v>
      </c>
      <c r="L31" s="11"/>
      <c r="M31" s="12"/>
      <c r="N31" s="7"/>
      <c r="O31" s="12"/>
    </row>
    <row r="32" spans="1:15" x14ac:dyDescent="0.25">
      <c r="C32" s="1" t="s">
        <v>20</v>
      </c>
      <c r="D32" s="2">
        <v>5.16</v>
      </c>
      <c r="E32" s="2">
        <v>22.54</v>
      </c>
      <c r="F32" s="2">
        <v>83.15</v>
      </c>
      <c r="G32" s="2">
        <v>12.53</v>
      </c>
      <c r="H32" s="3">
        <v>55.69</v>
      </c>
      <c r="I32" s="3">
        <v>6.94</v>
      </c>
      <c r="J32" s="3">
        <v>19.399999999999999</v>
      </c>
      <c r="K32" s="3">
        <v>25.7</v>
      </c>
      <c r="L32" s="11">
        <v>14.6</v>
      </c>
      <c r="M32" s="12">
        <f t="shared" si="0"/>
        <v>240.54999999999998</v>
      </c>
      <c r="N32" s="7">
        <v>127.32365673542145</v>
      </c>
      <c r="O32" s="12">
        <f t="shared" si="1"/>
        <v>1.8892796999999997</v>
      </c>
    </row>
    <row r="33" spans="1:15" x14ac:dyDescent="0.25">
      <c r="C33" s="1" t="s">
        <v>21</v>
      </c>
      <c r="D33" s="2">
        <v>5.21</v>
      </c>
      <c r="J33" s="3">
        <v>22.4</v>
      </c>
      <c r="K33" s="3">
        <v>23.4</v>
      </c>
      <c r="L33" s="11">
        <v>11.7</v>
      </c>
      <c r="M33" s="12">
        <f t="shared" si="0"/>
        <v>57.5</v>
      </c>
      <c r="N33" s="7"/>
      <c r="O33" s="12"/>
    </row>
    <row r="34" spans="1:15" x14ac:dyDescent="0.25">
      <c r="C34" s="1" t="s">
        <v>22</v>
      </c>
      <c r="D34" s="2">
        <v>7.2</v>
      </c>
      <c r="E34" s="2">
        <v>19.260000000000002</v>
      </c>
      <c r="F34" s="2">
        <v>94.92</v>
      </c>
      <c r="G34" s="2">
        <v>20.53</v>
      </c>
      <c r="H34" s="3">
        <v>57.73</v>
      </c>
      <c r="I34" s="3">
        <v>5.97</v>
      </c>
      <c r="J34" s="3">
        <v>21.5</v>
      </c>
      <c r="K34" s="3">
        <v>16.600000000000001</v>
      </c>
      <c r="L34" s="11">
        <v>7.2</v>
      </c>
      <c r="M34" s="12">
        <f t="shared" si="0"/>
        <v>243.70999999999998</v>
      </c>
      <c r="N34" s="7">
        <v>145.77285459638401</v>
      </c>
      <c r="O34" s="12">
        <f t="shared" si="1"/>
        <v>1.6718476198794654</v>
      </c>
    </row>
    <row r="35" spans="1:15" x14ac:dyDescent="0.25">
      <c r="C35" s="1" t="s">
        <v>23</v>
      </c>
      <c r="D35" s="2">
        <v>8.08</v>
      </c>
      <c r="J35" s="3">
        <v>11.4</v>
      </c>
      <c r="K35" s="3">
        <v>12.8</v>
      </c>
      <c r="L35" s="11">
        <v>10.6</v>
      </c>
      <c r="M35" s="12">
        <f t="shared" si="0"/>
        <v>34.800000000000004</v>
      </c>
      <c r="N35" s="7"/>
      <c r="O35" s="12"/>
    </row>
    <row r="36" spans="1:15" x14ac:dyDescent="0.25">
      <c r="C36" s="1" t="s">
        <v>24</v>
      </c>
      <c r="D36" s="2">
        <v>8.2200000000000006</v>
      </c>
      <c r="H36" s="3">
        <v>42.31</v>
      </c>
      <c r="I36" s="3">
        <v>1.21</v>
      </c>
      <c r="J36" s="3">
        <v>19.100000000000001</v>
      </c>
      <c r="K36" s="3">
        <v>20.7</v>
      </c>
      <c r="L36" s="11">
        <v>11</v>
      </c>
      <c r="M36" s="12">
        <f t="shared" si="0"/>
        <v>94.320000000000007</v>
      </c>
      <c r="N36" s="7"/>
      <c r="O36" s="12"/>
    </row>
    <row r="37" spans="1:15" x14ac:dyDescent="0.25">
      <c r="C37" s="1" t="s">
        <v>25</v>
      </c>
      <c r="D37" s="2">
        <v>9.02</v>
      </c>
      <c r="H37" s="3">
        <v>50.51</v>
      </c>
      <c r="I37" s="3">
        <v>23.42</v>
      </c>
      <c r="J37" s="3">
        <v>32</v>
      </c>
      <c r="K37" s="3">
        <v>24.5</v>
      </c>
      <c r="L37" s="11">
        <v>15</v>
      </c>
      <c r="M37" s="12">
        <f t="shared" si="0"/>
        <v>145.43</v>
      </c>
      <c r="N37" s="7"/>
      <c r="O37" s="12"/>
    </row>
    <row r="38" spans="1:15" x14ac:dyDescent="0.25">
      <c r="E38" s="5">
        <f>AVERAGE(E30:E37)</f>
        <v>20.9</v>
      </c>
      <c r="F38" s="5">
        <f>AVERAGE(F30:F37)</f>
        <v>89.034999999999997</v>
      </c>
      <c r="G38" s="5">
        <v>16.53</v>
      </c>
      <c r="H38" s="5">
        <f>AVERAGE(H30:H37)</f>
        <v>51.559999999999995</v>
      </c>
      <c r="I38" s="5">
        <f>AVERAGE(I30:I37)</f>
        <v>9.3850000000000016</v>
      </c>
      <c r="J38" s="5"/>
      <c r="K38" s="5"/>
      <c r="L38" s="11"/>
      <c r="M38" s="12"/>
      <c r="N38" s="5">
        <v>136.54825566590273</v>
      </c>
      <c r="O38" s="5">
        <f>AVERAGE(O30:O37)</f>
        <v>1.7805636599397325</v>
      </c>
    </row>
    <row r="39" spans="1:15" x14ac:dyDescent="0.25">
      <c r="A39" s="1" t="s">
        <v>52</v>
      </c>
      <c r="C39" s="1" t="s">
        <v>18</v>
      </c>
      <c r="D39" s="2">
        <v>3.06</v>
      </c>
      <c r="E39" s="2">
        <v>16.11</v>
      </c>
      <c r="F39" s="2">
        <v>104.58</v>
      </c>
      <c r="G39" s="2">
        <v>28.65</v>
      </c>
      <c r="H39" s="3">
        <v>42.69</v>
      </c>
      <c r="I39" s="3">
        <v>38.19</v>
      </c>
      <c r="J39" s="3">
        <v>30.7</v>
      </c>
      <c r="K39" s="3">
        <v>26.3</v>
      </c>
      <c r="L39" s="11">
        <v>13.9</v>
      </c>
      <c r="M39" s="12">
        <f t="shared" si="0"/>
        <v>301.12</v>
      </c>
      <c r="N39" s="7">
        <v>108.94130379424496</v>
      </c>
      <c r="O39" s="12">
        <f t="shared" si="1"/>
        <v>2.7640572447041638</v>
      </c>
    </row>
    <row r="40" spans="1:15" x14ac:dyDescent="0.25">
      <c r="C40" s="1" t="s">
        <v>19</v>
      </c>
      <c r="D40" s="2">
        <v>3.18</v>
      </c>
      <c r="E40" s="2">
        <v>4.26</v>
      </c>
      <c r="F40" s="2">
        <v>116.3</v>
      </c>
      <c r="G40" s="2">
        <v>12.87</v>
      </c>
      <c r="H40" s="3">
        <v>58.86</v>
      </c>
      <c r="I40" s="3">
        <v>20.27</v>
      </c>
      <c r="J40" s="3">
        <v>40.6</v>
      </c>
      <c r="K40" s="3">
        <v>29</v>
      </c>
      <c r="L40" s="11">
        <v>19.600000000000001</v>
      </c>
      <c r="M40" s="12">
        <f t="shared" si="0"/>
        <v>301.76000000000005</v>
      </c>
      <c r="N40" s="7">
        <v>141.71441303794245</v>
      </c>
      <c r="O40" s="12">
        <f t="shared" si="1"/>
        <v>2.1293529255856791</v>
      </c>
    </row>
    <row r="41" spans="1:15" x14ac:dyDescent="0.25">
      <c r="C41" s="1" t="s">
        <v>20</v>
      </c>
      <c r="D41" s="2">
        <v>5.18</v>
      </c>
      <c r="E41" s="2">
        <v>24.76</v>
      </c>
      <c r="F41" s="2">
        <v>91.5</v>
      </c>
      <c r="G41" s="2">
        <v>21.52</v>
      </c>
      <c r="H41" s="3">
        <v>43.49</v>
      </c>
      <c r="I41" s="3">
        <v>39.47</v>
      </c>
      <c r="J41" s="3">
        <v>35.799999999999997</v>
      </c>
      <c r="K41" s="3">
        <v>32.6</v>
      </c>
      <c r="L41" s="11">
        <v>20.399999999999999</v>
      </c>
      <c r="M41" s="12">
        <f t="shared" si="0"/>
        <v>309.54000000000002</v>
      </c>
      <c r="N41" s="7">
        <v>106.01683855360324</v>
      </c>
      <c r="O41" s="12">
        <f t="shared" si="1"/>
        <v>2.9197248684556212</v>
      </c>
    </row>
    <row r="42" spans="1:15" x14ac:dyDescent="0.25">
      <c r="C42" s="1" t="s">
        <v>21</v>
      </c>
      <c r="D42" s="2">
        <v>6.04</v>
      </c>
      <c r="E42" s="2">
        <v>18.98</v>
      </c>
      <c r="F42" s="2">
        <v>89.3</v>
      </c>
      <c r="G42" s="2">
        <v>0.69</v>
      </c>
      <c r="H42" s="3">
        <v>45.47</v>
      </c>
      <c r="I42" s="3">
        <v>15.63</v>
      </c>
      <c r="J42" s="3">
        <v>28.9</v>
      </c>
      <c r="K42" s="3">
        <v>15.6</v>
      </c>
      <c r="L42" s="11">
        <v>15.5</v>
      </c>
      <c r="M42" s="12">
        <f t="shared" si="0"/>
        <v>230.07</v>
      </c>
      <c r="N42" s="7">
        <v>83.022186147186147</v>
      </c>
      <c r="O42" s="12">
        <f t="shared" si="1"/>
        <v>2.7711869643148117</v>
      </c>
    </row>
    <row r="43" spans="1:15" x14ac:dyDescent="0.25">
      <c r="C43" s="1" t="s">
        <v>22</v>
      </c>
      <c r="D43" s="2">
        <v>7.08</v>
      </c>
      <c r="E43" s="2">
        <v>17.05</v>
      </c>
      <c r="F43" s="2">
        <v>60.23</v>
      </c>
      <c r="G43" s="2">
        <v>1.22</v>
      </c>
      <c r="H43" s="3">
        <v>15.12</v>
      </c>
      <c r="I43" s="3">
        <v>1.3</v>
      </c>
      <c r="J43" s="3">
        <v>16.399999999999999</v>
      </c>
      <c r="K43" s="3">
        <v>17.8</v>
      </c>
      <c r="L43" s="11">
        <v>16.5</v>
      </c>
      <c r="M43" s="12">
        <f t="shared" si="0"/>
        <v>145.62</v>
      </c>
      <c r="N43" s="7">
        <v>122.90632161955693</v>
      </c>
      <c r="O43" s="12">
        <f t="shared" si="1"/>
        <v>1.184804801584989</v>
      </c>
    </row>
    <row r="44" spans="1:15" x14ac:dyDescent="0.25">
      <c r="C44" s="1" t="s">
        <v>23</v>
      </c>
      <c r="D44" s="2">
        <v>7.21</v>
      </c>
      <c r="E44" s="2">
        <v>7.93</v>
      </c>
      <c r="F44" s="2">
        <v>108.46</v>
      </c>
      <c r="G44" s="2">
        <v>5.98</v>
      </c>
      <c r="H44" s="3">
        <v>52.86</v>
      </c>
      <c r="I44" s="3">
        <v>10.79</v>
      </c>
      <c r="J44" s="3">
        <v>36.1</v>
      </c>
      <c r="K44" s="3">
        <v>26.2</v>
      </c>
      <c r="L44" s="11">
        <v>14.8</v>
      </c>
      <c r="M44" s="12">
        <f t="shared" si="0"/>
        <v>263.11999999999995</v>
      </c>
      <c r="N44" s="7">
        <v>140.37433155080214</v>
      </c>
      <c r="O44" s="12">
        <f t="shared" si="1"/>
        <v>1.8744167619047616</v>
      </c>
    </row>
    <row r="45" spans="1:15" x14ac:dyDescent="0.25">
      <c r="C45" s="1" t="s">
        <v>24</v>
      </c>
      <c r="D45" s="2">
        <v>8.16</v>
      </c>
      <c r="E45" s="2">
        <v>73.17</v>
      </c>
      <c r="F45" s="2">
        <v>52.79</v>
      </c>
      <c r="G45" s="2">
        <v>59.87</v>
      </c>
      <c r="H45" s="3">
        <v>31.28</v>
      </c>
      <c r="I45" s="3">
        <v>33.64</v>
      </c>
      <c r="J45" s="3">
        <v>23.6</v>
      </c>
      <c r="K45" s="3">
        <v>22.8</v>
      </c>
      <c r="L45" s="11">
        <v>13.4</v>
      </c>
      <c r="M45" s="12">
        <f t="shared" si="0"/>
        <v>310.55</v>
      </c>
      <c r="N45" s="7">
        <v>93.621880570409985</v>
      </c>
      <c r="O45" s="12">
        <f t="shared" si="1"/>
        <v>3.3170664604034035</v>
      </c>
    </row>
    <row r="46" spans="1:15" x14ac:dyDescent="0.25">
      <c r="C46" s="1" t="s">
        <v>25</v>
      </c>
      <c r="D46" s="2">
        <v>9.09</v>
      </c>
      <c r="E46" s="2">
        <v>37.619999999999997</v>
      </c>
      <c r="F46" s="2">
        <v>66.72</v>
      </c>
      <c r="G46" s="2">
        <v>12.11</v>
      </c>
      <c r="H46" s="3">
        <v>30.34</v>
      </c>
      <c r="I46" s="3">
        <v>12.52</v>
      </c>
      <c r="J46" s="3">
        <v>25.2</v>
      </c>
      <c r="K46" s="3">
        <v>21.2</v>
      </c>
      <c r="L46" s="11">
        <v>17.399999999999999</v>
      </c>
      <c r="M46" s="12">
        <f t="shared" si="0"/>
        <v>223.10999999999999</v>
      </c>
      <c r="N46" s="7">
        <v>94.168576521517693</v>
      </c>
      <c r="O46" s="12">
        <f t="shared" si="1"/>
        <v>2.369261681990265</v>
      </c>
    </row>
    <row r="47" spans="1:15" x14ac:dyDescent="0.25">
      <c r="E47" s="5">
        <f>AVERAGE(E39:E46)</f>
        <v>24.984999999999999</v>
      </c>
      <c r="F47" s="5">
        <f>AVERAGE(F39:F46)</f>
        <v>86.234999999999999</v>
      </c>
      <c r="G47" s="5">
        <v>17.86375</v>
      </c>
      <c r="H47" s="5">
        <f>AVERAGE(H39:H46)</f>
        <v>40.013749999999995</v>
      </c>
      <c r="I47" s="5">
        <f>AVERAGE(I39:I46)</f>
        <v>21.476249999999997</v>
      </c>
      <c r="J47" s="5"/>
      <c r="K47" s="5"/>
      <c r="L47" s="11"/>
      <c r="M47" s="12"/>
      <c r="N47" s="5">
        <v>111.34573147440794</v>
      </c>
      <c r="O47" s="5">
        <f>AVERAGE(O39:O46)</f>
        <v>2.4162339636179615</v>
      </c>
    </row>
    <row r="48" spans="1:15" x14ac:dyDescent="0.25">
      <c r="A48" s="1" t="s">
        <v>61</v>
      </c>
      <c r="C48" s="1" t="s">
        <v>18</v>
      </c>
      <c r="D48" s="2">
        <v>3.07</v>
      </c>
      <c r="J48" s="3">
        <v>22.1</v>
      </c>
      <c r="K48" s="3">
        <v>23.9</v>
      </c>
      <c r="L48" s="11">
        <v>11.5</v>
      </c>
      <c r="M48" s="12">
        <f t="shared" si="0"/>
        <v>57.5</v>
      </c>
      <c r="N48" s="7"/>
      <c r="O48" s="12"/>
    </row>
    <row r="49" spans="1:15" x14ac:dyDescent="0.25">
      <c r="C49" s="1" t="s">
        <v>19</v>
      </c>
      <c r="D49" s="2">
        <v>3.16</v>
      </c>
      <c r="E49" s="2">
        <v>26.59</v>
      </c>
      <c r="F49" s="2">
        <v>103.18</v>
      </c>
      <c r="G49" s="2">
        <v>25.35</v>
      </c>
      <c r="H49" s="3">
        <v>32.090000000000003</v>
      </c>
      <c r="I49" s="3">
        <v>17.03</v>
      </c>
      <c r="J49" s="3">
        <v>28.7</v>
      </c>
      <c r="K49" s="3">
        <v>30.5</v>
      </c>
      <c r="L49" s="11">
        <v>9.4</v>
      </c>
      <c r="M49" s="12">
        <f t="shared" si="0"/>
        <v>272.83999999999997</v>
      </c>
      <c r="N49" s="7">
        <v>106.01683855360324</v>
      </c>
      <c r="O49" s="12">
        <f t="shared" si="1"/>
        <v>2.5735534441733914</v>
      </c>
    </row>
    <row r="50" spans="1:15" x14ac:dyDescent="0.25">
      <c r="C50" s="1" t="s">
        <v>20</v>
      </c>
      <c r="D50" s="2">
        <v>6.1</v>
      </c>
      <c r="J50" s="3">
        <v>29.1</v>
      </c>
      <c r="K50" s="3">
        <v>18.2</v>
      </c>
      <c r="L50" s="11">
        <v>14.8</v>
      </c>
      <c r="M50" s="12">
        <f t="shared" si="0"/>
        <v>62.099999999999994</v>
      </c>
      <c r="N50" s="7"/>
      <c r="O50" s="12"/>
    </row>
    <row r="51" spans="1:15" x14ac:dyDescent="0.25">
      <c r="C51" s="1" t="s">
        <v>21</v>
      </c>
      <c r="D51" s="2">
        <v>6.15</v>
      </c>
      <c r="K51" s="3">
        <v>24.9</v>
      </c>
      <c r="L51" s="11">
        <v>9.1</v>
      </c>
      <c r="M51" s="12">
        <f t="shared" si="0"/>
        <v>34</v>
      </c>
      <c r="N51" s="7"/>
      <c r="O51" s="12"/>
    </row>
    <row r="52" spans="1:15" x14ac:dyDescent="0.25">
      <c r="C52" s="1" t="s">
        <v>22</v>
      </c>
      <c r="D52" s="2">
        <v>7.05</v>
      </c>
      <c r="J52" s="3">
        <v>38.799999999999997</v>
      </c>
      <c r="K52" s="3">
        <v>20.100000000000001</v>
      </c>
      <c r="L52" s="11">
        <v>13.7</v>
      </c>
      <c r="M52" s="12">
        <f t="shared" si="0"/>
        <v>72.599999999999994</v>
      </c>
      <c r="N52" s="7"/>
      <c r="O52" s="12"/>
    </row>
    <row r="53" spans="1:15" x14ac:dyDescent="0.25">
      <c r="C53" s="1" t="s">
        <v>23</v>
      </c>
      <c r="D53" s="2">
        <v>7.23</v>
      </c>
      <c r="F53" s="2">
        <v>79.569999999999993</v>
      </c>
      <c r="G53" s="2">
        <v>16.86</v>
      </c>
      <c r="H53" s="3">
        <v>39.840000000000003</v>
      </c>
      <c r="I53" s="3">
        <v>14.83</v>
      </c>
      <c r="J53" s="3">
        <v>31</v>
      </c>
      <c r="K53" s="3">
        <v>26.3</v>
      </c>
      <c r="L53" s="11">
        <v>14.7</v>
      </c>
      <c r="M53" s="12">
        <f t="shared" si="0"/>
        <v>223.1</v>
      </c>
      <c r="N53" s="7"/>
      <c r="O53" s="12"/>
    </row>
    <row r="54" spans="1:15" x14ac:dyDescent="0.25">
      <c r="C54" s="1" t="s">
        <v>24</v>
      </c>
      <c r="D54" s="2">
        <v>9.0299999999999994</v>
      </c>
      <c r="I54" s="3">
        <v>6.7</v>
      </c>
      <c r="J54" s="3">
        <v>14.8</v>
      </c>
      <c r="K54" s="3">
        <v>14.8</v>
      </c>
      <c r="L54" s="11">
        <v>16.600000000000001</v>
      </c>
      <c r="M54" s="12">
        <f t="shared" si="0"/>
        <v>52.9</v>
      </c>
      <c r="N54" s="7"/>
      <c r="O54" s="12"/>
    </row>
    <row r="55" spans="1:15" x14ac:dyDescent="0.25">
      <c r="C55" s="1" t="s">
        <v>25</v>
      </c>
      <c r="D55" s="2">
        <v>9.19</v>
      </c>
      <c r="J55" s="3">
        <v>28.8</v>
      </c>
      <c r="K55" s="3">
        <v>26.2</v>
      </c>
      <c r="L55" s="11">
        <v>12.3</v>
      </c>
      <c r="M55" s="12">
        <f t="shared" si="0"/>
        <v>67.3</v>
      </c>
      <c r="N55" s="7"/>
      <c r="O55" s="12"/>
    </row>
    <row r="56" spans="1:15" x14ac:dyDescent="0.25">
      <c r="E56" s="5">
        <f>AVERAGE(E48:E55)</f>
        <v>26.59</v>
      </c>
      <c r="F56" s="5">
        <f>AVERAGE(F48:F55)</f>
        <v>91.375</v>
      </c>
      <c r="G56" s="5">
        <v>21.105</v>
      </c>
      <c r="H56" s="5">
        <f>AVERAGE(H48:H55)</f>
        <v>35.965000000000003</v>
      </c>
      <c r="I56" s="5">
        <f>AVERAGE(I48:I55)</f>
        <v>12.853333333333333</v>
      </c>
      <c r="J56" s="5"/>
      <c r="K56" s="5"/>
      <c r="L56" s="11"/>
      <c r="M56" s="12"/>
      <c r="N56" s="5">
        <v>106.01683855360324</v>
      </c>
      <c r="O56" s="5">
        <f>AVERAGE(O48:O55)</f>
        <v>2.5735534441733914</v>
      </c>
    </row>
    <row r="57" spans="1:15" x14ac:dyDescent="0.25">
      <c r="A57" s="1" t="s">
        <v>70</v>
      </c>
      <c r="C57" s="1" t="s">
        <v>18</v>
      </c>
      <c r="D57" s="2">
        <v>3.08</v>
      </c>
      <c r="E57" s="2">
        <v>15.55</v>
      </c>
      <c r="F57" s="2">
        <v>16.829999999999998</v>
      </c>
      <c r="G57" s="2">
        <v>13.59</v>
      </c>
      <c r="H57" s="3">
        <v>8.35</v>
      </c>
      <c r="I57" s="3">
        <v>10.75</v>
      </c>
      <c r="J57" s="3">
        <v>7.9</v>
      </c>
      <c r="K57" s="3">
        <v>9.9</v>
      </c>
      <c r="L57" s="11">
        <v>7.2</v>
      </c>
      <c r="M57" s="12">
        <f t="shared" si="0"/>
        <v>90.070000000000007</v>
      </c>
      <c r="N57" s="7">
        <v>24.370543672014261</v>
      </c>
      <c r="O57" s="12">
        <f t="shared" si="1"/>
        <v>3.6958551771428572</v>
      </c>
    </row>
    <row r="58" spans="1:15" x14ac:dyDescent="0.25">
      <c r="C58" s="1" t="s">
        <v>19</v>
      </c>
      <c r="D58" s="2">
        <v>3.12</v>
      </c>
      <c r="E58" s="2">
        <v>20.3</v>
      </c>
      <c r="F58" s="2">
        <v>25.34</v>
      </c>
      <c r="G58" s="2">
        <v>19.350000000000001</v>
      </c>
      <c r="H58" s="3">
        <v>14.88</v>
      </c>
      <c r="I58" s="3">
        <v>12.12</v>
      </c>
      <c r="J58" s="3">
        <v>11.7</v>
      </c>
      <c r="K58" s="3">
        <v>11.3</v>
      </c>
      <c r="L58" s="11">
        <v>6.35</v>
      </c>
      <c r="M58" s="12">
        <f t="shared" si="0"/>
        <v>121.34</v>
      </c>
      <c r="N58" s="7">
        <v>31.197478991596636</v>
      </c>
      <c r="O58" s="12">
        <f t="shared" si="1"/>
        <v>3.8894168350168354</v>
      </c>
    </row>
    <row r="59" spans="1:15" x14ac:dyDescent="0.25">
      <c r="C59" s="1" t="s">
        <v>20</v>
      </c>
      <c r="D59" s="2">
        <v>5.05</v>
      </c>
      <c r="E59" s="2">
        <v>0.96</v>
      </c>
      <c r="F59" s="2">
        <v>13.25</v>
      </c>
      <c r="G59" s="2">
        <v>1.49</v>
      </c>
      <c r="H59" s="3">
        <v>6.46</v>
      </c>
      <c r="I59" s="3">
        <v>5.34</v>
      </c>
      <c r="J59" s="3">
        <v>4.8</v>
      </c>
      <c r="K59" s="3">
        <v>5.6</v>
      </c>
      <c r="L59" s="11">
        <v>4.8</v>
      </c>
      <c r="M59" s="12">
        <f t="shared" si="0"/>
        <v>42.699999999999996</v>
      </c>
      <c r="N59" s="7">
        <v>14.502960275019101</v>
      </c>
      <c r="O59" s="12">
        <f t="shared" si="1"/>
        <v>2.9442265020576124</v>
      </c>
    </row>
    <row r="60" spans="1:15" x14ac:dyDescent="0.25">
      <c r="C60" s="1" t="s">
        <v>21</v>
      </c>
      <c r="D60" s="2">
        <v>6.07</v>
      </c>
      <c r="E60" s="2">
        <v>16.88</v>
      </c>
      <c r="F60" s="2">
        <v>20.67</v>
      </c>
      <c r="G60" s="2">
        <v>14.04</v>
      </c>
      <c r="H60" s="3">
        <v>10.62</v>
      </c>
      <c r="I60" s="3">
        <v>8.6</v>
      </c>
      <c r="J60" s="3">
        <v>9.4</v>
      </c>
      <c r="K60" s="3">
        <v>9.1999999999999993</v>
      </c>
      <c r="L60" s="11">
        <v>5.8</v>
      </c>
      <c r="M60" s="12">
        <f t="shared" si="0"/>
        <v>95.21</v>
      </c>
      <c r="N60" s="7">
        <v>25.213267125031834</v>
      </c>
      <c r="O60" s="12">
        <f t="shared" si="1"/>
        <v>3.776186542103269</v>
      </c>
    </row>
    <row r="61" spans="1:15" x14ac:dyDescent="0.25">
      <c r="C61" s="1" t="s">
        <v>22</v>
      </c>
      <c r="D61" s="2">
        <v>7.03</v>
      </c>
      <c r="E61" s="2">
        <v>11.04</v>
      </c>
      <c r="F61" s="2">
        <v>14.06</v>
      </c>
      <c r="G61" s="2">
        <v>9.0500000000000007</v>
      </c>
      <c r="H61" s="3">
        <v>12.2</v>
      </c>
      <c r="I61" s="3">
        <v>7.31</v>
      </c>
      <c r="J61" s="3">
        <v>7.2</v>
      </c>
      <c r="K61" s="3">
        <v>8</v>
      </c>
      <c r="L61" s="11">
        <v>6.5</v>
      </c>
      <c r="M61" s="12">
        <f t="shared" si="0"/>
        <v>75.360000000000014</v>
      </c>
      <c r="N61" s="7">
        <v>17.430608607079197</v>
      </c>
      <c r="O61" s="12">
        <f t="shared" si="1"/>
        <v>4.3234290723155588</v>
      </c>
    </row>
    <row r="62" spans="1:15" x14ac:dyDescent="0.25">
      <c r="C62" s="1" t="s">
        <v>23</v>
      </c>
      <c r="D62" s="2">
        <v>8.07</v>
      </c>
      <c r="E62" s="2">
        <v>36.07</v>
      </c>
      <c r="F62" s="2">
        <v>36.67</v>
      </c>
      <c r="G62" s="2">
        <v>17.239999999999998</v>
      </c>
      <c r="H62" s="3">
        <v>20.43</v>
      </c>
      <c r="I62" s="3">
        <v>11.33</v>
      </c>
      <c r="J62" s="3">
        <v>12.9</v>
      </c>
      <c r="K62" s="3">
        <v>12.1</v>
      </c>
      <c r="L62" s="11">
        <v>8.6</v>
      </c>
      <c r="M62" s="12">
        <f t="shared" si="0"/>
        <v>155.33999999999997</v>
      </c>
      <c r="N62" s="7">
        <v>38.515406162464984</v>
      </c>
      <c r="O62" s="12">
        <f t="shared" si="1"/>
        <v>4.0331912727272723</v>
      </c>
    </row>
    <row r="63" spans="1:15" x14ac:dyDescent="0.25">
      <c r="C63" s="1" t="s">
        <v>24</v>
      </c>
      <c r="D63" s="2">
        <v>9.08</v>
      </c>
      <c r="E63" s="2">
        <v>21.08</v>
      </c>
      <c r="F63" s="2">
        <v>14.77</v>
      </c>
      <c r="G63" s="2">
        <v>18.54</v>
      </c>
      <c r="H63" s="3">
        <v>10.44</v>
      </c>
      <c r="I63" s="3">
        <v>7.7</v>
      </c>
      <c r="J63" s="3">
        <v>6.7</v>
      </c>
      <c r="K63" s="3">
        <v>10.1</v>
      </c>
      <c r="L63" s="11">
        <v>5.8</v>
      </c>
      <c r="M63" s="12">
        <f t="shared" si="0"/>
        <v>95.13</v>
      </c>
      <c r="N63" s="7">
        <v>24.092818945760122</v>
      </c>
      <c r="O63" s="12">
        <f t="shared" si="1"/>
        <v>3.9484794292508916</v>
      </c>
    </row>
    <row r="64" spans="1:15" x14ac:dyDescent="0.25">
      <c r="C64" s="1" t="s">
        <v>25</v>
      </c>
      <c r="D64" s="2">
        <v>9.23</v>
      </c>
      <c r="E64" s="2">
        <v>23.25</v>
      </c>
      <c r="F64" s="2">
        <v>16.489999999999998</v>
      </c>
      <c r="G64" s="2">
        <v>18.25</v>
      </c>
      <c r="H64" s="3">
        <v>13</v>
      </c>
      <c r="I64" s="3">
        <v>11.28</v>
      </c>
      <c r="J64" s="3">
        <v>8.1999999999999993</v>
      </c>
      <c r="K64" s="3">
        <v>7.3</v>
      </c>
      <c r="L64" s="11">
        <v>4.7</v>
      </c>
      <c r="M64" s="12">
        <f t="shared" si="0"/>
        <v>102.47</v>
      </c>
      <c r="N64" s="7">
        <v>20.371785077667429</v>
      </c>
      <c r="O64" s="12">
        <f t="shared" si="1"/>
        <v>5.0299961250000003</v>
      </c>
    </row>
    <row r="65" spans="1:15" x14ac:dyDescent="0.25">
      <c r="E65" s="5">
        <f>AVERAGE(E57:E64)</f>
        <v>18.141249999999999</v>
      </c>
      <c r="F65" s="5">
        <f>AVERAGE(F57:F64)</f>
        <v>19.760000000000002</v>
      </c>
      <c r="G65" s="5">
        <v>13.94375</v>
      </c>
      <c r="H65" s="5">
        <f>AVERAGE(H57:H64)</f>
        <v>12.047499999999999</v>
      </c>
      <c r="I65" s="5">
        <f>AVERAGE(I57:I64)</f>
        <v>9.3037499999999991</v>
      </c>
      <c r="J65" s="5"/>
      <c r="K65" s="5"/>
      <c r="L65" s="11"/>
      <c r="M65" s="12"/>
      <c r="N65" s="5">
        <v>24.461858607079193</v>
      </c>
      <c r="O65" s="5">
        <f>AVERAGE(O57:O64)</f>
        <v>3.9550976194517871</v>
      </c>
    </row>
    <row r="66" spans="1:15" x14ac:dyDescent="0.25">
      <c r="A66" s="1" t="s">
        <v>79</v>
      </c>
      <c r="C66" s="1" t="s">
        <v>18</v>
      </c>
      <c r="D66" s="2">
        <v>3.09</v>
      </c>
      <c r="E66" s="2">
        <v>63.33</v>
      </c>
      <c r="F66" s="2">
        <v>74.41</v>
      </c>
      <c r="G66" s="2">
        <v>25.11</v>
      </c>
      <c r="H66" s="3">
        <v>28.2</v>
      </c>
      <c r="I66" s="3">
        <v>11.84</v>
      </c>
      <c r="J66" s="3">
        <v>17.5</v>
      </c>
      <c r="K66" s="3">
        <v>31</v>
      </c>
      <c r="L66" s="11">
        <v>18.600000000000001</v>
      </c>
      <c r="M66" s="12">
        <f t="shared" si="0"/>
        <v>269.99</v>
      </c>
      <c r="N66" s="7">
        <v>91.991341991341983</v>
      </c>
      <c r="O66" s="12">
        <f t="shared" si="1"/>
        <v>2.9349501176470594</v>
      </c>
    </row>
    <row r="67" spans="1:15" x14ac:dyDescent="0.25">
      <c r="C67" s="1" t="s">
        <v>19</v>
      </c>
      <c r="D67" s="2">
        <v>4.18</v>
      </c>
      <c r="J67" s="3">
        <v>13.1</v>
      </c>
      <c r="K67" s="3">
        <v>23.1</v>
      </c>
      <c r="L67" s="11">
        <v>9.6999999999999993</v>
      </c>
      <c r="M67" s="12">
        <f t="shared" si="0"/>
        <v>45.900000000000006</v>
      </c>
      <c r="N67" s="7"/>
      <c r="O67" s="12"/>
    </row>
    <row r="68" spans="1:15" x14ac:dyDescent="0.25">
      <c r="C68" s="1" t="s">
        <v>20</v>
      </c>
      <c r="D68" s="2">
        <v>5.0599999999999996</v>
      </c>
      <c r="E68" s="2">
        <v>40.24</v>
      </c>
      <c r="F68" s="2">
        <v>81.040000000000006</v>
      </c>
      <c r="G68" s="2">
        <v>50.1</v>
      </c>
      <c r="H68" s="3">
        <v>48.32</v>
      </c>
      <c r="I68" s="3">
        <v>44.65</v>
      </c>
      <c r="J68" s="3">
        <v>38.1</v>
      </c>
      <c r="K68" s="3">
        <v>32.6</v>
      </c>
      <c r="L68" s="11">
        <v>12.5</v>
      </c>
      <c r="M68" s="12">
        <f t="shared" si="0"/>
        <v>347.55</v>
      </c>
      <c r="N68" s="7">
        <v>90.912274000509285</v>
      </c>
      <c r="O68" s="12">
        <f t="shared" si="1"/>
        <v>3.8229161443927038</v>
      </c>
    </row>
    <row r="69" spans="1:15" x14ac:dyDescent="0.25">
      <c r="C69" s="1" t="s">
        <v>21</v>
      </c>
      <c r="D69" s="2">
        <v>5.15</v>
      </c>
      <c r="E69" s="2">
        <v>45.51</v>
      </c>
      <c r="F69" s="2">
        <v>66.41</v>
      </c>
      <c r="G69" s="2">
        <v>18.3</v>
      </c>
      <c r="H69" s="3">
        <v>39.5</v>
      </c>
      <c r="I69" s="3">
        <v>11.14</v>
      </c>
      <c r="J69" s="3">
        <v>20.6</v>
      </c>
      <c r="K69" s="3">
        <v>24.1</v>
      </c>
      <c r="L69" s="11">
        <v>10.6</v>
      </c>
      <c r="M69" s="12">
        <f t="shared" si="0"/>
        <v>236.16</v>
      </c>
      <c r="N69" s="7">
        <v>98.04001145912909</v>
      </c>
      <c r="O69" s="12">
        <f t="shared" si="1"/>
        <v>2.4088124479509099</v>
      </c>
    </row>
    <row r="70" spans="1:15" x14ac:dyDescent="0.25">
      <c r="C70" s="1" t="s">
        <v>22</v>
      </c>
      <c r="D70" s="2">
        <v>6.23</v>
      </c>
      <c r="E70" s="2">
        <v>44.95</v>
      </c>
      <c r="F70" s="2">
        <v>67.42</v>
      </c>
      <c r="G70" s="2">
        <v>47.37</v>
      </c>
      <c r="H70" s="3">
        <v>19.53</v>
      </c>
      <c r="I70" s="3">
        <v>36.520000000000003</v>
      </c>
      <c r="J70" s="3">
        <v>19.100000000000001</v>
      </c>
      <c r="K70" s="3">
        <v>29.9</v>
      </c>
      <c r="L70" s="11">
        <v>11.8</v>
      </c>
      <c r="M70" s="12">
        <f t="shared" ref="M70:M133" si="2">SUM(E70:L70)</f>
        <v>276.59000000000003</v>
      </c>
      <c r="N70" s="7">
        <v>94.71686401833459</v>
      </c>
      <c r="O70" s="12">
        <f t="shared" ref="O70:O133" si="3">(M70/N70)</f>
        <v>2.9201769174543171</v>
      </c>
    </row>
    <row r="71" spans="1:15" x14ac:dyDescent="0.25">
      <c r="C71" s="1" t="s">
        <v>23</v>
      </c>
      <c r="D71" s="2">
        <v>7.18</v>
      </c>
      <c r="E71" s="2">
        <v>63.97</v>
      </c>
      <c r="F71" s="2">
        <v>58.81</v>
      </c>
      <c r="G71" s="2">
        <v>46.55</v>
      </c>
      <c r="H71" s="3">
        <v>46.06</v>
      </c>
      <c r="I71" s="3">
        <v>26.97</v>
      </c>
      <c r="J71" s="3">
        <v>32</v>
      </c>
      <c r="K71" s="3">
        <v>31.9</v>
      </c>
      <c r="L71" s="11">
        <v>16.399999999999999</v>
      </c>
      <c r="M71" s="12">
        <f t="shared" si="2"/>
        <v>322.65999999999997</v>
      </c>
      <c r="N71" s="7">
        <v>75.490196078431381</v>
      </c>
      <c r="O71" s="12">
        <f t="shared" si="3"/>
        <v>4.2741974025974017</v>
      </c>
    </row>
    <row r="72" spans="1:15" x14ac:dyDescent="0.25">
      <c r="C72" s="1" t="s">
        <v>24</v>
      </c>
      <c r="D72" s="2">
        <v>9.17</v>
      </c>
      <c r="E72" s="2">
        <v>63.39</v>
      </c>
      <c r="F72" s="2">
        <v>61.25</v>
      </c>
      <c r="G72" s="2">
        <v>47.6</v>
      </c>
      <c r="H72" s="3">
        <v>32.4</v>
      </c>
      <c r="I72" s="3">
        <v>25.79</v>
      </c>
      <c r="J72" s="3">
        <v>23</v>
      </c>
      <c r="K72" s="3">
        <v>24.5</v>
      </c>
      <c r="L72" s="11">
        <v>21.7</v>
      </c>
      <c r="M72" s="12">
        <f t="shared" si="2"/>
        <v>299.63</v>
      </c>
      <c r="N72" s="7">
        <v>85.612426788897395</v>
      </c>
      <c r="O72" s="12">
        <f t="shared" si="3"/>
        <v>3.4998423854848295</v>
      </c>
    </row>
    <row r="73" spans="1:15" x14ac:dyDescent="0.25">
      <c r="E73" s="5">
        <f>AVERAGE(E66:E72)</f>
        <v>53.564999999999998</v>
      </c>
      <c r="F73" s="5">
        <f>AVERAGE(F66:F72)</f>
        <v>68.223333333333329</v>
      </c>
      <c r="G73" s="5">
        <v>39.171666666666667</v>
      </c>
      <c r="H73" s="5">
        <f>AVERAGE(H66:H72)</f>
        <v>35.668333333333337</v>
      </c>
      <c r="I73" s="5">
        <f>AVERAGE(I66:I72)</f>
        <v>26.151666666666667</v>
      </c>
      <c r="J73" s="5"/>
      <c r="K73" s="5"/>
      <c r="L73" s="11"/>
      <c r="M73" s="12"/>
      <c r="N73" s="5">
        <v>89.460519056107287</v>
      </c>
      <c r="O73" s="5">
        <f>AVERAGE(O66:O72)</f>
        <v>3.3101492359212035</v>
      </c>
    </row>
    <row r="74" spans="1:15" x14ac:dyDescent="0.25">
      <c r="A74" s="1" t="s">
        <v>87</v>
      </c>
      <c r="C74" s="1" t="s">
        <v>18</v>
      </c>
      <c r="D74" s="2">
        <v>3.14</v>
      </c>
      <c r="E74" s="2">
        <v>12.31</v>
      </c>
      <c r="F74" s="2">
        <v>17.2</v>
      </c>
      <c r="G74" s="2">
        <v>10.73</v>
      </c>
      <c r="H74" s="3">
        <v>5.3</v>
      </c>
      <c r="I74" s="3">
        <v>6.2</v>
      </c>
      <c r="J74" s="3">
        <v>7.1</v>
      </c>
      <c r="K74" s="3">
        <v>9.6999999999999993</v>
      </c>
      <c r="L74" s="11">
        <v>5.8</v>
      </c>
      <c r="M74" s="12">
        <f t="shared" si="2"/>
        <v>74.339999999999989</v>
      </c>
      <c r="N74" s="7">
        <v>27.827380952380953</v>
      </c>
      <c r="O74" s="12">
        <f t="shared" si="3"/>
        <v>2.6714695187165773</v>
      </c>
    </row>
    <row r="75" spans="1:15" x14ac:dyDescent="0.25">
      <c r="C75" s="1" t="s">
        <v>19</v>
      </c>
      <c r="D75" s="2">
        <v>4.03</v>
      </c>
      <c r="E75" s="2">
        <v>19.510000000000002</v>
      </c>
      <c r="F75" s="2">
        <v>38.61</v>
      </c>
      <c r="G75" s="2">
        <v>6.02</v>
      </c>
      <c r="H75" s="3">
        <v>17.010000000000002</v>
      </c>
      <c r="I75" s="3">
        <v>8.09</v>
      </c>
      <c r="J75" s="3">
        <v>17.399999999999999</v>
      </c>
      <c r="K75" s="3">
        <v>12.2</v>
      </c>
      <c r="L75" s="11">
        <v>8.6999999999999993</v>
      </c>
      <c r="M75" s="12">
        <f t="shared" si="2"/>
        <v>127.54000000000002</v>
      </c>
      <c r="N75" s="7">
        <v>50.134485612426779</v>
      </c>
      <c r="O75" s="12">
        <f t="shared" si="3"/>
        <v>2.5439574863891057</v>
      </c>
    </row>
    <row r="76" spans="1:15" x14ac:dyDescent="0.25">
      <c r="C76" s="1" t="s">
        <v>20</v>
      </c>
      <c r="D76" s="2">
        <v>5.17</v>
      </c>
      <c r="E76" s="2">
        <v>41.22</v>
      </c>
      <c r="F76" s="2">
        <v>71.989999999999995</v>
      </c>
      <c r="G76" s="2">
        <v>15.93</v>
      </c>
      <c r="H76" s="3">
        <v>38.31</v>
      </c>
      <c r="I76" s="3">
        <v>14.21</v>
      </c>
      <c r="J76" s="3">
        <v>21.3</v>
      </c>
      <c r="K76" s="3">
        <v>20.5</v>
      </c>
      <c r="L76" s="11">
        <v>12.8</v>
      </c>
      <c r="M76" s="12">
        <f t="shared" si="2"/>
        <v>236.26000000000002</v>
      </c>
      <c r="N76" s="7">
        <v>79.966418385536031</v>
      </c>
      <c r="O76" s="12">
        <f t="shared" si="3"/>
        <v>2.9544902068883165</v>
      </c>
    </row>
    <row r="77" spans="1:15" x14ac:dyDescent="0.25">
      <c r="C77" s="1" t="s">
        <v>21</v>
      </c>
      <c r="D77" s="6">
        <v>6.19</v>
      </c>
      <c r="L77" s="11"/>
      <c r="M77" s="12"/>
      <c r="N77" s="7"/>
      <c r="O77" s="12"/>
    </row>
    <row r="78" spans="1:15" x14ac:dyDescent="0.25">
      <c r="C78" s="1" t="s">
        <v>22</v>
      </c>
      <c r="D78" s="6">
        <v>7.19</v>
      </c>
      <c r="L78" s="11"/>
      <c r="M78" s="12"/>
      <c r="N78" s="7"/>
      <c r="O78" s="12"/>
    </row>
    <row r="79" spans="1:15" x14ac:dyDescent="0.25">
      <c r="C79" s="1" t="s">
        <v>23</v>
      </c>
      <c r="D79" s="2">
        <v>8.09</v>
      </c>
      <c r="E79" s="2">
        <v>4.2</v>
      </c>
      <c r="F79" s="2">
        <v>122.64</v>
      </c>
      <c r="G79" s="2">
        <v>3.41</v>
      </c>
      <c r="H79" s="3">
        <v>57.2</v>
      </c>
      <c r="I79" s="3">
        <v>1.48</v>
      </c>
      <c r="J79" s="3">
        <v>52.3</v>
      </c>
      <c r="K79" s="3">
        <v>5</v>
      </c>
      <c r="L79" s="11">
        <v>16.7</v>
      </c>
      <c r="M79" s="12">
        <f t="shared" si="2"/>
        <v>262.92999999999995</v>
      </c>
      <c r="N79" s="7">
        <v>216.00537942449708</v>
      </c>
      <c r="O79" s="12">
        <f t="shared" si="3"/>
        <v>1.2172382035138389</v>
      </c>
    </row>
    <row r="80" spans="1:15" x14ac:dyDescent="0.25">
      <c r="E80" s="5">
        <f>AVERAGE(E74:E79)</f>
        <v>19.309999999999999</v>
      </c>
      <c r="F80" s="5">
        <f>AVERAGE(F74:F79)</f>
        <v>62.61</v>
      </c>
      <c r="G80" s="5">
        <v>9.0225000000000009</v>
      </c>
      <c r="H80" s="5">
        <f>AVERAGE(H74:H79)</f>
        <v>29.455000000000002</v>
      </c>
      <c r="I80" s="5">
        <f>AVERAGE(I74:I79)</f>
        <v>7.4950000000000001</v>
      </c>
      <c r="J80" s="5"/>
      <c r="K80" s="5"/>
      <c r="L80" s="11"/>
      <c r="M80" s="12"/>
      <c r="N80" s="5">
        <v>93.483416093710218</v>
      </c>
      <c r="O80" s="5">
        <f>AVERAGE(O74:O79)</f>
        <v>2.3467888538769595</v>
      </c>
    </row>
    <row r="81" spans="1:15" x14ac:dyDescent="0.25">
      <c r="A81" s="1" t="s">
        <v>96</v>
      </c>
      <c r="C81" s="1" t="s">
        <v>18</v>
      </c>
      <c r="D81" s="2">
        <v>3.17</v>
      </c>
      <c r="K81" s="3">
        <v>15.1</v>
      </c>
      <c r="L81" s="11">
        <v>8</v>
      </c>
      <c r="M81" s="12">
        <f t="shared" si="2"/>
        <v>23.1</v>
      </c>
      <c r="N81" s="7"/>
      <c r="O81" s="12"/>
    </row>
    <row r="82" spans="1:15" x14ac:dyDescent="0.25">
      <c r="C82" s="1" t="s">
        <v>19</v>
      </c>
      <c r="D82" s="2">
        <v>4.17</v>
      </c>
      <c r="K82" s="3">
        <v>11.2</v>
      </c>
      <c r="L82" s="11">
        <v>4.4000000000000004</v>
      </c>
      <c r="M82" s="12">
        <f t="shared" si="2"/>
        <v>15.6</v>
      </c>
      <c r="N82" s="7"/>
      <c r="O82" s="12"/>
    </row>
    <row r="83" spans="1:15" x14ac:dyDescent="0.25">
      <c r="C83" s="1" t="s">
        <v>20</v>
      </c>
      <c r="D83" s="2">
        <v>5.07</v>
      </c>
      <c r="K83" s="3">
        <v>10.7</v>
      </c>
      <c r="L83" s="11">
        <v>6.8</v>
      </c>
      <c r="M83" s="12">
        <f t="shared" si="2"/>
        <v>17.5</v>
      </c>
      <c r="N83" s="7"/>
      <c r="O83" s="12"/>
    </row>
    <row r="84" spans="1:15" x14ac:dyDescent="0.25">
      <c r="C84" s="1" t="s">
        <v>21</v>
      </c>
      <c r="D84" s="2">
        <v>6.13</v>
      </c>
      <c r="K84" s="3">
        <v>2.9</v>
      </c>
      <c r="L84" s="11">
        <v>1.5</v>
      </c>
      <c r="M84" s="12">
        <f t="shared" si="2"/>
        <v>4.4000000000000004</v>
      </c>
      <c r="N84" s="7"/>
      <c r="O84" s="12"/>
    </row>
    <row r="85" spans="1:15" x14ac:dyDescent="0.25">
      <c r="C85" s="1" t="s">
        <v>22</v>
      </c>
      <c r="D85" s="2">
        <v>7.15</v>
      </c>
      <c r="E85" s="2">
        <v>23.68</v>
      </c>
      <c r="F85" s="2">
        <v>26.68</v>
      </c>
      <c r="G85" s="2">
        <v>23.72</v>
      </c>
      <c r="H85" s="3">
        <v>11.04</v>
      </c>
      <c r="I85" s="3">
        <v>15.76</v>
      </c>
      <c r="J85" s="3">
        <v>11.2</v>
      </c>
      <c r="K85" s="3">
        <v>10.4</v>
      </c>
      <c r="L85" s="11">
        <v>5.7</v>
      </c>
      <c r="M85" s="12">
        <f t="shared" si="2"/>
        <v>128.18</v>
      </c>
      <c r="N85" s="7">
        <v>28.125795772854591</v>
      </c>
      <c r="O85" s="12">
        <f t="shared" si="3"/>
        <v>4.557382163875058</v>
      </c>
    </row>
    <row r="86" spans="1:15" x14ac:dyDescent="0.25">
      <c r="C86" s="1" t="s">
        <v>23</v>
      </c>
      <c r="D86" s="2">
        <v>8.14</v>
      </c>
      <c r="K86" s="3">
        <v>7.8</v>
      </c>
      <c r="L86" s="11">
        <v>5.25</v>
      </c>
      <c r="M86" s="12">
        <f t="shared" si="2"/>
        <v>13.05</v>
      </c>
      <c r="N86" s="7"/>
      <c r="O86" s="12"/>
    </row>
    <row r="87" spans="1:15" x14ac:dyDescent="0.25">
      <c r="C87" s="1" t="s">
        <v>24</v>
      </c>
      <c r="D87" s="2">
        <v>8.23</v>
      </c>
      <c r="J87" s="3">
        <v>13.9</v>
      </c>
      <c r="K87" s="3">
        <v>8.9</v>
      </c>
      <c r="L87" s="11">
        <v>6.5</v>
      </c>
      <c r="M87" s="12">
        <f t="shared" si="2"/>
        <v>29.3</v>
      </c>
      <c r="N87" s="7"/>
      <c r="O87" s="12"/>
    </row>
    <row r="88" spans="1:15" x14ac:dyDescent="0.25">
      <c r="C88" s="1" t="s">
        <v>25</v>
      </c>
      <c r="D88" s="2">
        <v>9.2100000000000009</v>
      </c>
      <c r="J88" s="3">
        <v>16.3</v>
      </c>
      <c r="K88" s="3">
        <v>13.1</v>
      </c>
      <c r="L88" s="11">
        <v>11.1</v>
      </c>
      <c r="M88" s="12">
        <f t="shared" si="2"/>
        <v>40.5</v>
      </c>
      <c r="N88" s="7"/>
      <c r="O88" s="12"/>
    </row>
    <row r="89" spans="1:15" x14ac:dyDescent="0.25">
      <c r="E89" s="5">
        <f>AVERAGE(E81:E88)</f>
        <v>23.68</v>
      </c>
      <c r="F89" s="5">
        <f>AVERAGE(F81:F88)</f>
        <v>26.68</v>
      </c>
      <c r="G89" s="5">
        <v>23.72</v>
      </c>
      <c r="H89" s="5">
        <f>AVERAGE(H81:H88)</f>
        <v>11.04</v>
      </c>
      <c r="I89" s="5">
        <f>AVERAGE(I81:I88)</f>
        <v>15.76</v>
      </c>
      <c r="J89" s="5"/>
      <c r="K89" s="5"/>
      <c r="L89" s="11"/>
      <c r="M89" s="12"/>
      <c r="N89" s="5">
        <v>28.125795772854591</v>
      </c>
      <c r="O89" s="5">
        <f>AVERAGE(O81:O88)</f>
        <v>4.557382163875058</v>
      </c>
    </row>
    <row r="90" spans="1:15" x14ac:dyDescent="0.25">
      <c r="A90" s="1" t="s">
        <v>105</v>
      </c>
      <c r="C90" s="1" t="s">
        <v>18</v>
      </c>
      <c r="D90" s="2">
        <v>3.19</v>
      </c>
      <c r="E90" s="2">
        <v>10.65</v>
      </c>
      <c r="F90" s="2">
        <v>90.02</v>
      </c>
      <c r="G90" s="2">
        <v>17.97</v>
      </c>
      <c r="H90" s="3">
        <v>55.69</v>
      </c>
      <c r="I90" s="3">
        <v>23.92</v>
      </c>
      <c r="J90" s="3">
        <v>41.1</v>
      </c>
      <c r="K90" s="3">
        <v>24.6</v>
      </c>
      <c r="L90" s="11">
        <v>14.4</v>
      </c>
      <c r="M90" s="12">
        <f t="shared" si="2"/>
        <v>278.34999999999997</v>
      </c>
      <c r="N90" s="7">
        <v>191.0650623885918</v>
      </c>
      <c r="O90" s="12">
        <f t="shared" si="3"/>
        <v>1.4568335860058308</v>
      </c>
    </row>
    <row r="91" spans="1:15" x14ac:dyDescent="0.25">
      <c r="C91" s="1" t="s">
        <v>19</v>
      </c>
      <c r="D91" s="2">
        <v>4.1399999999999997</v>
      </c>
      <c r="J91" s="3">
        <v>18</v>
      </c>
      <c r="K91" s="3">
        <v>11.1</v>
      </c>
      <c r="L91" s="11">
        <v>9.5</v>
      </c>
      <c r="M91" s="12">
        <f t="shared" si="2"/>
        <v>38.6</v>
      </c>
      <c r="N91" s="7"/>
      <c r="O91" s="12"/>
    </row>
    <row r="92" spans="1:15" x14ac:dyDescent="0.25">
      <c r="C92" s="1" t="s">
        <v>20</v>
      </c>
      <c r="D92" s="2">
        <v>5.08</v>
      </c>
      <c r="J92" s="3">
        <v>18.5</v>
      </c>
      <c r="K92" s="3">
        <v>20.2</v>
      </c>
      <c r="L92" s="11">
        <v>13.7</v>
      </c>
      <c r="M92" s="12">
        <f t="shared" si="2"/>
        <v>52.400000000000006</v>
      </c>
      <c r="N92" s="7"/>
      <c r="O92" s="12"/>
    </row>
    <row r="93" spans="1:15" x14ac:dyDescent="0.25">
      <c r="C93" s="1" t="s">
        <v>21</v>
      </c>
      <c r="D93" s="2">
        <v>6.17</v>
      </c>
      <c r="J93" s="3">
        <v>18.600000000000001</v>
      </c>
      <c r="K93" s="3">
        <v>12.9</v>
      </c>
      <c r="L93" s="11">
        <v>7.7</v>
      </c>
      <c r="M93" s="12">
        <f t="shared" si="2"/>
        <v>39.200000000000003</v>
      </c>
      <c r="N93" s="7"/>
      <c r="O93" s="12"/>
    </row>
    <row r="94" spans="1:15" x14ac:dyDescent="0.25">
      <c r="C94" s="1" t="s">
        <v>22</v>
      </c>
      <c r="D94" s="2">
        <v>6.21</v>
      </c>
      <c r="J94" s="3">
        <v>13.6</v>
      </c>
      <c r="K94" s="3">
        <v>15.5</v>
      </c>
      <c r="L94" s="11">
        <v>11.6</v>
      </c>
      <c r="M94" s="12">
        <f t="shared" si="2"/>
        <v>40.700000000000003</v>
      </c>
      <c r="N94" s="7"/>
      <c r="O94" s="12"/>
    </row>
    <row r="95" spans="1:15" x14ac:dyDescent="0.25">
      <c r="C95" s="1" t="s">
        <v>23</v>
      </c>
      <c r="D95" s="2">
        <v>7.13</v>
      </c>
      <c r="E95" s="2">
        <v>47.21</v>
      </c>
      <c r="F95" s="2">
        <v>144.44</v>
      </c>
      <c r="G95" s="2">
        <v>8.41</v>
      </c>
      <c r="H95" s="3">
        <v>70.56</v>
      </c>
      <c r="I95" s="3">
        <v>8.3000000000000007</v>
      </c>
      <c r="J95" s="3">
        <v>47.2</v>
      </c>
      <c r="K95" s="3">
        <v>16.8</v>
      </c>
      <c r="L95" s="11">
        <v>17.3</v>
      </c>
      <c r="M95" s="12">
        <f t="shared" si="2"/>
        <v>360.22</v>
      </c>
      <c r="N95" s="7">
        <v>273.26521517697984</v>
      </c>
      <c r="O95" s="12">
        <f t="shared" si="3"/>
        <v>1.3182065626856461</v>
      </c>
    </row>
    <row r="96" spans="1:15" x14ac:dyDescent="0.25">
      <c r="C96" s="1" t="s">
        <v>24</v>
      </c>
      <c r="D96" s="2">
        <v>8.17</v>
      </c>
      <c r="E96" s="2">
        <v>19.87</v>
      </c>
      <c r="F96" s="2">
        <v>121.02</v>
      </c>
      <c r="G96" s="2">
        <v>17.61</v>
      </c>
      <c r="H96" s="3">
        <v>65.89</v>
      </c>
      <c r="I96" s="3">
        <v>15.73</v>
      </c>
      <c r="J96" s="3">
        <v>47.3</v>
      </c>
      <c r="K96" s="3">
        <v>13.2</v>
      </c>
      <c r="L96" s="11">
        <v>6</v>
      </c>
      <c r="M96" s="12">
        <f t="shared" si="2"/>
        <v>306.61999999999995</v>
      </c>
      <c r="N96" s="7">
        <v>252.23532594856124</v>
      </c>
      <c r="O96" s="12">
        <f t="shared" si="3"/>
        <v>1.2156108540582831</v>
      </c>
    </row>
    <row r="97" spans="1:15" x14ac:dyDescent="0.25">
      <c r="E97" s="5">
        <f>AVERAGE(E90:E96)</f>
        <v>25.91</v>
      </c>
      <c r="F97" s="5">
        <f>AVERAGE(F90:F96)</f>
        <v>118.49333333333333</v>
      </c>
      <c r="G97" s="5">
        <v>14.663333333333332</v>
      </c>
      <c r="H97" s="5">
        <f>AVERAGE(H90:H96)</f>
        <v>64.046666666666667</v>
      </c>
      <c r="I97" s="5">
        <f>AVERAGE(I90:I96)</f>
        <v>15.983333333333334</v>
      </c>
      <c r="J97" s="5"/>
      <c r="K97" s="5"/>
      <c r="L97" s="11"/>
      <c r="M97" s="12"/>
      <c r="N97" s="5">
        <v>238.85520117137762</v>
      </c>
      <c r="O97" s="5">
        <f>AVERAGE(O90:O96)</f>
        <v>1.3302170009165866</v>
      </c>
    </row>
    <row r="98" spans="1:15" x14ac:dyDescent="0.25">
      <c r="A98" s="1" t="s">
        <v>113</v>
      </c>
      <c r="C98" s="1" t="s">
        <v>18</v>
      </c>
      <c r="D98" s="2">
        <v>4.0199999999999996</v>
      </c>
      <c r="E98" s="2">
        <v>8.09</v>
      </c>
      <c r="F98" s="2">
        <v>65.790000000000006</v>
      </c>
      <c r="G98" s="2">
        <v>6.21</v>
      </c>
      <c r="H98" s="3">
        <v>45</v>
      </c>
      <c r="I98" s="3">
        <v>25.14</v>
      </c>
      <c r="J98" s="3">
        <v>14.4</v>
      </c>
      <c r="K98" s="3">
        <v>1.7</v>
      </c>
      <c r="L98" s="11">
        <v>1</v>
      </c>
      <c r="M98" s="12">
        <f t="shared" si="2"/>
        <v>167.33</v>
      </c>
      <c r="N98" s="7">
        <v>218.5001273236567</v>
      </c>
      <c r="O98" s="12">
        <f t="shared" si="3"/>
        <v>0.76581191072781329</v>
      </c>
    </row>
    <row r="99" spans="1:15" x14ac:dyDescent="0.25">
      <c r="C99" s="1" t="s">
        <v>19</v>
      </c>
      <c r="D99" s="2">
        <v>4.1900000000000004</v>
      </c>
      <c r="E99" s="2">
        <v>39.770000000000003</v>
      </c>
      <c r="F99" s="2">
        <v>79.81</v>
      </c>
      <c r="G99" s="2">
        <v>6.37</v>
      </c>
      <c r="H99" s="3">
        <v>52.21</v>
      </c>
      <c r="I99" s="3">
        <v>7.63</v>
      </c>
      <c r="J99" s="3">
        <v>24.7</v>
      </c>
      <c r="K99" s="3">
        <v>20</v>
      </c>
      <c r="L99" s="11">
        <v>19.2</v>
      </c>
      <c r="M99" s="12">
        <f t="shared" si="2"/>
        <v>249.69</v>
      </c>
      <c r="N99" s="7">
        <v>164.02151769798826</v>
      </c>
      <c r="O99" s="12">
        <f t="shared" si="3"/>
        <v>1.5223002658697047</v>
      </c>
    </row>
    <row r="100" spans="1:15" x14ac:dyDescent="0.25">
      <c r="C100" s="1" t="s">
        <v>20</v>
      </c>
      <c r="D100" s="2">
        <v>5.04</v>
      </c>
      <c r="E100" s="2">
        <v>36.64</v>
      </c>
      <c r="F100" s="2">
        <v>126.5</v>
      </c>
      <c r="G100" s="2">
        <v>3.92</v>
      </c>
      <c r="H100" s="3">
        <v>57</v>
      </c>
      <c r="I100" s="3">
        <v>0.88</v>
      </c>
      <c r="J100" s="3">
        <v>39.700000000000003</v>
      </c>
      <c r="K100" s="3">
        <v>19.5</v>
      </c>
      <c r="L100" s="11">
        <v>19.899999999999999</v>
      </c>
      <c r="M100" s="12">
        <f t="shared" si="2"/>
        <v>304.03999999999996</v>
      </c>
      <c r="N100" s="7">
        <v>192.62796027501909</v>
      </c>
      <c r="O100" s="12">
        <f t="shared" si="3"/>
        <v>1.578379377354749</v>
      </c>
    </row>
    <row r="101" spans="1:15" x14ac:dyDescent="0.25">
      <c r="C101" s="1" t="s">
        <v>21</v>
      </c>
      <c r="D101" s="2">
        <v>6.03</v>
      </c>
      <c r="E101" s="2">
        <v>14.1</v>
      </c>
      <c r="F101" s="2">
        <v>68.78</v>
      </c>
      <c r="G101" s="2">
        <v>1.2</v>
      </c>
      <c r="H101" s="3">
        <v>31.62</v>
      </c>
      <c r="I101" s="3">
        <v>1.18</v>
      </c>
      <c r="J101" s="3">
        <v>24</v>
      </c>
      <c r="K101" s="3">
        <v>16.100000000000001</v>
      </c>
      <c r="L101" s="11">
        <v>14.5</v>
      </c>
      <c r="M101" s="12">
        <f t="shared" si="2"/>
        <v>171.48</v>
      </c>
      <c r="N101" s="7">
        <v>150.58011841100074</v>
      </c>
      <c r="O101" s="12">
        <f t="shared" si="3"/>
        <v>1.1387957574316292</v>
      </c>
    </row>
    <row r="102" spans="1:15" x14ac:dyDescent="0.25">
      <c r="C102" s="1" t="s">
        <v>22</v>
      </c>
      <c r="D102" s="2">
        <v>7.04</v>
      </c>
      <c r="E102" s="2">
        <v>8.23</v>
      </c>
      <c r="F102" s="2">
        <v>87.71</v>
      </c>
      <c r="G102" s="2">
        <v>1.88</v>
      </c>
      <c r="H102" s="3">
        <v>69.63</v>
      </c>
      <c r="I102" s="3">
        <v>9.84</v>
      </c>
      <c r="J102" s="3">
        <v>34.299999999999997</v>
      </c>
      <c r="K102" s="3">
        <v>3.6</v>
      </c>
      <c r="L102" s="11">
        <v>3.2</v>
      </c>
      <c r="M102" s="12">
        <f t="shared" si="2"/>
        <v>218.38999999999996</v>
      </c>
      <c r="N102" s="7">
        <v>286.47822765469823</v>
      </c>
      <c r="O102" s="12">
        <f t="shared" si="3"/>
        <v>0.76232669333333325</v>
      </c>
    </row>
    <row r="103" spans="1:15" x14ac:dyDescent="0.25">
      <c r="C103" s="1" t="s">
        <v>23</v>
      </c>
      <c r="D103" s="2">
        <v>8.15</v>
      </c>
      <c r="E103" s="2">
        <v>4.4000000000000004</v>
      </c>
      <c r="F103" s="2">
        <v>66.17</v>
      </c>
      <c r="G103" s="2">
        <v>5.6</v>
      </c>
      <c r="H103" s="3">
        <v>48.82</v>
      </c>
      <c r="I103" s="3">
        <v>3.7</v>
      </c>
      <c r="J103" s="3">
        <v>20.6</v>
      </c>
      <c r="K103" s="3">
        <v>5.9</v>
      </c>
      <c r="L103" s="11">
        <v>4.2</v>
      </c>
      <c r="M103" s="12">
        <f t="shared" si="2"/>
        <v>159.38999999999999</v>
      </c>
      <c r="N103" s="7">
        <v>258.54660045836516</v>
      </c>
      <c r="O103" s="12">
        <f t="shared" si="3"/>
        <v>0.61648460941828254</v>
      </c>
    </row>
    <row r="104" spans="1:15" x14ac:dyDescent="0.25">
      <c r="C104" s="1" t="s">
        <v>24</v>
      </c>
      <c r="D104" s="2">
        <v>9.15</v>
      </c>
      <c r="E104" s="2">
        <v>12.06</v>
      </c>
      <c r="F104" s="2">
        <v>61.6</v>
      </c>
      <c r="G104" s="2">
        <v>2.78</v>
      </c>
      <c r="H104" s="3">
        <v>52.52</v>
      </c>
      <c r="I104" s="3">
        <v>7.5</v>
      </c>
      <c r="J104" s="3">
        <v>33</v>
      </c>
      <c r="K104" s="3">
        <v>6.3</v>
      </c>
      <c r="L104" s="11">
        <v>11.2</v>
      </c>
      <c r="M104" s="12">
        <f t="shared" si="2"/>
        <v>186.96</v>
      </c>
      <c r="N104" s="7">
        <v>296.10707919531444</v>
      </c>
      <c r="O104" s="12">
        <f t="shared" si="3"/>
        <v>0.63139321257726433</v>
      </c>
    </row>
    <row r="105" spans="1:15" x14ac:dyDescent="0.25">
      <c r="E105" s="5">
        <f>AVERAGE(E98:E104)</f>
        <v>17.612857142857145</v>
      </c>
      <c r="F105" s="5">
        <f>AVERAGE(F98:F104)</f>
        <v>79.48</v>
      </c>
      <c r="G105" s="5">
        <v>3.9942857142857142</v>
      </c>
      <c r="H105" s="5">
        <f>AVERAGE(H98:H104)</f>
        <v>50.971428571428575</v>
      </c>
      <c r="I105" s="5">
        <f>AVERAGE(I98:I104)</f>
        <v>7.9814285714285722</v>
      </c>
      <c r="J105" s="5"/>
      <c r="K105" s="5"/>
      <c r="L105" s="11"/>
      <c r="M105" s="12"/>
      <c r="N105" s="5">
        <v>223.83737585943467</v>
      </c>
      <c r="O105" s="5">
        <f>AVERAGE(O98:O104)</f>
        <v>1.0022131181018252</v>
      </c>
    </row>
    <row r="106" spans="1:15" x14ac:dyDescent="0.25">
      <c r="A106" s="1" t="s">
        <v>121</v>
      </c>
      <c r="C106" s="1" t="s">
        <v>18</v>
      </c>
      <c r="D106" s="2">
        <v>4.04</v>
      </c>
      <c r="E106" s="2">
        <v>21.67</v>
      </c>
      <c r="F106" s="2">
        <v>74.52</v>
      </c>
      <c r="G106" s="2">
        <v>11.82</v>
      </c>
      <c r="H106" s="3">
        <v>42.73</v>
      </c>
      <c r="I106" s="3">
        <v>23.84</v>
      </c>
      <c r="J106" s="3">
        <v>30.2</v>
      </c>
      <c r="K106" s="3">
        <v>31.9</v>
      </c>
      <c r="L106" s="11">
        <v>15.5</v>
      </c>
      <c r="M106" s="12">
        <f t="shared" si="2"/>
        <v>252.17999999999998</v>
      </c>
      <c r="N106" s="7">
        <v>77.961070791953134</v>
      </c>
      <c r="O106" s="12">
        <f t="shared" si="3"/>
        <v>3.2346913329726754</v>
      </c>
    </row>
    <row r="107" spans="1:15" x14ac:dyDescent="0.25">
      <c r="C107" s="1" t="s">
        <v>19</v>
      </c>
      <c r="D107" s="2">
        <v>4.12</v>
      </c>
      <c r="E107" s="2">
        <v>31.52</v>
      </c>
      <c r="F107" s="2">
        <v>79.86</v>
      </c>
      <c r="G107" s="2">
        <v>22.43</v>
      </c>
      <c r="H107" s="3">
        <v>41.99</v>
      </c>
      <c r="I107" s="3">
        <v>20.54</v>
      </c>
      <c r="J107" s="3">
        <v>25.7</v>
      </c>
      <c r="K107" s="3">
        <v>30.3</v>
      </c>
      <c r="L107" s="11">
        <v>15.7</v>
      </c>
      <c r="M107" s="12">
        <f t="shared" si="2"/>
        <v>268.04000000000002</v>
      </c>
      <c r="N107" s="7">
        <v>107.18185001273237</v>
      </c>
      <c r="O107" s="12">
        <f t="shared" si="3"/>
        <v>2.5007965431475476</v>
      </c>
    </row>
    <row r="108" spans="1:15" x14ac:dyDescent="0.25">
      <c r="C108" s="1" t="s">
        <v>20</v>
      </c>
      <c r="D108" s="2">
        <v>5.0999999999999996</v>
      </c>
      <c r="J108" s="3">
        <v>21.8</v>
      </c>
      <c r="K108" s="3">
        <v>27.3</v>
      </c>
      <c r="L108" s="11">
        <v>14.9</v>
      </c>
      <c r="M108" s="12">
        <f t="shared" si="2"/>
        <v>64</v>
      </c>
      <c r="N108" s="7"/>
      <c r="O108" s="12"/>
    </row>
    <row r="109" spans="1:15" x14ac:dyDescent="0.25">
      <c r="C109" s="1" t="s">
        <v>21</v>
      </c>
      <c r="D109" s="2">
        <v>6.16</v>
      </c>
      <c r="J109" s="3">
        <v>18.100000000000001</v>
      </c>
      <c r="K109" s="3">
        <v>18.3</v>
      </c>
      <c r="L109" s="11">
        <v>14.9</v>
      </c>
      <c r="M109" s="12">
        <f t="shared" si="2"/>
        <v>51.300000000000004</v>
      </c>
      <c r="N109" s="7"/>
      <c r="O109" s="12"/>
    </row>
    <row r="110" spans="1:15" x14ac:dyDescent="0.25">
      <c r="C110" s="1" t="s">
        <v>22</v>
      </c>
      <c r="D110" s="2">
        <v>7.09</v>
      </c>
      <c r="E110" s="2">
        <v>14.5</v>
      </c>
      <c r="F110" s="2">
        <v>76.97</v>
      </c>
      <c r="G110" s="2">
        <v>14.92</v>
      </c>
      <c r="H110" s="3">
        <v>32.369999999999997</v>
      </c>
      <c r="I110" s="3">
        <v>10.93</v>
      </c>
      <c r="J110" s="3">
        <v>23</v>
      </c>
      <c r="K110" s="3">
        <v>25.1</v>
      </c>
      <c r="L110" s="11">
        <v>20</v>
      </c>
      <c r="M110" s="12">
        <f t="shared" si="2"/>
        <v>217.79</v>
      </c>
      <c r="N110" s="7">
        <v>101.98943213649095</v>
      </c>
      <c r="O110" s="12">
        <f t="shared" si="3"/>
        <v>2.1354173215567558</v>
      </c>
    </row>
    <row r="111" spans="1:15" x14ac:dyDescent="0.25">
      <c r="C111" s="1" t="s">
        <v>23</v>
      </c>
      <c r="D111" s="2">
        <v>7.22</v>
      </c>
      <c r="E111" s="2">
        <v>65.08</v>
      </c>
      <c r="F111" s="2">
        <v>76.81</v>
      </c>
      <c r="G111" s="2">
        <v>36.86</v>
      </c>
      <c r="H111" s="3">
        <v>46.08</v>
      </c>
      <c r="I111" s="3">
        <v>27.5</v>
      </c>
      <c r="J111" s="3">
        <v>34.5</v>
      </c>
      <c r="K111" s="3">
        <v>32.1</v>
      </c>
      <c r="L111" s="11">
        <v>16.2</v>
      </c>
      <c r="M111" s="12">
        <f t="shared" si="2"/>
        <v>335.13</v>
      </c>
      <c r="N111" s="7">
        <v>91.991341991341983</v>
      </c>
      <c r="O111" s="12">
        <f t="shared" si="3"/>
        <v>3.6430602352941177</v>
      </c>
    </row>
    <row r="112" spans="1:15" x14ac:dyDescent="0.25">
      <c r="C112" s="1" t="s">
        <v>24</v>
      </c>
      <c r="D112" s="2">
        <v>9.06</v>
      </c>
      <c r="E112" s="2">
        <v>49.95</v>
      </c>
      <c r="F112" s="2">
        <v>66.75</v>
      </c>
      <c r="G112" s="2">
        <v>16.329999999999998</v>
      </c>
      <c r="H112" s="3">
        <v>28.12</v>
      </c>
      <c r="I112" s="3">
        <v>8.16</v>
      </c>
      <c r="J112" s="3">
        <v>16.399999999999999</v>
      </c>
      <c r="K112" s="3">
        <v>22.9</v>
      </c>
      <c r="L112" s="11">
        <v>22.3</v>
      </c>
      <c r="M112" s="12">
        <f t="shared" si="2"/>
        <v>230.91000000000003</v>
      </c>
      <c r="N112" s="7">
        <v>95.818213649096009</v>
      </c>
      <c r="O112" s="12">
        <f t="shared" si="3"/>
        <v>2.4098758597779235</v>
      </c>
    </row>
    <row r="113" spans="1:15" x14ac:dyDescent="0.25">
      <c r="E113" s="5">
        <f>AVERAGE(E106:E112)</f>
        <v>36.543999999999997</v>
      </c>
      <c r="F113" s="5">
        <f>AVERAGE(F106:F112)</f>
        <v>74.981999999999999</v>
      </c>
      <c r="G113" s="5">
        <v>20.472000000000001</v>
      </c>
      <c r="H113" s="5">
        <f>AVERAGE(H106:H112)</f>
        <v>38.258000000000003</v>
      </c>
      <c r="I113" s="5">
        <f>AVERAGE(I106:I112)</f>
        <v>18.193999999999999</v>
      </c>
      <c r="J113" s="5"/>
      <c r="K113" s="5"/>
      <c r="L113" s="11"/>
      <c r="M113" s="12"/>
      <c r="N113" s="5">
        <v>94.988381716322891</v>
      </c>
      <c r="O113" s="5">
        <f>AVERAGE(O106:O112)</f>
        <v>2.7847682585498039</v>
      </c>
    </row>
    <row r="114" spans="1:15" x14ac:dyDescent="0.25">
      <c r="A114" s="1" t="s">
        <v>129</v>
      </c>
      <c r="C114" s="1" t="s">
        <v>18</v>
      </c>
      <c r="D114" s="2">
        <v>4.05</v>
      </c>
      <c r="E114" s="2">
        <v>20.96</v>
      </c>
      <c r="F114" s="2">
        <v>84.83</v>
      </c>
      <c r="G114" s="2">
        <v>2.0099999999999998</v>
      </c>
      <c r="H114" s="3">
        <v>62.22</v>
      </c>
      <c r="I114" s="3">
        <v>15.73</v>
      </c>
      <c r="J114" s="3">
        <v>56.4</v>
      </c>
      <c r="K114" s="3">
        <v>21</v>
      </c>
      <c r="L114" s="11">
        <v>16.3</v>
      </c>
      <c r="M114" s="12">
        <f t="shared" si="2"/>
        <v>279.45</v>
      </c>
      <c r="N114" s="7">
        <v>217.66695314489431</v>
      </c>
      <c r="O114" s="12">
        <f t="shared" si="3"/>
        <v>1.2838421081494102</v>
      </c>
    </row>
    <row r="115" spans="1:15" x14ac:dyDescent="0.25">
      <c r="C115" s="1" t="s">
        <v>19</v>
      </c>
      <c r="D115" s="2">
        <v>4.1500000000000004</v>
      </c>
      <c r="E115" s="2">
        <v>14.28</v>
      </c>
      <c r="F115" s="2">
        <v>115.84</v>
      </c>
      <c r="G115" s="2">
        <v>10.86</v>
      </c>
      <c r="H115" s="3">
        <v>67.34</v>
      </c>
      <c r="I115" s="3">
        <v>12.73</v>
      </c>
      <c r="J115" s="3">
        <v>63.3</v>
      </c>
      <c r="K115" s="3">
        <v>22.9</v>
      </c>
      <c r="L115" s="11">
        <v>18.2</v>
      </c>
      <c r="M115" s="12">
        <f t="shared" si="2"/>
        <v>325.45</v>
      </c>
      <c r="N115" s="7">
        <v>246.88773236567346</v>
      </c>
      <c r="O115" s="12">
        <f t="shared" si="3"/>
        <v>1.3182104954407592</v>
      </c>
    </row>
    <row r="116" spans="1:15" x14ac:dyDescent="0.25">
      <c r="C116" s="1" t="s">
        <v>20</v>
      </c>
      <c r="D116" s="2">
        <v>5.13</v>
      </c>
      <c r="E116" s="2">
        <v>30.89</v>
      </c>
      <c r="F116" s="2">
        <v>108.01</v>
      </c>
      <c r="G116" s="2">
        <v>2.44</v>
      </c>
      <c r="H116" s="3">
        <v>125.06</v>
      </c>
      <c r="I116" s="3">
        <v>12.54</v>
      </c>
      <c r="J116" s="3">
        <v>56.2</v>
      </c>
      <c r="K116" s="3">
        <v>32.1</v>
      </c>
      <c r="L116" s="11">
        <v>20.100000000000001</v>
      </c>
      <c r="M116" s="12">
        <f t="shared" si="2"/>
        <v>387.34000000000003</v>
      </c>
      <c r="N116" s="7">
        <v>301.96078431372553</v>
      </c>
      <c r="O116" s="12">
        <f t="shared" si="3"/>
        <v>1.2827493506493506</v>
      </c>
    </row>
    <row r="117" spans="1:15" x14ac:dyDescent="0.25">
      <c r="C117" s="1" t="s">
        <v>21</v>
      </c>
      <c r="D117" s="2">
        <v>6.18</v>
      </c>
      <c r="E117" s="2">
        <v>51.56</v>
      </c>
      <c r="F117" s="2">
        <v>135.55000000000001</v>
      </c>
      <c r="G117" s="2">
        <v>11.85</v>
      </c>
      <c r="H117" s="3">
        <v>63.98</v>
      </c>
      <c r="I117" s="3">
        <v>1.85</v>
      </c>
      <c r="J117" s="3">
        <v>53.5</v>
      </c>
      <c r="K117" s="3">
        <v>28.2</v>
      </c>
      <c r="L117" s="11">
        <v>26.2</v>
      </c>
      <c r="M117" s="12">
        <f t="shared" si="2"/>
        <v>372.69</v>
      </c>
      <c r="N117" s="7">
        <v>291.27275910364142</v>
      </c>
      <c r="O117" s="12">
        <f t="shared" si="3"/>
        <v>1.2795223320811422</v>
      </c>
    </row>
    <row r="118" spans="1:15" x14ac:dyDescent="0.25">
      <c r="C118" s="1" t="s">
        <v>22</v>
      </c>
      <c r="D118" s="2">
        <v>6.22</v>
      </c>
      <c r="J118" s="3">
        <v>50.4</v>
      </c>
      <c r="K118" s="3">
        <v>17.7</v>
      </c>
      <c r="L118" s="11">
        <v>16.7</v>
      </c>
      <c r="M118" s="12">
        <f t="shared" si="2"/>
        <v>84.8</v>
      </c>
      <c r="N118" s="7"/>
      <c r="O118" s="12"/>
    </row>
    <row r="119" spans="1:15" x14ac:dyDescent="0.25">
      <c r="C119" s="1" t="s">
        <v>23</v>
      </c>
      <c r="D119" s="2">
        <v>8.11</v>
      </c>
      <c r="E119" s="2">
        <v>8.36</v>
      </c>
      <c r="F119" s="2">
        <v>128</v>
      </c>
      <c r="G119" s="2">
        <v>2.5499999999999998</v>
      </c>
      <c r="H119" s="3">
        <v>87.05</v>
      </c>
      <c r="I119" s="3">
        <v>2.14</v>
      </c>
      <c r="J119" s="3">
        <v>40.799999999999997</v>
      </c>
      <c r="K119" s="3">
        <v>32.200000000000003</v>
      </c>
      <c r="L119" s="11">
        <v>18.899999999999999</v>
      </c>
      <c r="M119" s="12">
        <f t="shared" si="2"/>
        <v>320</v>
      </c>
      <c r="N119" s="7">
        <v>220.17125031830918</v>
      </c>
      <c r="O119" s="12">
        <f t="shared" si="3"/>
        <v>1.4534141016929547</v>
      </c>
    </row>
    <row r="120" spans="1:15" x14ac:dyDescent="0.25">
      <c r="C120" s="1" t="s">
        <v>24</v>
      </c>
      <c r="D120" s="2">
        <v>9.1199999999999992</v>
      </c>
      <c r="E120" s="2">
        <v>15.96</v>
      </c>
      <c r="F120" s="2">
        <v>86.76</v>
      </c>
      <c r="G120" s="2">
        <v>3.62</v>
      </c>
      <c r="H120" s="3">
        <v>61.81</v>
      </c>
      <c r="I120" s="3">
        <v>1.26</v>
      </c>
      <c r="J120" s="3">
        <v>35.5</v>
      </c>
      <c r="K120" s="3">
        <v>19.3</v>
      </c>
      <c r="L120" s="11">
        <v>18.399999999999999</v>
      </c>
      <c r="M120" s="12">
        <f t="shared" si="2"/>
        <v>242.61</v>
      </c>
      <c r="N120" s="7">
        <v>211.05885536032591</v>
      </c>
      <c r="O120" s="12">
        <f t="shared" si="3"/>
        <v>1.1494897931944579</v>
      </c>
    </row>
    <row r="121" spans="1:15" x14ac:dyDescent="0.25">
      <c r="E121" s="5">
        <f>AVERAGE(E114:E120)</f>
        <v>23.668333333333333</v>
      </c>
      <c r="F121" s="5">
        <f>AVERAGE(F114:F120)</f>
        <v>109.83166666666666</v>
      </c>
      <c r="G121" s="5">
        <v>5.5549999999999997</v>
      </c>
      <c r="H121" s="5">
        <f>AVERAGE(H114:H120)</f>
        <v>77.910000000000011</v>
      </c>
      <c r="I121" s="5">
        <f>AVERAGE(I114:I120)</f>
        <v>7.708333333333333</v>
      </c>
      <c r="J121" s="5"/>
      <c r="K121" s="5"/>
      <c r="L121" s="11"/>
      <c r="M121" s="12"/>
      <c r="N121" s="5">
        <v>248.16972243442828</v>
      </c>
      <c r="O121" s="5">
        <f>AVERAGE(O114:O120)</f>
        <v>1.2945380302013458</v>
      </c>
    </row>
    <row r="122" spans="1:15" x14ac:dyDescent="0.25">
      <c r="A122" s="1" t="s">
        <v>137</v>
      </c>
      <c r="C122" s="1" t="s">
        <v>18</v>
      </c>
      <c r="D122" s="2">
        <v>4.0599999999999996</v>
      </c>
      <c r="E122" s="2">
        <v>15.35</v>
      </c>
      <c r="F122" s="2">
        <v>115.79</v>
      </c>
      <c r="G122" s="2">
        <v>2.56</v>
      </c>
      <c r="H122" s="3">
        <v>76.709999999999994</v>
      </c>
      <c r="I122" s="3">
        <v>2.9</v>
      </c>
      <c r="J122" s="3">
        <v>25.1</v>
      </c>
      <c r="K122" s="3">
        <v>14.9</v>
      </c>
      <c r="L122" s="11">
        <v>12.8</v>
      </c>
      <c r="M122" s="12">
        <f t="shared" si="2"/>
        <v>266.11</v>
      </c>
      <c r="N122" s="7">
        <v>247.77501909854848</v>
      </c>
      <c r="O122" s="12">
        <f t="shared" si="3"/>
        <v>1.0739985046440823</v>
      </c>
    </row>
    <row r="123" spans="1:15" x14ac:dyDescent="0.25">
      <c r="C123" s="1" t="s">
        <v>19</v>
      </c>
      <c r="D123" s="2">
        <v>4.2</v>
      </c>
      <c r="E123" s="2">
        <v>7.07</v>
      </c>
      <c r="F123" s="2">
        <v>151.55000000000001</v>
      </c>
      <c r="G123" s="2">
        <v>12.02</v>
      </c>
      <c r="H123" s="3">
        <v>106.8</v>
      </c>
      <c r="I123" s="3">
        <v>38.78</v>
      </c>
      <c r="J123" s="3">
        <v>46.4</v>
      </c>
      <c r="K123" s="3">
        <v>19.2</v>
      </c>
      <c r="L123" s="11">
        <v>11</v>
      </c>
      <c r="M123" s="12">
        <f t="shared" si="2"/>
        <v>392.82</v>
      </c>
      <c r="N123" s="7">
        <v>301.96078431372553</v>
      </c>
      <c r="O123" s="12">
        <f t="shared" si="3"/>
        <v>1.3008974025974025</v>
      </c>
    </row>
    <row r="124" spans="1:15" x14ac:dyDescent="0.25">
      <c r="C124" s="1" t="s">
        <v>20</v>
      </c>
      <c r="D124" s="2">
        <v>5.2</v>
      </c>
      <c r="E124" s="2">
        <v>9.85</v>
      </c>
      <c r="F124" s="2">
        <v>97.14</v>
      </c>
      <c r="G124" s="2">
        <v>4.6399999999999997</v>
      </c>
      <c r="H124" s="3">
        <v>78.3</v>
      </c>
      <c r="I124" s="3">
        <v>9.4700000000000006</v>
      </c>
      <c r="J124" s="3">
        <v>46.6</v>
      </c>
      <c r="K124" s="3">
        <v>22.1</v>
      </c>
      <c r="L124" s="11">
        <v>15</v>
      </c>
      <c r="M124" s="12">
        <f t="shared" si="2"/>
        <v>283.10000000000002</v>
      </c>
      <c r="N124" s="7">
        <v>279.83272854596379</v>
      </c>
      <c r="O124" s="12">
        <f t="shared" si="3"/>
        <v>1.0116758017227407</v>
      </c>
    </row>
    <row r="125" spans="1:15" x14ac:dyDescent="0.25">
      <c r="C125" s="1" t="s">
        <v>21</v>
      </c>
      <c r="D125" s="2">
        <v>6.05</v>
      </c>
      <c r="E125" s="2">
        <v>14.62</v>
      </c>
      <c r="F125" s="2">
        <v>136.72999999999999</v>
      </c>
      <c r="G125" s="2">
        <v>2.0499999999999998</v>
      </c>
      <c r="H125" s="3">
        <v>106.95</v>
      </c>
      <c r="I125" s="3">
        <v>9.66</v>
      </c>
      <c r="J125" s="3">
        <v>48.8</v>
      </c>
      <c r="K125" s="3">
        <v>9.1</v>
      </c>
      <c r="L125" s="11">
        <v>12.4</v>
      </c>
      <c r="M125" s="12">
        <f t="shared" si="2"/>
        <v>340.31000000000006</v>
      </c>
      <c r="N125" s="7">
        <v>254.03058950853065</v>
      </c>
      <c r="O125" s="12">
        <f t="shared" si="3"/>
        <v>1.3396418150207539</v>
      </c>
    </row>
    <row r="126" spans="1:15" x14ac:dyDescent="0.25">
      <c r="C126" s="1" t="s">
        <v>22</v>
      </c>
      <c r="D126" s="2">
        <v>7.1</v>
      </c>
      <c r="E126" s="2">
        <v>9.32</v>
      </c>
      <c r="F126" s="2">
        <v>104.41</v>
      </c>
      <c r="G126" s="2">
        <v>2.62</v>
      </c>
      <c r="H126" s="3">
        <v>44.38</v>
      </c>
      <c r="I126" s="3">
        <v>0.92</v>
      </c>
      <c r="J126" s="3">
        <v>55.4</v>
      </c>
      <c r="K126" s="3">
        <v>11.9</v>
      </c>
      <c r="L126" s="11">
        <v>21.4</v>
      </c>
      <c r="M126" s="12">
        <f t="shared" si="2"/>
        <v>250.35</v>
      </c>
      <c r="N126" s="7">
        <v>267.69798828622362</v>
      </c>
      <c r="O126" s="12">
        <f t="shared" si="3"/>
        <v>0.93519567181926266</v>
      </c>
    </row>
    <row r="127" spans="1:15" x14ac:dyDescent="0.25">
      <c r="C127" s="1" t="s">
        <v>23</v>
      </c>
      <c r="D127" s="2">
        <v>8.02</v>
      </c>
      <c r="E127" s="2">
        <v>28.64</v>
      </c>
      <c r="F127" s="2">
        <v>88.32</v>
      </c>
      <c r="G127" s="2">
        <v>1.42</v>
      </c>
      <c r="H127" s="3">
        <v>30.25</v>
      </c>
      <c r="I127" s="3">
        <v>3.9</v>
      </c>
      <c r="J127" s="3">
        <v>44.2</v>
      </c>
      <c r="K127" s="3">
        <v>7.9</v>
      </c>
      <c r="L127" s="11">
        <v>20.100000000000001</v>
      </c>
      <c r="M127" s="12">
        <f t="shared" si="2"/>
        <v>224.73000000000002</v>
      </c>
      <c r="N127" s="7">
        <v>265.85497835497836</v>
      </c>
      <c r="O127" s="12">
        <f t="shared" si="3"/>
        <v>0.84531048239364959</v>
      </c>
    </row>
    <row r="128" spans="1:15" x14ac:dyDescent="0.25">
      <c r="C128" s="1" t="s">
        <v>24</v>
      </c>
      <c r="D128" s="2">
        <v>8.18</v>
      </c>
      <c r="E128" s="2">
        <v>12.87</v>
      </c>
      <c r="F128" s="2">
        <v>115.75</v>
      </c>
      <c r="G128" s="2">
        <v>6.37</v>
      </c>
      <c r="H128" s="3">
        <v>74.53</v>
      </c>
      <c r="I128" s="3">
        <v>5.34</v>
      </c>
      <c r="J128" s="3">
        <v>49.1</v>
      </c>
      <c r="K128" s="3">
        <v>21.8</v>
      </c>
      <c r="L128" s="11">
        <v>16.600000000000001</v>
      </c>
      <c r="M128" s="12">
        <f t="shared" si="2"/>
        <v>302.36000000000007</v>
      </c>
      <c r="N128" s="7">
        <v>268.62188057040993</v>
      </c>
      <c r="O128" s="12">
        <f t="shared" si="3"/>
        <v>1.1255970636418311</v>
      </c>
    </row>
    <row r="129" spans="1:15" x14ac:dyDescent="0.25">
      <c r="C129" s="1" t="s">
        <v>25</v>
      </c>
      <c r="D129" s="2">
        <v>9.11</v>
      </c>
      <c r="E129" s="2">
        <v>16.46</v>
      </c>
      <c r="F129" s="2">
        <v>114.38</v>
      </c>
      <c r="G129" s="2">
        <v>2.8</v>
      </c>
      <c r="H129" s="3">
        <v>66.55</v>
      </c>
      <c r="I129" s="3">
        <v>13.24</v>
      </c>
      <c r="J129" s="3">
        <v>42.1</v>
      </c>
      <c r="K129" s="3">
        <v>20.5</v>
      </c>
      <c r="L129" s="11">
        <v>18.7</v>
      </c>
      <c r="M129" s="12">
        <f t="shared" si="2"/>
        <v>294.72999999999996</v>
      </c>
      <c r="N129" s="7">
        <v>232.04736440030561</v>
      </c>
      <c r="O129" s="12">
        <f t="shared" si="3"/>
        <v>1.2701286255144029</v>
      </c>
    </row>
    <row r="130" spans="1:15" x14ac:dyDescent="0.25">
      <c r="E130" s="5">
        <f>AVERAGE(E122:E129)</f>
        <v>14.272500000000001</v>
      </c>
      <c r="F130" s="5">
        <f>AVERAGE(F122:F129)</f>
        <v>115.50875000000001</v>
      </c>
      <c r="G130" s="5">
        <v>4.3099999999999996</v>
      </c>
      <c r="H130" s="5">
        <f>AVERAGE(H122:H129)</f>
        <v>73.058749999999989</v>
      </c>
      <c r="I130" s="5">
        <f>AVERAGE(I122:I129)</f>
        <v>10.526250000000001</v>
      </c>
      <c r="J130" s="5"/>
      <c r="K130" s="5"/>
      <c r="L130" s="11"/>
      <c r="M130" s="12"/>
      <c r="N130" s="5">
        <v>264.72766663483577</v>
      </c>
      <c r="O130" s="5">
        <f>AVERAGE(O122:O129)</f>
        <v>1.1128056709192657</v>
      </c>
    </row>
    <row r="131" spans="1:15" x14ac:dyDescent="0.25">
      <c r="A131" s="1" t="s">
        <v>146</v>
      </c>
      <c r="C131" s="1" t="s">
        <v>18</v>
      </c>
      <c r="D131" s="2">
        <v>4.07</v>
      </c>
      <c r="E131" s="2">
        <v>46.45</v>
      </c>
      <c r="F131" s="2">
        <v>67.31</v>
      </c>
      <c r="G131" s="2">
        <v>10.39</v>
      </c>
      <c r="H131" s="3">
        <v>29.3</v>
      </c>
      <c r="I131" s="3">
        <v>7.05</v>
      </c>
      <c r="J131" s="3">
        <v>26.1</v>
      </c>
      <c r="K131" s="3">
        <v>18.7</v>
      </c>
      <c r="L131" s="11">
        <v>11.9</v>
      </c>
      <c r="M131" s="12">
        <f t="shared" si="2"/>
        <v>217.20000000000002</v>
      </c>
      <c r="N131" s="7">
        <v>58.442354214413037</v>
      </c>
      <c r="O131" s="12">
        <f t="shared" si="3"/>
        <v>3.7164827276317047</v>
      </c>
    </row>
    <row r="132" spans="1:15" x14ac:dyDescent="0.25">
      <c r="C132" s="1" t="s">
        <v>19</v>
      </c>
      <c r="D132" s="10">
        <v>4.0999999999999996</v>
      </c>
      <c r="L132" s="11"/>
      <c r="M132" s="12"/>
      <c r="N132" s="7"/>
      <c r="O132" s="12"/>
    </row>
    <row r="133" spans="1:15" x14ac:dyDescent="0.25">
      <c r="C133" s="1" t="s">
        <v>20</v>
      </c>
      <c r="D133" s="2">
        <v>5.03</v>
      </c>
      <c r="E133" s="2">
        <v>10.5</v>
      </c>
      <c r="F133" s="2">
        <v>45.56</v>
      </c>
      <c r="G133" s="2">
        <v>33.94</v>
      </c>
      <c r="H133" s="3">
        <v>36.5</v>
      </c>
      <c r="I133" s="3">
        <v>30.91</v>
      </c>
      <c r="J133" s="3">
        <v>27.7</v>
      </c>
      <c r="K133" s="3">
        <v>26</v>
      </c>
      <c r="L133" s="11">
        <v>10.3</v>
      </c>
      <c r="M133" s="12">
        <f t="shared" si="2"/>
        <v>221.41</v>
      </c>
      <c r="N133" s="7">
        <v>60.180322128851529</v>
      </c>
      <c r="O133" s="12">
        <f t="shared" si="3"/>
        <v>3.6791095854545461</v>
      </c>
    </row>
    <row r="134" spans="1:15" x14ac:dyDescent="0.25">
      <c r="C134" s="1" t="s">
        <v>21</v>
      </c>
      <c r="D134" s="2">
        <v>5.19</v>
      </c>
      <c r="E134" s="2">
        <v>17.75</v>
      </c>
      <c r="F134" s="2">
        <v>61.41</v>
      </c>
      <c r="G134" s="2">
        <v>15.38</v>
      </c>
      <c r="H134" s="3">
        <v>41.89</v>
      </c>
      <c r="I134" s="3">
        <v>20.5</v>
      </c>
      <c r="J134" s="3">
        <v>22.4</v>
      </c>
      <c r="K134" s="3">
        <v>24.3</v>
      </c>
      <c r="L134" s="11">
        <v>14.2</v>
      </c>
      <c r="M134" s="12">
        <f t="shared" ref="M134:M156" si="4">SUM(E134:L134)</f>
        <v>217.83</v>
      </c>
      <c r="N134" s="7">
        <v>57.582919531448951</v>
      </c>
      <c r="O134" s="12">
        <f t="shared" ref="O134:O156" si="5">(M134/N134)</f>
        <v>3.7828925968408393</v>
      </c>
    </row>
    <row r="135" spans="1:15" x14ac:dyDescent="0.25">
      <c r="C135" s="1" t="s">
        <v>22</v>
      </c>
      <c r="D135" s="2">
        <v>7.02</v>
      </c>
      <c r="E135" s="2">
        <v>13.23</v>
      </c>
      <c r="F135" s="2">
        <v>59.6</v>
      </c>
      <c r="G135" s="2">
        <v>14.06</v>
      </c>
      <c r="H135" s="3">
        <v>29.38</v>
      </c>
      <c r="I135" s="3">
        <v>17.64</v>
      </c>
      <c r="J135" s="3">
        <v>20.100000000000001</v>
      </c>
      <c r="K135" s="3">
        <v>23.5</v>
      </c>
      <c r="L135" s="11">
        <v>13.5</v>
      </c>
      <c r="M135" s="12">
        <f t="shared" si="4"/>
        <v>191.01</v>
      </c>
      <c r="N135" s="7">
        <v>66.924497071555905</v>
      </c>
      <c r="O135" s="12">
        <f t="shared" si="5"/>
        <v>2.8541118478002372</v>
      </c>
    </row>
    <row r="136" spans="1:15" x14ac:dyDescent="0.25">
      <c r="C136" s="1" t="s">
        <v>23</v>
      </c>
      <c r="D136" s="2">
        <v>8.0399999999999991</v>
      </c>
      <c r="K136" s="3">
        <v>23.9</v>
      </c>
      <c r="L136" s="11">
        <v>15.9</v>
      </c>
      <c r="M136" s="12">
        <f t="shared" si="4"/>
        <v>39.799999999999997</v>
      </c>
      <c r="N136" s="7"/>
      <c r="O136" s="12"/>
    </row>
    <row r="137" spans="1:15" x14ac:dyDescent="0.25">
      <c r="C137" s="1" t="s">
        <v>24</v>
      </c>
      <c r="D137" s="2">
        <v>8.19</v>
      </c>
      <c r="E137" s="2">
        <v>25.35</v>
      </c>
      <c r="F137" s="2">
        <v>58.91</v>
      </c>
      <c r="G137" s="2">
        <v>22.54</v>
      </c>
      <c r="H137" s="3">
        <v>26.86</v>
      </c>
      <c r="I137" s="3">
        <v>11.87</v>
      </c>
      <c r="J137" s="3">
        <v>22.3</v>
      </c>
      <c r="K137" s="3">
        <v>19.399999999999999</v>
      </c>
      <c r="L137" s="11">
        <v>12.9</v>
      </c>
      <c r="M137" s="12">
        <f t="shared" si="4"/>
        <v>200.13</v>
      </c>
      <c r="N137" s="7">
        <v>63.283040488922857</v>
      </c>
      <c r="O137" s="12">
        <f t="shared" si="5"/>
        <v>3.1624586690810315</v>
      </c>
    </row>
    <row r="138" spans="1:15" x14ac:dyDescent="0.25">
      <c r="C138" s="1" t="s">
        <v>25</v>
      </c>
      <c r="D138" s="2">
        <v>9.1300000000000008</v>
      </c>
      <c r="E138" s="2">
        <v>47.08</v>
      </c>
      <c r="F138" s="2">
        <v>64.790000000000006</v>
      </c>
      <c r="G138" s="2">
        <v>7.52</v>
      </c>
      <c r="H138" s="3">
        <v>31.05</v>
      </c>
      <c r="I138" s="3">
        <v>12.59</v>
      </c>
      <c r="J138" s="3">
        <v>22.4</v>
      </c>
      <c r="K138" s="3">
        <v>20.7</v>
      </c>
      <c r="L138" s="11">
        <v>13.8</v>
      </c>
      <c r="M138" s="12">
        <f t="shared" si="4"/>
        <v>219.93</v>
      </c>
      <c r="N138" s="7">
        <v>54.625031830914175</v>
      </c>
      <c r="O138" s="12">
        <f t="shared" si="5"/>
        <v>4.0261761435813774</v>
      </c>
    </row>
    <row r="139" spans="1:15" x14ac:dyDescent="0.25">
      <c r="E139" s="5">
        <f>AVERAGE(E131:E138)</f>
        <v>26.72666666666667</v>
      </c>
      <c r="F139" s="5">
        <f>AVERAGE(F131:F138)</f>
        <v>59.596666666666664</v>
      </c>
      <c r="G139" s="5">
        <v>17.305</v>
      </c>
      <c r="H139" s="5">
        <f>AVERAGE(H131:H138)</f>
        <v>32.49666666666667</v>
      </c>
      <c r="I139" s="5">
        <f>AVERAGE(I131:I138)</f>
        <v>16.760000000000002</v>
      </c>
      <c r="J139" s="5"/>
      <c r="K139" s="5"/>
      <c r="L139" s="11"/>
      <c r="M139" s="12"/>
      <c r="N139" s="5">
        <v>60.173027544351072</v>
      </c>
      <c r="O139" s="5">
        <f>AVERAGE(O131:O138)</f>
        <v>3.5368719283982895</v>
      </c>
    </row>
    <row r="140" spans="1:15" x14ac:dyDescent="0.25">
      <c r="A140" s="1" t="s">
        <v>155</v>
      </c>
      <c r="C140" s="1" t="s">
        <v>18</v>
      </c>
      <c r="D140" s="2">
        <v>4.08</v>
      </c>
      <c r="E140" s="2">
        <v>62.02</v>
      </c>
      <c r="F140" s="2">
        <v>57.36</v>
      </c>
      <c r="G140" s="2">
        <v>10.27</v>
      </c>
      <c r="H140" s="3">
        <v>19.600000000000001</v>
      </c>
      <c r="I140" s="3">
        <v>11.18</v>
      </c>
      <c r="J140" s="3">
        <v>21.5</v>
      </c>
      <c r="K140" s="3">
        <v>24</v>
      </c>
      <c r="L140" s="11">
        <v>12.1</v>
      </c>
      <c r="M140" s="12">
        <f t="shared" si="4"/>
        <v>218.03</v>
      </c>
      <c r="N140" s="7">
        <v>84.571555895085297</v>
      </c>
      <c r="O140" s="12">
        <f t="shared" si="5"/>
        <v>2.5780535511310179</v>
      </c>
    </row>
    <row r="141" spans="1:15" x14ac:dyDescent="0.25">
      <c r="C141" s="1" t="s">
        <v>19</v>
      </c>
      <c r="D141" s="2">
        <v>5.0199999999999996</v>
      </c>
      <c r="E141" s="2">
        <v>37.57</v>
      </c>
      <c r="F141" s="2">
        <v>51.29</v>
      </c>
      <c r="G141" s="2">
        <v>38.1</v>
      </c>
      <c r="H141" s="3">
        <v>29.54</v>
      </c>
      <c r="I141" s="3">
        <v>27.47</v>
      </c>
      <c r="J141" s="3">
        <v>24.7</v>
      </c>
      <c r="K141" s="3">
        <v>19.399999999999999</v>
      </c>
      <c r="L141" s="11">
        <v>11.6</v>
      </c>
      <c r="M141" s="12">
        <f t="shared" si="4"/>
        <v>239.67</v>
      </c>
      <c r="N141" s="7">
        <v>65.54701426024954</v>
      </c>
      <c r="O141" s="12">
        <f t="shared" si="5"/>
        <v>3.6564594544063915</v>
      </c>
    </row>
    <row r="142" spans="1:15" x14ac:dyDescent="0.25">
      <c r="C142" s="1" t="s">
        <v>20</v>
      </c>
      <c r="D142" s="10">
        <v>6.09</v>
      </c>
      <c r="L142" s="11"/>
      <c r="M142" s="12"/>
      <c r="N142" s="7"/>
      <c r="O142" s="12"/>
    </row>
    <row r="143" spans="1:15" x14ac:dyDescent="0.25">
      <c r="C143" s="1" t="s">
        <v>21</v>
      </c>
      <c r="D143" s="2">
        <v>6.2</v>
      </c>
      <c r="H143" s="3">
        <v>44.7</v>
      </c>
      <c r="I143" s="3">
        <v>20.89</v>
      </c>
      <c r="J143" s="3">
        <v>28.7</v>
      </c>
      <c r="K143" s="3">
        <v>26.7</v>
      </c>
      <c r="L143" s="11">
        <v>12.3</v>
      </c>
      <c r="M143" s="12">
        <f t="shared" si="4"/>
        <v>133.29000000000002</v>
      </c>
      <c r="N143" s="7"/>
      <c r="O143" s="12"/>
    </row>
    <row r="144" spans="1:15" x14ac:dyDescent="0.25">
      <c r="C144" s="1" t="s">
        <v>22</v>
      </c>
      <c r="D144" s="2">
        <v>7.14</v>
      </c>
      <c r="E144" s="2">
        <v>41.65</v>
      </c>
      <c r="F144" s="2">
        <v>36.380000000000003</v>
      </c>
      <c r="G144" s="2">
        <v>21.74</v>
      </c>
      <c r="H144" s="3">
        <v>14.35</v>
      </c>
      <c r="I144" s="3">
        <v>17.53</v>
      </c>
      <c r="J144" s="3">
        <v>15</v>
      </c>
      <c r="K144" s="3">
        <v>13.5</v>
      </c>
      <c r="L144" s="11">
        <v>5.9</v>
      </c>
      <c r="M144" s="12">
        <f t="shared" si="4"/>
        <v>166.04999999999998</v>
      </c>
      <c r="N144" s="7">
        <v>44.69776546982429</v>
      </c>
      <c r="O144" s="12">
        <f t="shared" si="5"/>
        <v>3.7149508091651979</v>
      </c>
    </row>
    <row r="145" spans="1:15" x14ac:dyDescent="0.25">
      <c r="C145" s="1" t="s">
        <v>23</v>
      </c>
      <c r="D145" s="2">
        <v>8.0299999999999994</v>
      </c>
      <c r="K145" s="3">
        <v>13.2</v>
      </c>
      <c r="L145" s="11">
        <v>12.7</v>
      </c>
      <c r="M145" s="12">
        <f t="shared" si="4"/>
        <v>25.9</v>
      </c>
      <c r="N145" s="7"/>
      <c r="O145" s="12"/>
    </row>
    <row r="146" spans="1:15" x14ac:dyDescent="0.25">
      <c r="C146" s="1" t="s">
        <v>24</v>
      </c>
      <c r="D146" s="2">
        <v>9.1</v>
      </c>
      <c r="E146" s="2">
        <v>57.67</v>
      </c>
      <c r="F146" s="2">
        <v>43</v>
      </c>
      <c r="G146" s="2">
        <v>17.940000000000001</v>
      </c>
      <c r="H146" s="3">
        <v>24.1</v>
      </c>
      <c r="I146" s="3">
        <v>12.96</v>
      </c>
      <c r="J146" s="3">
        <v>14.4</v>
      </c>
      <c r="K146" s="3">
        <v>15.2</v>
      </c>
      <c r="L146" s="11">
        <v>13.9</v>
      </c>
      <c r="M146" s="12">
        <f t="shared" si="4"/>
        <v>199.17000000000002</v>
      </c>
      <c r="N146" s="7">
        <v>60.180322128851529</v>
      </c>
      <c r="O146" s="12">
        <f t="shared" si="5"/>
        <v>3.3095535709090917</v>
      </c>
    </row>
    <row r="147" spans="1:15" x14ac:dyDescent="0.25">
      <c r="C147" s="1" t="s">
        <v>25</v>
      </c>
      <c r="D147" s="2">
        <v>9.18</v>
      </c>
      <c r="E147" s="2">
        <v>51.97</v>
      </c>
      <c r="F147" s="2">
        <v>49.06</v>
      </c>
      <c r="G147" s="2">
        <v>27.61</v>
      </c>
      <c r="H147" s="3">
        <v>21.25</v>
      </c>
      <c r="I147" s="3">
        <v>18.100000000000001</v>
      </c>
      <c r="J147" s="3">
        <v>15.3</v>
      </c>
      <c r="K147" s="3">
        <v>14.1</v>
      </c>
      <c r="L147" s="11">
        <v>12.3</v>
      </c>
      <c r="M147" s="12">
        <f t="shared" si="4"/>
        <v>209.69</v>
      </c>
      <c r="N147" s="7">
        <v>73.059110007639418</v>
      </c>
      <c r="O147" s="12">
        <f t="shared" si="5"/>
        <v>2.870141724667516</v>
      </c>
    </row>
    <row r="148" spans="1:15" x14ac:dyDescent="0.25">
      <c r="E148" s="5">
        <f>AVERAGE(E140:E147)</f>
        <v>50.176000000000002</v>
      </c>
      <c r="F148" s="5">
        <f>AVERAGE(F140:F147)</f>
        <v>47.417999999999999</v>
      </c>
      <c r="G148" s="5">
        <v>23.131999999999998</v>
      </c>
      <c r="H148" s="5">
        <f>AVERAGE(H140:H147)</f>
        <v>25.59</v>
      </c>
      <c r="I148" s="5">
        <f>AVERAGE(I140:I147)</f>
        <v>18.021666666666665</v>
      </c>
      <c r="J148" s="5"/>
      <c r="K148" s="5"/>
      <c r="L148" s="11"/>
      <c r="M148" s="12"/>
      <c r="N148" s="5">
        <v>65.611153552330009</v>
      </c>
      <c r="O148" s="5">
        <f>AVERAGE(O140:O147)</f>
        <v>3.2258318220558428</v>
      </c>
    </row>
    <row r="149" spans="1:15" x14ac:dyDescent="0.25">
      <c r="A149" s="1" t="s">
        <v>164</v>
      </c>
      <c r="C149" s="1" t="s">
        <v>18</v>
      </c>
      <c r="D149" s="2">
        <v>4.09</v>
      </c>
      <c r="E149" s="2">
        <v>28.71</v>
      </c>
      <c r="F149" s="2">
        <v>65.09</v>
      </c>
      <c r="G149" s="2">
        <v>17.25</v>
      </c>
      <c r="H149" s="3">
        <v>35.24</v>
      </c>
      <c r="I149" s="3">
        <v>22.39</v>
      </c>
      <c r="J149" s="3">
        <v>26.3</v>
      </c>
      <c r="K149" s="3">
        <v>25.9</v>
      </c>
      <c r="L149" s="11">
        <v>14.6</v>
      </c>
      <c r="M149" s="12">
        <f t="shared" si="4"/>
        <v>235.48000000000002</v>
      </c>
      <c r="N149" s="7">
        <v>63.732652151769805</v>
      </c>
      <c r="O149" s="12">
        <f t="shared" si="5"/>
        <v>3.6948093645819027</v>
      </c>
    </row>
    <row r="150" spans="1:15" x14ac:dyDescent="0.25">
      <c r="C150" s="1" t="s">
        <v>19</v>
      </c>
      <c r="D150" s="2">
        <v>4.13</v>
      </c>
      <c r="J150" s="3">
        <v>17.7</v>
      </c>
      <c r="K150" s="3">
        <v>21.4</v>
      </c>
      <c r="L150" s="11">
        <v>14</v>
      </c>
      <c r="M150" s="12">
        <f t="shared" si="4"/>
        <v>53.099999999999994</v>
      </c>
      <c r="N150" s="7"/>
      <c r="O150" s="12"/>
    </row>
    <row r="151" spans="1:15" x14ac:dyDescent="0.25">
      <c r="C151" s="1" t="s">
        <v>20</v>
      </c>
      <c r="D151" s="2">
        <v>5.12</v>
      </c>
      <c r="E151" s="2">
        <v>38.5</v>
      </c>
      <c r="F151" s="2">
        <v>65.12</v>
      </c>
      <c r="G151" s="2">
        <v>18.48</v>
      </c>
      <c r="H151" s="3">
        <v>33.46</v>
      </c>
      <c r="I151" s="3">
        <v>21.02</v>
      </c>
      <c r="J151" s="3">
        <v>18</v>
      </c>
      <c r="K151" s="3">
        <v>20.9</v>
      </c>
      <c r="L151" s="11">
        <v>10.199999999999999</v>
      </c>
      <c r="M151" s="12">
        <f t="shared" si="4"/>
        <v>225.68</v>
      </c>
      <c r="N151" s="7">
        <v>60.180322128851529</v>
      </c>
      <c r="O151" s="12">
        <f t="shared" si="5"/>
        <v>3.7500630109090918</v>
      </c>
    </row>
    <row r="152" spans="1:15" x14ac:dyDescent="0.25">
      <c r="C152" s="1" t="s">
        <v>21</v>
      </c>
      <c r="D152" s="2">
        <v>6.14</v>
      </c>
      <c r="E152" s="2">
        <v>55</v>
      </c>
      <c r="F152" s="2">
        <v>52.12</v>
      </c>
      <c r="G152" s="2">
        <v>44.04</v>
      </c>
      <c r="H152" s="3">
        <v>18.760000000000002</v>
      </c>
      <c r="I152" s="3">
        <v>27.58</v>
      </c>
      <c r="J152" s="3">
        <v>18.5</v>
      </c>
      <c r="K152" s="3">
        <v>22.7</v>
      </c>
      <c r="L152" s="11">
        <v>14.2</v>
      </c>
      <c r="M152" s="12">
        <f t="shared" si="4"/>
        <v>252.89999999999998</v>
      </c>
      <c r="N152" s="7">
        <v>54.208842627960273</v>
      </c>
      <c r="O152" s="12">
        <f t="shared" si="5"/>
        <v>4.6652905271502174</v>
      </c>
    </row>
    <row r="153" spans="1:15" x14ac:dyDescent="0.25">
      <c r="C153" s="1" t="s">
        <v>22</v>
      </c>
      <c r="D153" s="2">
        <v>7.07</v>
      </c>
      <c r="E153" s="2">
        <v>14.16</v>
      </c>
      <c r="F153" s="2">
        <v>54.9</v>
      </c>
      <c r="G153" s="2">
        <v>24.64</v>
      </c>
      <c r="H153" s="3">
        <v>27.53</v>
      </c>
      <c r="I153" s="3">
        <v>21.07</v>
      </c>
      <c r="J153" s="3">
        <v>15.8</v>
      </c>
      <c r="K153" s="3">
        <v>22.2</v>
      </c>
      <c r="L153" s="11">
        <v>13.4</v>
      </c>
      <c r="M153" s="12">
        <f t="shared" si="4"/>
        <v>193.70000000000002</v>
      </c>
      <c r="N153" s="7">
        <v>72.09781639928697</v>
      </c>
      <c r="O153" s="12">
        <f t="shared" si="5"/>
        <v>2.6866278297149049</v>
      </c>
    </row>
    <row r="154" spans="1:15" x14ac:dyDescent="0.25">
      <c r="C154" s="1" t="s">
        <v>23</v>
      </c>
      <c r="D154" s="2">
        <v>8.06</v>
      </c>
      <c r="E154" s="2">
        <v>35.24</v>
      </c>
      <c r="F154" s="2">
        <v>58.26</v>
      </c>
      <c r="G154" s="2">
        <v>15.57</v>
      </c>
      <c r="H154" s="2">
        <v>18.239999999999998</v>
      </c>
      <c r="I154" s="3">
        <v>8</v>
      </c>
      <c r="J154" s="3">
        <v>14.3</v>
      </c>
      <c r="K154" s="3">
        <v>14.8</v>
      </c>
      <c r="L154" s="11">
        <v>11.1</v>
      </c>
      <c r="M154" s="12">
        <f t="shared" si="4"/>
        <v>175.51000000000002</v>
      </c>
      <c r="N154" s="7">
        <v>65.091036414565821</v>
      </c>
      <c r="O154" s="12">
        <f t="shared" si="5"/>
        <v>2.696377407208177</v>
      </c>
    </row>
    <row r="155" spans="1:15" x14ac:dyDescent="0.25">
      <c r="C155" s="1" t="s">
        <v>24</v>
      </c>
      <c r="D155" s="2">
        <v>9.0399999999999991</v>
      </c>
      <c r="E155" s="2">
        <v>39.79</v>
      </c>
      <c r="F155" s="2">
        <v>51.13</v>
      </c>
      <c r="G155" s="2">
        <v>12.28</v>
      </c>
      <c r="H155" s="3">
        <v>34.08</v>
      </c>
      <c r="I155" s="3">
        <v>12.97</v>
      </c>
      <c r="J155" s="3">
        <v>12.3</v>
      </c>
      <c r="K155" s="3">
        <v>12.2</v>
      </c>
      <c r="L155" s="11">
        <v>10.9</v>
      </c>
      <c r="M155" s="12">
        <f t="shared" si="4"/>
        <v>185.65</v>
      </c>
      <c r="N155" s="7">
        <v>52.96982429335371</v>
      </c>
      <c r="O155" s="12">
        <f t="shared" si="5"/>
        <v>3.5048256715341624</v>
      </c>
    </row>
    <row r="156" spans="1:15" x14ac:dyDescent="0.25">
      <c r="C156" s="1" t="s">
        <v>25</v>
      </c>
      <c r="D156" s="2">
        <v>9.14</v>
      </c>
      <c r="E156" s="2">
        <v>14.64</v>
      </c>
      <c r="F156" s="2">
        <v>32.19</v>
      </c>
      <c r="G156" s="2">
        <v>23.89</v>
      </c>
      <c r="H156" s="3">
        <v>25.51</v>
      </c>
      <c r="I156" s="3">
        <v>19.62</v>
      </c>
      <c r="J156" s="3">
        <v>20.8</v>
      </c>
      <c r="K156" s="3">
        <v>18.399999999999999</v>
      </c>
      <c r="L156" s="11">
        <v>10.3</v>
      </c>
      <c r="M156" s="12">
        <f t="shared" si="4"/>
        <v>165.35000000000002</v>
      </c>
      <c r="N156" s="7">
        <v>51.745129870129858</v>
      </c>
      <c r="O156" s="12">
        <f t="shared" si="5"/>
        <v>3.1954698039215699</v>
      </c>
    </row>
    <row r="157" spans="1:15" x14ac:dyDescent="0.25">
      <c r="E157" s="5">
        <f>AVERAGE(E149:E156)</f>
        <v>32.291428571428575</v>
      </c>
      <c r="F157" s="5">
        <f>AVERAGE(F149:F156)</f>
        <v>54.115714285714283</v>
      </c>
      <c r="G157" s="5">
        <v>22.30714285714286</v>
      </c>
      <c r="H157" s="5">
        <f>AVERAGE(H149:H156)</f>
        <v>27.545714285714286</v>
      </c>
      <c r="I157" s="5">
        <f>AVERAGE(I149:I156)</f>
        <v>18.95</v>
      </c>
      <c r="J157" s="5"/>
      <c r="K157" s="5"/>
      <c r="L157" s="11"/>
      <c r="M157" s="12"/>
      <c r="N157" s="5">
        <v>60.003660555131148</v>
      </c>
      <c r="O157" s="5">
        <f>AVERAGE(O149:O156)</f>
        <v>3.4562090878600036</v>
      </c>
    </row>
    <row r="158" spans="1:15" x14ac:dyDescent="0.25">
      <c r="L158" s="11"/>
    </row>
    <row r="159" spans="1:15" x14ac:dyDescent="0.25">
      <c r="L159" s="11"/>
    </row>
    <row r="160" spans="1:15" x14ac:dyDescent="0.25">
      <c r="L160" s="11"/>
    </row>
    <row r="161" spans="1:12" x14ac:dyDescent="0.25">
      <c r="L161" s="11"/>
    </row>
    <row r="162" spans="1:12" x14ac:dyDescent="0.25">
      <c r="A162" s="1" t="s">
        <v>173</v>
      </c>
      <c r="L162" s="11"/>
    </row>
    <row r="163" spans="1:12" x14ac:dyDescent="0.25">
      <c r="A163" s="1" t="s">
        <v>174</v>
      </c>
      <c r="L163" s="11"/>
    </row>
    <row r="164" spans="1:12" x14ac:dyDescent="0.25">
      <c r="L164" s="11"/>
    </row>
    <row r="165" spans="1:12" x14ac:dyDescent="0.25">
      <c r="L165" s="11"/>
    </row>
    <row r="166" spans="1:12" x14ac:dyDescent="0.25">
      <c r="L166" s="11"/>
    </row>
    <row r="167" spans="1:12" x14ac:dyDescent="0.25">
      <c r="L167" s="11"/>
    </row>
    <row r="168" spans="1:12" x14ac:dyDescent="0.25">
      <c r="L168" s="11"/>
    </row>
    <row r="169" spans="1:12" x14ac:dyDescent="0.25">
      <c r="L169" s="11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28" workbookViewId="0">
      <selection activeCell="D13" sqref="D13"/>
    </sheetView>
  </sheetViews>
  <sheetFormatPr defaultRowHeight="13.2" x14ac:dyDescent="0.25"/>
  <cols>
    <col min="1" max="1" width="12.21875" customWidth="1"/>
    <col min="2" max="2" width="11.33203125" bestFit="1" customWidth="1"/>
    <col min="3" max="3" width="7.88671875" customWidth="1"/>
    <col min="4" max="4" width="11.109375" bestFit="1" customWidth="1"/>
    <col min="5" max="5" width="8.77734375" bestFit="1" customWidth="1"/>
    <col min="6" max="6" width="7.77734375" customWidth="1"/>
    <col min="7" max="7" width="11.109375" bestFit="1" customWidth="1"/>
    <col min="8" max="8" width="8.109375" bestFit="1" customWidth="1"/>
  </cols>
  <sheetData>
    <row r="1" spans="1:9" x14ac:dyDescent="0.25">
      <c r="A1" s="21" t="s">
        <v>0</v>
      </c>
      <c r="B1" s="7"/>
      <c r="C1" s="7"/>
      <c r="D1" s="7"/>
      <c r="E1" s="7"/>
      <c r="F1" s="7"/>
      <c r="G1" s="7"/>
      <c r="H1" s="25" t="s">
        <v>39</v>
      </c>
    </row>
    <row r="2" spans="1:9" x14ac:dyDescent="0.25">
      <c r="A2" s="21" t="s">
        <v>221</v>
      </c>
      <c r="B2" s="7"/>
      <c r="C2" s="7"/>
      <c r="D2" s="7"/>
      <c r="E2" s="7" t="s">
        <v>39</v>
      </c>
      <c r="F2" s="7"/>
      <c r="G2" s="7"/>
      <c r="H2" s="7"/>
    </row>
    <row r="3" spans="1:9" x14ac:dyDescent="0.25">
      <c r="A3" s="1"/>
      <c r="B3" s="7"/>
      <c r="C3" s="7"/>
      <c r="D3" s="7"/>
      <c r="E3" s="7" t="s">
        <v>39</v>
      </c>
      <c r="F3" s="7"/>
      <c r="G3" s="7"/>
      <c r="H3" s="7"/>
    </row>
    <row r="4" spans="1:9" x14ac:dyDescent="0.25">
      <c r="A4" s="1" t="s">
        <v>3</v>
      </c>
      <c r="B4" s="23" t="s">
        <v>7</v>
      </c>
      <c r="C4" s="23"/>
      <c r="D4" s="1" t="s">
        <v>3</v>
      </c>
      <c r="E4" s="23" t="s">
        <v>9</v>
      </c>
      <c r="F4" s="23"/>
      <c r="G4" s="1" t="s">
        <v>3</v>
      </c>
      <c r="H4" s="23" t="s">
        <v>10</v>
      </c>
    </row>
    <row r="5" spans="1:9" ht="12.75" customHeight="1" x14ac:dyDescent="0.25">
      <c r="A5" s="37" t="s">
        <v>79</v>
      </c>
      <c r="B5" s="38">
        <v>51.833333333333336</v>
      </c>
      <c r="C5" s="38"/>
      <c r="D5" s="37" t="s">
        <v>79</v>
      </c>
      <c r="E5" s="38">
        <v>53.564999999999998</v>
      </c>
      <c r="F5" s="38"/>
      <c r="G5" s="37" t="s">
        <v>43</v>
      </c>
      <c r="H5" s="38">
        <v>287</v>
      </c>
    </row>
    <row r="6" spans="1:9" ht="12.75" customHeight="1" x14ac:dyDescent="0.25">
      <c r="A6" s="37" t="s">
        <v>17</v>
      </c>
      <c r="B6" s="38">
        <v>50.428571428571431</v>
      </c>
      <c r="C6" s="38"/>
      <c r="D6" s="37" t="s">
        <v>155</v>
      </c>
      <c r="E6" s="38">
        <v>50.176000000000002</v>
      </c>
      <c r="F6" s="38"/>
      <c r="G6" s="37" t="s">
        <v>129</v>
      </c>
      <c r="H6" s="38">
        <v>284.33333333333331</v>
      </c>
    </row>
    <row r="7" spans="1:9" x14ac:dyDescent="0.25">
      <c r="A7" s="37" t="s">
        <v>129</v>
      </c>
      <c r="B7" s="38">
        <v>39.166666666666664</v>
      </c>
      <c r="C7" s="38"/>
      <c r="D7" s="37" t="s">
        <v>121</v>
      </c>
      <c r="E7" s="38">
        <v>36.543999999999997</v>
      </c>
      <c r="F7" s="38"/>
      <c r="G7" s="37" t="s">
        <v>137</v>
      </c>
      <c r="H7" s="38">
        <v>271.375</v>
      </c>
    </row>
    <row r="8" spans="1:9" x14ac:dyDescent="0.25">
      <c r="A8" s="37" t="s">
        <v>61</v>
      </c>
      <c r="B8" s="38">
        <v>39</v>
      </c>
      <c r="C8" s="38"/>
      <c r="D8" s="37" t="s">
        <v>164</v>
      </c>
      <c r="E8" s="38">
        <v>32.291428571428575</v>
      </c>
      <c r="F8" s="38"/>
      <c r="G8" s="37" t="s">
        <v>26</v>
      </c>
      <c r="H8" s="38">
        <v>265.5</v>
      </c>
    </row>
    <row r="9" spans="1:9" x14ac:dyDescent="0.25">
      <c r="A9" s="37" t="s">
        <v>105</v>
      </c>
      <c r="B9" s="38">
        <v>25.333333333333332</v>
      </c>
      <c r="C9" s="38"/>
      <c r="D9" s="37" t="s">
        <v>26</v>
      </c>
      <c r="E9" s="38">
        <v>29.002499999999998</v>
      </c>
      <c r="F9" s="38"/>
      <c r="G9" s="37" t="s">
        <v>105</v>
      </c>
      <c r="H9" s="38">
        <v>261.66666666666669</v>
      </c>
    </row>
    <row r="10" spans="1:9" x14ac:dyDescent="0.25">
      <c r="A10" s="37" t="s">
        <v>113</v>
      </c>
      <c r="B10" s="38">
        <v>19.428571428571427</v>
      </c>
      <c r="C10" s="38"/>
      <c r="D10" s="37" t="s">
        <v>17</v>
      </c>
      <c r="E10" s="38">
        <v>27.25</v>
      </c>
      <c r="F10" s="38"/>
      <c r="G10" s="37" t="s">
        <v>113</v>
      </c>
      <c r="H10" s="38">
        <v>257.57142857142856</v>
      </c>
    </row>
    <row r="11" spans="1:9" x14ac:dyDescent="0.25">
      <c r="A11" s="37" t="s">
        <v>26</v>
      </c>
      <c r="B11" s="38">
        <v>18.25</v>
      </c>
      <c r="C11" s="38"/>
      <c r="D11" s="37" t="s">
        <v>146</v>
      </c>
      <c r="E11" s="38">
        <v>26.72666666666667</v>
      </c>
      <c r="F11" s="38"/>
      <c r="G11" s="37" t="s">
        <v>52</v>
      </c>
      <c r="H11" s="38">
        <v>255.5</v>
      </c>
    </row>
    <row r="12" spans="1:9" x14ac:dyDescent="0.25">
      <c r="A12" s="37" t="s">
        <v>35</v>
      </c>
      <c r="B12" s="38">
        <v>17.25</v>
      </c>
      <c r="C12" s="38"/>
      <c r="D12" s="37" t="s">
        <v>61</v>
      </c>
      <c r="E12" s="38">
        <v>26.59</v>
      </c>
      <c r="F12" s="38"/>
      <c r="G12" s="37" t="s">
        <v>121</v>
      </c>
      <c r="H12" s="38">
        <v>248.6</v>
      </c>
    </row>
    <row r="13" spans="1:9" x14ac:dyDescent="0.25">
      <c r="A13" s="37" t="s">
        <v>70</v>
      </c>
      <c r="B13" s="38">
        <v>13.25</v>
      </c>
      <c r="C13" s="38"/>
      <c r="D13" s="37" t="s">
        <v>105</v>
      </c>
      <c r="E13" s="38">
        <v>25.91</v>
      </c>
      <c r="F13" s="38"/>
      <c r="G13" s="37" t="s">
        <v>17</v>
      </c>
      <c r="H13" s="38">
        <v>248.28571428571428</v>
      </c>
    </row>
    <row r="14" spans="1:9" x14ac:dyDescent="0.25">
      <c r="A14" s="37" t="s">
        <v>164</v>
      </c>
      <c r="B14" s="38">
        <v>12.571428571428571</v>
      </c>
      <c r="C14" s="38"/>
      <c r="D14" s="37" t="s">
        <v>52</v>
      </c>
      <c r="E14" s="38">
        <v>24.984999999999999</v>
      </c>
      <c r="F14" s="38"/>
      <c r="G14" s="37" t="s">
        <v>61</v>
      </c>
      <c r="H14" s="38">
        <v>242</v>
      </c>
      <c r="I14" s="20" t="s">
        <v>39</v>
      </c>
    </row>
    <row r="15" spans="1:9" x14ac:dyDescent="0.25">
      <c r="A15" s="37" t="s">
        <v>121</v>
      </c>
      <c r="B15" s="38">
        <v>6.4</v>
      </c>
      <c r="C15" s="38"/>
      <c r="D15" s="37" t="s">
        <v>96</v>
      </c>
      <c r="E15" s="38">
        <v>23.68</v>
      </c>
      <c r="F15" s="38"/>
      <c r="G15" s="37" t="s">
        <v>87</v>
      </c>
      <c r="H15" s="38">
        <v>239.5</v>
      </c>
    </row>
    <row r="16" spans="1:9" x14ac:dyDescent="0.25">
      <c r="A16" s="37" t="s">
        <v>52</v>
      </c>
      <c r="B16" s="38">
        <v>4</v>
      </c>
      <c r="C16" s="38"/>
      <c r="D16" s="37" t="s">
        <v>129</v>
      </c>
      <c r="E16" s="38">
        <v>23.668333333333333</v>
      </c>
      <c r="F16" s="38"/>
      <c r="G16" s="37" t="s">
        <v>35</v>
      </c>
      <c r="H16" s="38">
        <v>237.66666666666666</v>
      </c>
    </row>
    <row r="17" spans="1:8" x14ac:dyDescent="0.25">
      <c r="A17" s="37" t="s">
        <v>155</v>
      </c>
      <c r="B17" s="38">
        <v>3</v>
      </c>
      <c r="C17" s="38"/>
      <c r="D17" s="37" t="s">
        <v>43</v>
      </c>
      <c r="E17" s="38">
        <v>20.9</v>
      </c>
      <c r="F17" s="38"/>
      <c r="G17" s="37" t="s">
        <v>146</v>
      </c>
      <c r="H17" s="38">
        <v>231.5</v>
      </c>
    </row>
    <row r="18" spans="1:8" x14ac:dyDescent="0.25">
      <c r="A18" s="37" t="s">
        <v>146</v>
      </c>
      <c r="B18" s="38">
        <v>2.8333333333333335</v>
      </c>
      <c r="C18" s="38"/>
      <c r="D18" s="37" t="s">
        <v>87</v>
      </c>
      <c r="E18" s="38">
        <v>19.309999999999999</v>
      </c>
      <c r="F18" s="38"/>
      <c r="G18" s="37" t="s">
        <v>155</v>
      </c>
      <c r="H18" s="38">
        <v>228.8</v>
      </c>
    </row>
    <row r="19" spans="1:8" x14ac:dyDescent="0.25">
      <c r="A19" s="37" t="s">
        <v>96</v>
      </c>
      <c r="B19" s="38">
        <v>2</v>
      </c>
      <c r="C19" s="38"/>
      <c r="D19" s="37" t="s">
        <v>70</v>
      </c>
      <c r="E19" s="38">
        <v>18.141249999999999</v>
      </c>
      <c r="F19" s="38"/>
      <c r="G19" s="37" t="s">
        <v>79</v>
      </c>
      <c r="H19" s="38">
        <v>226.33333333333334</v>
      </c>
    </row>
    <row r="20" spans="1:8" x14ac:dyDescent="0.25">
      <c r="A20" s="37" t="s">
        <v>137</v>
      </c>
      <c r="B20" s="38">
        <v>1.5</v>
      </c>
      <c r="C20" s="38"/>
      <c r="D20" s="37" t="s">
        <v>113</v>
      </c>
      <c r="E20" s="38">
        <v>17.612857142857145</v>
      </c>
      <c r="F20" s="38"/>
      <c r="G20" s="37" t="s">
        <v>96</v>
      </c>
      <c r="H20" s="38">
        <v>219</v>
      </c>
    </row>
    <row r="21" spans="1:8" x14ac:dyDescent="0.25">
      <c r="A21" s="37" t="s">
        <v>43</v>
      </c>
      <c r="B21" s="38">
        <v>0</v>
      </c>
      <c r="C21" s="38"/>
      <c r="D21" s="37" t="s">
        <v>35</v>
      </c>
      <c r="E21" s="38">
        <v>16.75</v>
      </c>
      <c r="F21" s="38"/>
      <c r="G21" s="37" t="s">
        <v>164</v>
      </c>
      <c r="H21" s="38">
        <v>196.85714285714286</v>
      </c>
    </row>
    <row r="22" spans="1:8" x14ac:dyDescent="0.25">
      <c r="A22" s="37" t="s">
        <v>87</v>
      </c>
      <c r="B22" s="38">
        <v>0</v>
      </c>
      <c r="C22" s="38"/>
      <c r="D22" s="37" t="s">
        <v>137</v>
      </c>
      <c r="E22" s="38">
        <v>14.272500000000001</v>
      </c>
      <c r="F22" s="38"/>
      <c r="G22" s="37" t="s">
        <v>70</v>
      </c>
      <c r="H22" s="38">
        <v>188.5</v>
      </c>
    </row>
    <row r="26" spans="1:8" x14ac:dyDescent="0.25">
      <c r="B26" s="7"/>
      <c r="C26" s="7"/>
      <c r="D26" s="7"/>
      <c r="E26" s="24">
        <v>2012</v>
      </c>
      <c r="F26" s="24"/>
      <c r="G26" s="2"/>
      <c r="H26" s="2"/>
    </row>
    <row r="27" spans="1:8" x14ac:dyDescent="0.25">
      <c r="A27" s="1" t="s">
        <v>3</v>
      </c>
      <c r="B27" s="23" t="s">
        <v>12</v>
      </c>
      <c r="C27" s="23"/>
      <c r="D27" s="1" t="s">
        <v>3</v>
      </c>
      <c r="E27" s="24" t="s">
        <v>15</v>
      </c>
      <c r="F27" s="24" t="s">
        <v>237</v>
      </c>
      <c r="G27" s="1" t="s">
        <v>3</v>
      </c>
      <c r="H27" s="24" t="s">
        <v>185</v>
      </c>
    </row>
    <row r="28" spans="1:8" x14ac:dyDescent="0.25">
      <c r="A28" s="37" t="s">
        <v>26</v>
      </c>
      <c r="B28" s="38">
        <v>265</v>
      </c>
      <c r="C28" s="38"/>
      <c r="D28" s="37" t="s">
        <v>137</v>
      </c>
      <c r="E28" s="39">
        <v>18.346543162719634</v>
      </c>
      <c r="F28" s="39">
        <v>1</v>
      </c>
      <c r="G28" s="37" t="s">
        <v>96</v>
      </c>
      <c r="H28" s="39">
        <v>4.557382163875058</v>
      </c>
    </row>
    <row r="29" spans="1:8" x14ac:dyDescent="0.25">
      <c r="A29" s="37" t="s">
        <v>96</v>
      </c>
      <c r="B29" s="38">
        <v>265</v>
      </c>
      <c r="C29" s="38"/>
      <c r="D29" s="37" t="s">
        <v>129</v>
      </c>
      <c r="E29" s="39">
        <v>17.729819200407434</v>
      </c>
      <c r="F29" s="39">
        <v>1</v>
      </c>
      <c r="G29" s="37" t="s">
        <v>70</v>
      </c>
      <c r="H29" s="39">
        <v>3.9550976194517871</v>
      </c>
    </row>
    <row r="30" spans="1:8" x14ac:dyDescent="0.25">
      <c r="A30" s="37" t="s">
        <v>164</v>
      </c>
      <c r="B30" s="38">
        <v>265.42857142857144</v>
      </c>
      <c r="C30" s="38"/>
      <c r="D30" s="37" t="s">
        <v>105</v>
      </c>
      <c r="E30" s="39">
        <v>17.390289449112977</v>
      </c>
      <c r="F30" s="39">
        <v>1</v>
      </c>
      <c r="G30" s="37" t="s">
        <v>146</v>
      </c>
      <c r="H30" s="39">
        <v>3.5368719283982895</v>
      </c>
    </row>
    <row r="31" spans="1:8" x14ac:dyDescent="0.25">
      <c r="A31" s="37" t="s">
        <v>35</v>
      </c>
      <c r="B31" s="38">
        <v>265.5</v>
      </c>
      <c r="C31" s="38"/>
      <c r="D31" s="37" t="s">
        <v>113</v>
      </c>
      <c r="E31" s="39">
        <v>16.756702681072429</v>
      </c>
      <c r="F31" s="39">
        <v>-3</v>
      </c>
      <c r="G31" s="37" t="s">
        <v>17</v>
      </c>
      <c r="H31" s="39">
        <v>3.4919385318860923</v>
      </c>
    </row>
    <row r="32" spans="1:8" x14ac:dyDescent="0.25">
      <c r="A32" s="37" t="s">
        <v>105</v>
      </c>
      <c r="B32" s="38">
        <v>265.66666666666669</v>
      </c>
      <c r="C32" s="38"/>
      <c r="D32" s="37" t="s">
        <v>35</v>
      </c>
      <c r="E32" s="39">
        <v>15.979118920295392</v>
      </c>
      <c r="F32" s="39">
        <v>0</v>
      </c>
      <c r="G32" s="37" t="s">
        <v>164</v>
      </c>
      <c r="H32" s="39">
        <v>3.4562090878600036</v>
      </c>
    </row>
    <row r="33" spans="1:8" x14ac:dyDescent="0.25">
      <c r="A33" s="37" t="s">
        <v>137</v>
      </c>
      <c r="B33" s="38">
        <v>265.75</v>
      </c>
      <c r="C33" s="38"/>
      <c r="D33" s="37" t="s">
        <v>43</v>
      </c>
      <c r="E33" s="39">
        <v>13.177998472116119</v>
      </c>
      <c r="F33" s="39">
        <v>0</v>
      </c>
      <c r="G33" s="37" t="s">
        <v>79</v>
      </c>
      <c r="H33" s="39">
        <v>3.3101492359212035</v>
      </c>
    </row>
    <row r="34" spans="1:8" x14ac:dyDescent="0.25">
      <c r="A34" s="37" t="s">
        <v>70</v>
      </c>
      <c r="B34" s="38">
        <v>265.75</v>
      </c>
      <c r="C34" s="38"/>
      <c r="D34" s="37" t="s">
        <v>52</v>
      </c>
      <c r="E34" s="39">
        <v>11.857015533486123</v>
      </c>
      <c r="F34" s="39">
        <v>1</v>
      </c>
      <c r="G34" s="37" t="s">
        <v>155</v>
      </c>
      <c r="H34" s="39">
        <v>3.2258318220558428</v>
      </c>
    </row>
    <row r="35" spans="1:8" x14ac:dyDescent="0.25">
      <c r="A35" s="37" t="s">
        <v>155</v>
      </c>
      <c r="B35" s="38">
        <v>265.8</v>
      </c>
      <c r="C35" s="38"/>
      <c r="D35" s="37" t="s">
        <v>61</v>
      </c>
      <c r="E35" s="39">
        <v>11.618283677107206</v>
      </c>
      <c r="F35" s="39">
        <v>1</v>
      </c>
      <c r="G35" s="37" t="s">
        <v>26</v>
      </c>
      <c r="H35" s="39">
        <v>2.9117571221876632</v>
      </c>
    </row>
    <row r="36" spans="1:8" x14ac:dyDescent="0.25">
      <c r="A36" s="37" t="s">
        <v>52</v>
      </c>
      <c r="B36" s="38">
        <v>265.875</v>
      </c>
      <c r="C36" s="38"/>
      <c r="D36" s="37" t="s">
        <v>121</v>
      </c>
      <c r="E36" s="39">
        <v>10.981665393430099</v>
      </c>
      <c r="F36" s="39">
        <v>1</v>
      </c>
      <c r="G36" s="37" t="s">
        <v>121</v>
      </c>
      <c r="H36" s="39">
        <v>2.7847682585498039</v>
      </c>
    </row>
    <row r="37" spans="1:8" x14ac:dyDescent="0.25">
      <c r="A37" s="37" t="s">
        <v>113</v>
      </c>
      <c r="B37" s="38">
        <v>266</v>
      </c>
      <c r="C37" s="38"/>
      <c r="D37" s="37" t="s">
        <v>79</v>
      </c>
      <c r="E37" s="39">
        <v>10.663356251591546</v>
      </c>
      <c r="F37" s="39">
        <v>3</v>
      </c>
      <c r="G37" s="37" t="s">
        <v>61</v>
      </c>
      <c r="H37" s="39">
        <v>2.5735534441733914</v>
      </c>
    </row>
    <row r="38" spans="1:8" x14ac:dyDescent="0.25">
      <c r="A38" s="37" t="s">
        <v>121</v>
      </c>
      <c r="B38" s="38">
        <v>266</v>
      </c>
      <c r="C38" s="38"/>
      <c r="D38" s="37" t="s">
        <v>26</v>
      </c>
      <c r="E38" s="39">
        <v>10.504201680672269</v>
      </c>
      <c r="F38" s="39">
        <v>0</v>
      </c>
      <c r="G38" s="37" t="s">
        <v>52</v>
      </c>
      <c r="H38" s="39">
        <v>2.4162339636179615</v>
      </c>
    </row>
    <row r="39" spans="1:8" x14ac:dyDescent="0.25">
      <c r="A39" s="37" t="s">
        <v>17</v>
      </c>
      <c r="B39" s="38">
        <v>266</v>
      </c>
      <c r="C39" s="38"/>
      <c r="D39" s="37" t="s">
        <v>87</v>
      </c>
      <c r="E39" s="39">
        <v>10.154061624649859</v>
      </c>
      <c r="F39" s="39">
        <v>-5</v>
      </c>
      <c r="G39" s="37" t="s">
        <v>87</v>
      </c>
      <c r="H39" s="39">
        <v>2.3467888538769595</v>
      </c>
    </row>
    <row r="40" spans="1:8" x14ac:dyDescent="0.25">
      <c r="A40" s="37" t="s">
        <v>129</v>
      </c>
      <c r="B40" s="38">
        <v>266.16666666666669</v>
      </c>
      <c r="C40" s="38"/>
      <c r="D40" s="37" t="s">
        <v>17</v>
      </c>
      <c r="E40" s="39">
        <v>9.7629961075339224</v>
      </c>
      <c r="F40" s="39">
        <v>2</v>
      </c>
      <c r="G40" s="37" t="s">
        <v>43</v>
      </c>
      <c r="H40" s="39">
        <v>1.7805636599397325</v>
      </c>
    </row>
    <row r="41" spans="1:8" x14ac:dyDescent="0.25">
      <c r="A41" s="37" t="s">
        <v>146</v>
      </c>
      <c r="B41" s="38">
        <v>266.16666666666669</v>
      </c>
      <c r="C41" s="38"/>
      <c r="D41" s="37" t="s">
        <v>155</v>
      </c>
      <c r="E41" s="39">
        <v>9.0909090909090899</v>
      </c>
      <c r="F41" s="39">
        <v>-2</v>
      </c>
      <c r="G41" s="37" t="s">
        <v>35</v>
      </c>
      <c r="H41" s="39">
        <v>1.6585452695966012</v>
      </c>
    </row>
    <row r="42" spans="1:8" x14ac:dyDescent="0.25">
      <c r="A42" s="37" t="s">
        <v>79</v>
      </c>
      <c r="B42" s="38">
        <v>266.33333333333331</v>
      </c>
      <c r="C42" s="38"/>
      <c r="D42" s="37" t="s">
        <v>146</v>
      </c>
      <c r="E42" s="39">
        <v>8.7481962481962494</v>
      </c>
      <c r="F42" s="39">
        <v>1</v>
      </c>
      <c r="G42" s="37" t="s">
        <v>105</v>
      </c>
      <c r="H42" s="39">
        <v>1.3302170009165866</v>
      </c>
    </row>
    <row r="43" spans="1:8" x14ac:dyDescent="0.25">
      <c r="A43" s="37" t="s">
        <v>43</v>
      </c>
      <c r="B43" s="38">
        <v>266.5</v>
      </c>
      <c r="C43" s="38"/>
      <c r="D43" s="37" t="s">
        <v>164</v>
      </c>
      <c r="E43" s="39">
        <v>8.7262177598312043</v>
      </c>
      <c r="F43" s="39">
        <v>-2</v>
      </c>
      <c r="G43" s="37" t="s">
        <v>129</v>
      </c>
      <c r="H43" s="39">
        <v>1.2945380302013458</v>
      </c>
    </row>
    <row r="44" spans="1:8" x14ac:dyDescent="0.25">
      <c r="A44" s="37" t="s">
        <v>87</v>
      </c>
      <c r="B44" s="38">
        <v>267</v>
      </c>
      <c r="C44" s="38"/>
      <c r="D44" s="37" t="s">
        <v>96</v>
      </c>
      <c r="E44" s="39">
        <v>5.9842118665648076</v>
      </c>
      <c r="F44" s="39">
        <v>1</v>
      </c>
      <c r="G44" s="37" t="s">
        <v>137</v>
      </c>
      <c r="H44" s="39">
        <v>1.1128056709192657</v>
      </c>
    </row>
    <row r="45" spans="1:8" x14ac:dyDescent="0.25">
      <c r="A45" s="37" t="s">
        <v>61</v>
      </c>
      <c r="B45" s="38">
        <v>268</v>
      </c>
      <c r="C45" s="38"/>
      <c r="D45" s="37" t="s">
        <v>70</v>
      </c>
      <c r="E45" s="39">
        <v>5.5226636108989053</v>
      </c>
      <c r="F45" s="39">
        <v>-1</v>
      </c>
      <c r="G45" s="37" t="s">
        <v>113</v>
      </c>
      <c r="H45" s="39">
        <v>1.0022131181018252</v>
      </c>
    </row>
    <row r="53" spans="1:4" x14ac:dyDescent="0.25">
      <c r="B53" s="26" t="s">
        <v>223</v>
      </c>
      <c r="C53" s="26"/>
      <c r="D53" s="26"/>
    </row>
    <row r="54" spans="1:4" x14ac:dyDescent="0.25">
      <c r="B54" s="26" t="s">
        <v>224</v>
      </c>
      <c r="C54" s="26"/>
      <c r="D54" s="26"/>
    </row>
    <row r="55" spans="1:4" x14ac:dyDescent="0.25">
      <c r="A55" s="37" t="s">
        <v>137</v>
      </c>
      <c r="B55" s="40" t="s">
        <v>228</v>
      </c>
      <c r="C55" s="36"/>
      <c r="D55" s="36"/>
    </row>
    <row r="56" spans="1:4" x14ac:dyDescent="0.25">
      <c r="A56" s="37" t="s">
        <v>129</v>
      </c>
      <c r="B56" s="40" t="s">
        <v>234</v>
      </c>
      <c r="C56" s="36"/>
      <c r="D56" s="36"/>
    </row>
    <row r="57" spans="1:4" x14ac:dyDescent="0.25">
      <c r="A57" s="37" t="s">
        <v>105</v>
      </c>
      <c r="B57" s="40" t="s">
        <v>231</v>
      </c>
      <c r="C57" s="36"/>
      <c r="D57" s="36"/>
    </row>
    <row r="58" spans="1:4" x14ac:dyDescent="0.25">
      <c r="A58" s="37" t="s">
        <v>113</v>
      </c>
      <c r="B58" s="40" t="s">
        <v>232</v>
      </c>
      <c r="C58" s="36"/>
      <c r="D58" s="36"/>
    </row>
    <row r="59" spans="1:4" x14ac:dyDescent="0.25">
      <c r="A59" s="37" t="s">
        <v>35</v>
      </c>
      <c r="B59" s="40" t="s">
        <v>227</v>
      </c>
      <c r="C59" s="36"/>
      <c r="D59" s="36"/>
    </row>
    <row r="60" spans="1:4" x14ac:dyDescent="0.25">
      <c r="A60" s="37" t="s">
        <v>43</v>
      </c>
      <c r="B60" s="40" t="s">
        <v>229</v>
      </c>
      <c r="C60" s="36"/>
      <c r="D60" s="36"/>
    </row>
    <row r="61" spans="1:4" x14ac:dyDescent="0.25">
      <c r="A61" s="37" t="s">
        <v>52</v>
      </c>
      <c r="B61" s="40" t="s">
        <v>228</v>
      </c>
      <c r="C61" s="36"/>
      <c r="D61" s="36"/>
    </row>
    <row r="62" spans="1:4" x14ac:dyDescent="0.25">
      <c r="A62" s="37" t="s">
        <v>61</v>
      </c>
      <c r="B62" s="40" t="s">
        <v>230</v>
      </c>
      <c r="C62" s="36"/>
      <c r="D62" s="36"/>
    </row>
    <row r="63" spans="1:4" x14ac:dyDescent="0.25">
      <c r="A63" s="37" t="s">
        <v>121</v>
      </c>
      <c r="B63" s="40" t="s">
        <v>233</v>
      </c>
      <c r="C63" s="36"/>
      <c r="D63" s="36"/>
    </row>
    <row r="64" spans="1:4" x14ac:dyDescent="0.25">
      <c r="A64" s="37" t="s">
        <v>79</v>
      </c>
      <c r="B64" s="40" t="s">
        <v>234</v>
      </c>
      <c r="C64" s="36"/>
      <c r="D64" s="36"/>
    </row>
    <row r="65" spans="1:4" x14ac:dyDescent="0.25">
      <c r="A65" s="37" t="s">
        <v>26</v>
      </c>
      <c r="B65" s="40" t="s">
        <v>226</v>
      </c>
      <c r="C65" s="36"/>
      <c r="D65" s="36"/>
    </row>
    <row r="66" spans="1:4" x14ac:dyDescent="0.25">
      <c r="A66" s="37" t="s">
        <v>87</v>
      </c>
      <c r="B66" s="40" t="s">
        <v>227</v>
      </c>
      <c r="C66" s="36"/>
      <c r="D66" s="36"/>
    </row>
    <row r="67" spans="1:4" x14ac:dyDescent="0.25">
      <c r="A67" s="37" t="s">
        <v>17</v>
      </c>
      <c r="B67" s="40" t="s">
        <v>225</v>
      </c>
      <c r="C67" s="36"/>
      <c r="D67" s="36"/>
    </row>
    <row r="68" spans="1:4" x14ac:dyDescent="0.25">
      <c r="A68" s="37" t="s">
        <v>155</v>
      </c>
      <c r="B68" s="40" t="s">
        <v>236</v>
      </c>
      <c r="C68" s="36"/>
      <c r="D68" s="36"/>
    </row>
    <row r="69" spans="1:4" x14ac:dyDescent="0.25">
      <c r="A69" s="37" t="s">
        <v>146</v>
      </c>
      <c r="B69" s="40" t="s">
        <v>235</v>
      </c>
      <c r="C69" s="36"/>
      <c r="D69" s="36"/>
    </row>
    <row r="70" spans="1:4" x14ac:dyDescent="0.25">
      <c r="A70" s="37" t="s">
        <v>164</v>
      </c>
      <c r="B70" s="40" t="s">
        <v>225</v>
      </c>
      <c r="C70" s="36"/>
      <c r="D70" s="36"/>
    </row>
    <row r="71" spans="1:4" x14ac:dyDescent="0.25">
      <c r="A71" s="37" t="s">
        <v>96</v>
      </c>
      <c r="B71" s="40" t="s">
        <v>230</v>
      </c>
      <c r="C71" s="36"/>
      <c r="D71" s="36"/>
    </row>
    <row r="72" spans="1:4" x14ac:dyDescent="0.25">
      <c r="A72" s="37" t="s">
        <v>70</v>
      </c>
      <c r="B72" s="40" t="s">
        <v>228</v>
      </c>
      <c r="C72" s="36"/>
      <c r="D72" s="36"/>
    </row>
  </sheetData>
  <sortState ref="G28:H45">
    <sortCondition descending="1" ref="H28:H45"/>
  </sortState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5" sqref="B5:L24"/>
    </sheetView>
  </sheetViews>
  <sheetFormatPr defaultColWidth="9" defaultRowHeight="13.2" x14ac:dyDescent="0.25"/>
  <cols>
    <col min="1" max="1" width="14.33203125" style="1" customWidth="1"/>
    <col min="2" max="2" width="11.88671875" style="7" bestFit="1" customWidth="1"/>
    <col min="3" max="3" width="6" style="7" bestFit="1" customWidth="1"/>
    <col min="4" max="4" width="9.44140625" style="15" bestFit="1" customWidth="1"/>
    <col min="5" max="5" width="8.109375" style="15" bestFit="1" customWidth="1"/>
    <col min="6" max="6" width="6.109375" style="12" bestFit="1" customWidth="1"/>
    <col min="7" max="7" width="8.5546875" style="15" bestFit="1" customWidth="1"/>
    <col min="8" max="8" width="5.5546875" style="12" bestFit="1" customWidth="1"/>
    <col min="9" max="9" width="9.109375" style="12" bestFit="1" customWidth="1"/>
    <col min="10" max="10" width="6" style="1" bestFit="1" customWidth="1"/>
    <col min="11" max="11" width="9.109375" style="1" bestFit="1" customWidth="1"/>
    <col min="12" max="12" width="5.6640625" style="1" bestFit="1" customWidth="1"/>
    <col min="13" max="16384" width="9" style="1"/>
  </cols>
  <sheetData>
    <row r="1" spans="1:12" ht="15.6" x14ac:dyDescent="0.3">
      <c r="A1" s="16" t="s">
        <v>0</v>
      </c>
      <c r="B1" s="17"/>
      <c r="C1" s="17"/>
      <c r="D1" s="17" t="s">
        <v>39</v>
      </c>
      <c r="E1" s="17" t="s">
        <v>39</v>
      </c>
      <c r="F1" s="18"/>
      <c r="G1" s="17" t="s">
        <v>39</v>
      </c>
      <c r="H1" s="18" t="s">
        <v>39</v>
      </c>
      <c r="I1" s="18"/>
    </row>
    <row r="2" spans="1:12" ht="15.6" x14ac:dyDescent="0.3">
      <c r="A2" s="16"/>
      <c r="B2" s="19"/>
      <c r="C2" s="19"/>
    </row>
    <row r="3" spans="1:12" x14ac:dyDescent="0.25">
      <c r="A3" s="21"/>
      <c r="B3" s="23"/>
      <c r="C3" s="23" t="s">
        <v>177</v>
      </c>
      <c r="D3" s="23" t="s">
        <v>39</v>
      </c>
      <c r="E3" s="23"/>
      <c r="F3" s="24"/>
      <c r="G3" s="24" t="s">
        <v>2</v>
      </c>
      <c r="H3" s="22"/>
      <c r="I3" s="22" t="s">
        <v>207</v>
      </c>
      <c r="J3" s="22">
        <v>2011</v>
      </c>
      <c r="K3" s="22" t="s">
        <v>207</v>
      </c>
      <c r="L3" s="22"/>
    </row>
    <row r="4" spans="1:12" x14ac:dyDescent="0.25">
      <c r="A4" s="21" t="s">
        <v>3</v>
      </c>
      <c r="B4" s="23" t="s">
        <v>7</v>
      </c>
      <c r="C4" s="23" t="s">
        <v>178</v>
      </c>
      <c r="D4" s="23" t="s">
        <v>9</v>
      </c>
      <c r="E4" s="23" t="s">
        <v>10</v>
      </c>
      <c r="F4" s="24" t="s">
        <v>180</v>
      </c>
      <c r="G4" s="24" t="s">
        <v>11</v>
      </c>
      <c r="H4" s="22" t="s">
        <v>12</v>
      </c>
      <c r="I4" s="22" t="s">
        <v>13</v>
      </c>
      <c r="J4" s="22" t="s">
        <v>14</v>
      </c>
      <c r="K4" s="22" t="s">
        <v>15</v>
      </c>
      <c r="L4" s="22" t="s">
        <v>185</v>
      </c>
    </row>
    <row r="5" spans="1:12" x14ac:dyDescent="0.25">
      <c r="A5" s="27" t="s">
        <v>17</v>
      </c>
      <c r="B5" s="28"/>
      <c r="C5" s="28"/>
      <c r="D5" s="28"/>
      <c r="E5" s="28"/>
      <c r="F5" s="29"/>
      <c r="G5" s="29"/>
      <c r="H5" s="25"/>
      <c r="I5" s="25"/>
      <c r="J5" s="25"/>
      <c r="K5" s="26"/>
      <c r="L5" s="26"/>
    </row>
    <row r="6" spans="1:12" x14ac:dyDescent="0.25">
      <c r="A6" s="27" t="s">
        <v>26</v>
      </c>
      <c r="B6" s="28"/>
      <c r="C6" s="28"/>
      <c r="D6" s="28"/>
      <c r="E6" s="28"/>
      <c r="F6" s="29"/>
      <c r="G6" s="29"/>
      <c r="H6" s="25"/>
      <c r="I6" s="25"/>
      <c r="J6" s="25"/>
      <c r="K6" s="26"/>
      <c r="L6" s="26"/>
    </row>
    <row r="7" spans="1:12" x14ac:dyDescent="0.25">
      <c r="A7" s="20" t="s">
        <v>35</v>
      </c>
      <c r="B7" s="25"/>
      <c r="C7" s="25"/>
      <c r="D7" s="25"/>
      <c r="E7" s="25"/>
      <c r="F7" s="26"/>
      <c r="G7" s="26"/>
      <c r="H7" s="25"/>
      <c r="I7" s="25"/>
      <c r="J7" s="25"/>
      <c r="K7" s="26"/>
      <c r="L7" s="26"/>
    </row>
    <row r="8" spans="1:12" x14ac:dyDescent="0.25">
      <c r="A8" s="20" t="s">
        <v>43</v>
      </c>
      <c r="B8" s="25"/>
      <c r="C8" s="25"/>
      <c r="D8" s="25"/>
      <c r="E8" s="25"/>
      <c r="F8" s="26"/>
      <c r="G8" s="26"/>
      <c r="H8" s="25"/>
      <c r="I8" s="25"/>
      <c r="J8" s="25"/>
      <c r="K8" s="26"/>
      <c r="L8" s="26"/>
    </row>
    <row r="9" spans="1:12" x14ac:dyDescent="0.25">
      <c r="A9" s="20" t="s">
        <v>52</v>
      </c>
      <c r="B9" s="25"/>
      <c r="C9" s="25"/>
      <c r="D9" s="25"/>
      <c r="E9" s="25"/>
      <c r="F9" s="26"/>
      <c r="G9" s="26"/>
      <c r="H9" s="25"/>
      <c r="I9" s="25"/>
      <c r="J9" s="25"/>
      <c r="K9" s="26"/>
      <c r="L9" s="26"/>
    </row>
    <row r="10" spans="1:12" x14ac:dyDescent="0.25">
      <c r="A10" s="20" t="s">
        <v>61</v>
      </c>
      <c r="B10" s="25"/>
      <c r="C10" s="25"/>
      <c r="D10" s="25"/>
      <c r="E10" s="25"/>
      <c r="F10" s="26"/>
      <c r="G10" s="26"/>
      <c r="H10" s="25"/>
      <c r="I10" s="25"/>
      <c r="J10" s="25"/>
      <c r="K10" s="26"/>
      <c r="L10" s="26"/>
    </row>
    <row r="11" spans="1:12" x14ac:dyDescent="0.25">
      <c r="A11" s="20" t="s">
        <v>70</v>
      </c>
      <c r="B11" s="25"/>
      <c r="C11" s="25"/>
      <c r="D11" s="25"/>
      <c r="E11" s="25"/>
      <c r="F11" s="26"/>
      <c r="G11" s="26"/>
      <c r="H11" s="25"/>
      <c r="I11" s="25"/>
      <c r="J11" s="25"/>
      <c r="K11" s="26"/>
      <c r="L11" s="26"/>
    </row>
    <row r="12" spans="1:12" x14ac:dyDescent="0.25">
      <c r="A12" s="20" t="s">
        <v>79</v>
      </c>
      <c r="B12" s="25"/>
      <c r="C12" s="25"/>
      <c r="D12" s="25"/>
      <c r="E12" s="25"/>
      <c r="F12" s="26"/>
      <c r="G12" s="26"/>
      <c r="H12" s="25"/>
      <c r="I12" s="25"/>
      <c r="J12" s="25"/>
      <c r="K12" s="26"/>
      <c r="L12" s="26"/>
    </row>
    <row r="13" spans="1:12" x14ac:dyDescent="0.25">
      <c r="A13" s="20" t="s">
        <v>87</v>
      </c>
      <c r="B13" s="25"/>
      <c r="C13" s="25"/>
      <c r="D13" s="25"/>
      <c r="E13" s="25"/>
      <c r="F13" s="26"/>
      <c r="G13" s="26"/>
      <c r="H13" s="25"/>
      <c r="I13" s="25"/>
      <c r="J13" s="25"/>
      <c r="K13" s="26"/>
      <c r="L13" s="26"/>
    </row>
    <row r="14" spans="1:12" x14ac:dyDescent="0.25">
      <c r="A14" s="20" t="s">
        <v>96</v>
      </c>
      <c r="B14" s="25"/>
      <c r="C14" s="25"/>
      <c r="D14" s="25"/>
      <c r="E14" s="25"/>
      <c r="F14" s="26"/>
      <c r="G14" s="26"/>
      <c r="H14" s="25"/>
      <c r="I14" s="25"/>
      <c r="J14" s="25"/>
      <c r="K14" s="26"/>
      <c r="L14" s="26"/>
    </row>
    <row r="15" spans="1:12" x14ac:dyDescent="0.25">
      <c r="A15" s="20" t="s">
        <v>105</v>
      </c>
      <c r="B15" s="25"/>
      <c r="C15" s="25"/>
      <c r="D15" s="25"/>
      <c r="E15" s="25"/>
      <c r="F15" s="26"/>
      <c r="G15" s="26"/>
      <c r="H15" s="25"/>
      <c r="I15" s="25"/>
      <c r="J15" s="25"/>
      <c r="K15" s="26"/>
      <c r="L15" s="26"/>
    </row>
    <row r="16" spans="1:12" x14ac:dyDescent="0.25">
      <c r="A16" s="20" t="s">
        <v>113</v>
      </c>
      <c r="B16" s="25"/>
      <c r="C16" s="25"/>
      <c r="D16" s="25"/>
      <c r="E16" s="25"/>
      <c r="F16" s="26"/>
      <c r="G16" s="26"/>
      <c r="H16" s="25"/>
      <c r="I16" s="25"/>
      <c r="J16" s="25"/>
      <c r="K16" s="26"/>
      <c r="L16" s="26"/>
    </row>
    <row r="17" spans="1:12" x14ac:dyDescent="0.25">
      <c r="A17" s="20" t="s">
        <v>121</v>
      </c>
      <c r="B17" s="25"/>
      <c r="C17" s="25"/>
      <c r="D17" s="25"/>
      <c r="E17" s="25"/>
      <c r="F17" s="26"/>
      <c r="G17" s="26"/>
      <c r="H17" s="25"/>
      <c r="I17" s="25"/>
      <c r="J17" s="25"/>
      <c r="K17" s="26"/>
      <c r="L17" s="26"/>
    </row>
    <row r="18" spans="1:12" x14ac:dyDescent="0.25">
      <c r="A18" s="20" t="s">
        <v>129</v>
      </c>
      <c r="B18" s="25"/>
      <c r="C18" s="25"/>
      <c r="D18" s="25"/>
      <c r="E18" s="25"/>
      <c r="F18" s="26"/>
      <c r="G18" s="26"/>
      <c r="H18" s="25"/>
      <c r="I18" s="25"/>
      <c r="J18" s="25"/>
      <c r="K18" s="26"/>
      <c r="L18" s="26"/>
    </row>
    <row r="19" spans="1:12" x14ac:dyDescent="0.25">
      <c r="A19" s="20" t="s">
        <v>137</v>
      </c>
      <c r="B19" s="25"/>
      <c r="C19" s="25"/>
      <c r="D19" s="25"/>
      <c r="E19" s="25"/>
      <c r="F19" s="26"/>
      <c r="G19" s="26"/>
      <c r="H19" s="25"/>
      <c r="I19" s="25"/>
      <c r="J19" s="25"/>
      <c r="K19" s="26"/>
      <c r="L19" s="26"/>
    </row>
    <row r="20" spans="1:12" x14ac:dyDescent="0.25">
      <c r="A20" s="20" t="s">
        <v>146</v>
      </c>
      <c r="B20" s="25"/>
      <c r="C20" s="25"/>
      <c r="D20" s="25"/>
      <c r="E20" s="25"/>
      <c r="F20" s="26"/>
      <c r="G20" s="26"/>
      <c r="H20" s="25"/>
      <c r="I20" s="25"/>
      <c r="J20" s="25"/>
      <c r="K20" s="26"/>
      <c r="L20" s="26"/>
    </row>
    <row r="21" spans="1:12" x14ac:dyDescent="0.25">
      <c r="A21" s="20" t="s">
        <v>155</v>
      </c>
      <c r="B21" s="25"/>
      <c r="C21" s="25"/>
      <c r="D21" s="25"/>
      <c r="E21" s="25"/>
      <c r="F21" s="26"/>
      <c r="G21" s="26"/>
      <c r="H21" s="25"/>
      <c r="I21" s="25"/>
      <c r="J21" s="25"/>
      <c r="K21" s="26"/>
      <c r="L21" s="26"/>
    </row>
    <row r="22" spans="1:12" x14ac:dyDescent="0.25">
      <c r="A22" s="20" t="s">
        <v>164</v>
      </c>
      <c r="B22" s="25"/>
      <c r="C22" s="25"/>
      <c r="D22" s="25"/>
      <c r="E22" s="25"/>
      <c r="F22" s="26"/>
      <c r="G22" s="26"/>
      <c r="H22" s="25"/>
      <c r="I22" s="25"/>
      <c r="J22" s="25"/>
      <c r="K22" s="26"/>
      <c r="L22" s="26"/>
    </row>
    <row r="24" spans="1:12" ht="15.6" x14ac:dyDescent="0.3">
      <c r="B24" s="19"/>
      <c r="C24" s="19"/>
    </row>
  </sheetData>
  <phoneticPr fontId="3" type="noConversion"/>
  <pageMargins left="0.28749999999999998" right="0.28749999999999998" top="0.28749999999999998" bottom="0.28749999999999998" header="0" footer="0"/>
  <pageSetup firstPageNumber="0" fitToHeight="0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For Report</vt:lpstr>
      <vt:lpstr>Submission</vt:lpstr>
      <vt:lpstr>CumYield</vt:lpstr>
      <vt:lpstr>Avgs</vt:lpstr>
      <vt:lpstr>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E. Lindstrom</dc:creator>
  <cp:lastModifiedBy>Thor Lindstrom</cp:lastModifiedBy>
  <cp:revision>1</cp:revision>
  <cp:lastPrinted>2012-10-22T19:37:25Z</cp:lastPrinted>
  <dcterms:created xsi:type="dcterms:W3CDTF">2003-05-05T14:21:20Z</dcterms:created>
  <dcterms:modified xsi:type="dcterms:W3CDTF">2012-10-22T19:38:51Z</dcterms:modified>
</cp:coreProperties>
</file>