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ierrakubicki/Documents/GitHub/app/results/"/>
    </mc:Choice>
  </mc:AlternateContent>
  <xr:revisionPtr revIDLastSave="0" documentId="13_ncr:1_{9716EAD3-B75E-A74D-A076-BC28AD5B3F85}" xr6:coauthVersionLast="34" xr6:coauthVersionMax="34" xr10:uidLastSave="{00000000-0000-0000-0000-000000000000}"/>
  <bookViews>
    <workbookView xWindow="120" yWindow="480" windowWidth="25600" windowHeight="15460" tabRatio="500" xr2:uid="{00000000-000D-0000-FFFF-FFFF00000000}"/>
  </bookViews>
  <sheets>
    <sheet name="data" sheetId="1" r:id="rId1"/>
    <sheet name="anpp" sheetId="2" r:id="rId2"/>
    <sheet name="respiration" sheetId="3" r:id="rId3"/>
    <sheet name="location" sheetId="4" r:id="rId4"/>
    <sheet name="graphics" sheetId="5" r:id="rId5"/>
    <sheet name="stats" sheetId="6" r:id="rId6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34" i="1" l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O2" i="1" l="1"/>
  <c r="P2" i="1" s="1"/>
  <c r="N2" i="1"/>
  <c r="O133" i="1"/>
  <c r="N133" i="1"/>
  <c r="P133" i="1" s="1"/>
  <c r="O132" i="1"/>
  <c r="P132" i="1" s="1"/>
  <c r="N132" i="1"/>
  <c r="O131" i="1"/>
  <c r="P131" i="1" s="1"/>
  <c r="N131" i="1"/>
  <c r="O130" i="1"/>
  <c r="N130" i="1"/>
  <c r="P130" i="1"/>
  <c r="O129" i="1"/>
  <c r="N129" i="1"/>
  <c r="P129" i="1" s="1"/>
  <c r="O128" i="1"/>
  <c r="P128" i="1" s="1"/>
  <c r="N128" i="1"/>
  <c r="O127" i="1"/>
  <c r="P127" i="1" s="1"/>
  <c r="N127" i="1"/>
  <c r="O126" i="1"/>
  <c r="N126" i="1"/>
  <c r="P126" i="1"/>
  <c r="O125" i="1"/>
  <c r="N125" i="1"/>
  <c r="P125" i="1" s="1"/>
  <c r="O124" i="1"/>
  <c r="P124" i="1" s="1"/>
  <c r="N124" i="1"/>
  <c r="O123" i="1"/>
  <c r="P123" i="1" s="1"/>
  <c r="N123" i="1"/>
  <c r="O122" i="1"/>
  <c r="N122" i="1"/>
  <c r="P122" i="1"/>
  <c r="G12" i="2" s="1"/>
  <c r="O121" i="1"/>
  <c r="N121" i="1"/>
  <c r="P121" i="1" s="1"/>
  <c r="O120" i="1"/>
  <c r="P120" i="1" s="1"/>
  <c r="N120" i="1"/>
  <c r="O119" i="1"/>
  <c r="P119" i="1" s="1"/>
  <c r="N119" i="1"/>
  <c r="O118" i="1"/>
  <c r="N118" i="1"/>
  <c r="P118" i="1"/>
  <c r="O117" i="1"/>
  <c r="N117" i="1"/>
  <c r="P117" i="1" s="1"/>
  <c r="O116" i="1"/>
  <c r="P116" i="1" s="1"/>
  <c r="N116" i="1"/>
  <c r="O115" i="1"/>
  <c r="P115" i="1" s="1"/>
  <c r="N115" i="1"/>
  <c r="O114" i="1"/>
  <c r="N114" i="1"/>
  <c r="P114" i="1"/>
  <c r="O113" i="1"/>
  <c r="N113" i="1"/>
  <c r="P113" i="1" s="1"/>
  <c r="O112" i="1"/>
  <c r="P112" i="1" s="1"/>
  <c r="N112" i="1"/>
  <c r="O111" i="1"/>
  <c r="N111" i="1"/>
  <c r="P111" i="1" s="1"/>
  <c r="O110" i="1"/>
  <c r="N110" i="1"/>
  <c r="P110" i="1"/>
  <c r="O109" i="1"/>
  <c r="P109" i="1" s="1"/>
  <c r="N109" i="1"/>
  <c r="O108" i="1"/>
  <c r="P108" i="1" s="1"/>
  <c r="N108" i="1"/>
  <c r="O107" i="1"/>
  <c r="N107" i="1"/>
  <c r="P107" i="1" s="1"/>
  <c r="O106" i="1"/>
  <c r="N106" i="1"/>
  <c r="P106" i="1"/>
  <c r="O105" i="1"/>
  <c r="P105" i="1" s="1"/>
  <c r="N105" i="1"/>
  <c r="O104" i="1"/>
  <c r="P104" i="1" s="1"/>
  <c r="N104" i="1"/>
  <c r="O103" i="1"/>
  <c r="N103" i="1"/>
  <c r="P103" i="1" s="1"/>
  <c r="O102" i="1"/>
  <c r="N102" i="1"/>
  <c r="P102" i="1"/>
  <c r="O101" i="1"/>
  <c r="P101" i="1" s="1"/>
  <c r="N101" i="1"/>
  <c r="O100" i="1"/>
  <c r="P100" i="1" s="1"/>
  <c r="N100" i="1"/>
  <c r="O99" i="1"/>
  <c r="N99" i="1"/>
  <c r="P99" i="1" s="1"/>
  <c r="O98" i="1"/>
  <c r="N98" i="1"/>
  <c r="P98" i="1"/>
  <c r="G10" i="2" s="1"/>
  <c r="O97" i="1"/>
  <c r="P97" i="1" s="1"/>
  <c r="N97" i="1"/>
  <c r="O96" i="1"/>
  <c r="P96" i="1" s="1"/>
  <c r="N96" i="1"/>
  <c r="O95" i="1"/>
  <c r="N95" i="1"/>
  <c r="P95" i="1" s="1"/>
  <c r="O94" i="1"/>
  <c r="N94" i="1"/>
  <c r="P94" i="1"/>
  <c r="O93" i="1"/>
  <c r="P93" i="1" s="1"/>
  <c r="N93" i="1"/>
  <c r="O92" i="1"/>
  <c r="P92" i="1" s="1"/>
  <c r="N92" i="1"/>
  <c r="O91" i="1"/>
  <c r="N91" i="1"/>
  <c r="P91" i="1" s="1"/>
  <c r="O90" i="1"/>
  <c r="N90" i="1"/>
  <c r="P90" i="1"/>
  <c r="O89" i="1"/>
  <c r="P89" i="1" s="1"/>
  <c r="N89" i="1"/>
  <c r="O88" i="1"/>
  <c r="P88" i="1" s="1"/>
  <c r="N88" i="1"/>
  <c r="O87" i="1"/>
  <c r="N87" i="1"/>
  <c r="P87" i="1" s="1"/>
  <c r="O86" i="1"/>
  <c r="N86" i="1"/>
  <c r="P86" i="1"/>
  <c r="O85" i="1"/>
  <c r="P85" i="1" s="1"/>
  <c r="N85" i="1"/>
  <c r="O84" i="1"/>
  <c r="P84" i="1" s="1"/>
  <c r="N84" i="1"/>
  <c r="O83" i="1"/>
  <c r="N83" i="1"/>
  <c r="P83" i="1" s="1"/>
  <c r="O82" i="1"/>
  <c r="N82" i="1"/>
  <c r="P82" i="1"/>
  <c r="O81" i="1"/>
  <c r="P81" i="1" s="1"/>
  <c r="N81" i="1"/>
  <c r="O80" i="1"/>
  <c r="P80" i="1" s="1"/>
  <c r="N80" i="1"/>
  <c r="O79" i="1"/>
  <c r="N79" i="1"/>
  <c r="P79" i="1" s="1"/>
  <c r="O78" i="1"/>
  <c r="N78" i="1"/>
  <c r="P78" i="1"/>
  <c r="O77" i="1"/>
  <c r="P77" i="1" s="1"/>
  <c r="N77" i="1"/>
  <c r="O76" i="1"/>
  <c r="P76" i="1" s="1"/>
  <c r="N76" i="1"/>
  <c r="O75" i="1"/>
  <c r="N75" i="1"/>
  <c r="P75" i="1" s="1"/>
  <c r="O74" i="1"/>
  <c r="N74" i="1"/>
  <c r="P74" i="1"/>
  <c r="G8" i="2" s="1"/>
  <c r="O73" i="1"/>
  <c r="P73" i="1" s="1"/>
  <c r="N73" i="1"/>
  <c r="O72" i="1"/>
  <c r="P72" i="1" s="1"/>
  <c r="N72" i="1"/>
  <c r="O71" i="1"/>
  <c r="N71" i="1"/>
  <c r="P71" i="1" s="1"/>
  <c r="O70" i="1"/>
  <c r="N70" i="1"/>
  <c r="P70" i="1"/>
  <c r="O69" i="1"/>
  <c r="N69" i="1"/>
  <c r="P69" i="1" s="1"/>
  <c r="O68" i="1"/>
  <c r="P68" i="1" s="1"/>
  <c r="N68" i="1"/>
  <c r="O67" i="1"/>
  <c r="N67" i="1"/>
  <c r="P67" i="1" s="1"/>
  <c r="O66" i="1"/>
  <c r="N66" i="1"/>
  <c r="P66" i="1"/>
  <c r="O65" i="1"/>
  <c r="N65" i="1"/>
  <c r="P65" i="1" s="1"/>
  <c r="O64" i="1"/>
  <c r="P64" i="1" s="1"/>
  <c r="N64" i="1"/>
  <c r="O63" i="1"/>
  <c r="N63" i="1"/>
  <c r="P63" i="1" s="1"/>
  <c r="O62" i="1"/>
  <c r="N62" i="1"/>
  <c r="P62" i="1"/>
  <c r="O61" i="1"/>
  <c r="N61" i="1"/>
  <c r="P61" i="1" s="1"/>
  <c r="O60" i="1"/>
  <c r="P60" i="1" s="1"/>
  <c r="N60" i="1"/>
  <c r="O59" i="1"/>
  <c r="N59" i="1"/>
  <c r="P59" i="1" s="1"/>
  <c r="O58" i="1"/>
  <c r="N58" i="1"/>
  <c r="P58" i="1"/>
  <c r="O57" i="1"/>
  <c r="N57" i="1"/>
  <c r="P57" i="1" s="1"/>
  <c r="O56" i="1"/>
  <c r="P56" i="1" s="1"/>
  <c r="N56" i="1"/>
  <c r="O55" i="1"/>
  <c r="P55" i="1" s="1"/>
  <c r="N55" i="1"/>
  <c r="O54" i="1"/>
  <c r="N54" i="1"/>
  <c r="P54" i="1"/>
  <c r="O53" i="1"/>
  <c r="N53" i="1"/>
  <c r="P53" i="1" s="1"/>
  <c r="O52" i="1"/>
  <c r="P52" i="1" s="1"/>
  <c r="N52" i="1"/>
  <c r="O51" i="1"/>
  <c r="P51" i="1" s="1"/>
  <c r="N51" i="1"/>
  <c r="O50" i="1"/>
  <c r="N50" i="1"/>
  <c r="P50" i="1"/>
  <c r="O49" i="1"/>
  <c r="N49" i="1"/>
  <c r="P49" i="1" s="1"/>
  <c r="O48" i="1"/>
  <c r="P48" i="1" s="1"/>
  <c r="N48" i="1"/>
  <c r="O47" i="1"/>
  <c r="N47" i="1"/>
  <c r="P47" i="1" s="1"/>
  <c r="O46" i="1"/>
  <c r="N46" i="1"/>
  <c r="P46" i="1"/>
  <c r="O45" i="1"/>
  <c r="N45" i="1"/>
  <c r="P45" i="1" s="1"/>
  <c r="O44" i="1"/>
  <c r="P44" i="1" s="1"/>
  <c r="N44" i="1"/>
  <c r="O43" i="1"/>
  <c r="N43" i="1"/>
  <c r="P43" i="1" s="1"/>
  <c r="O42" i="1"/>
  <c r="N42" i="1"/>
  <c r="P42" i="1"/>
  <c r="O41" i="1"/>
  <c r="N41" i="1"/>
  <c r="P41" i="1" s="1"/>
  <c r="O40" i="1"/>
  <c r="P40" i="1" s="1"/>
  <c r="N40" i="1"/>
  <c r="O39" i="1"/>
  <c r="P39" i="1" s="1"/>
  <c r="N39" i="1"/>
  <c r="O38" i="1"/>
  <c r="N38" i="1"/>
  <c r="P38" i="1"/>
  <c r="O37" i="1"/>
  <c r="N37" i="1"/>
  <c r="P37" i="1" s="1"/>
  <c r="O36" i="1"/>
  <c r="P36" i="1" s="1"/>
  <c r="N36" i="1"/>
  <c r="O35" i="1"/>
  <c r="P35" i="1" s="1"/>
  <c r="N35" i="1"/>
  <c r="O34" i="1"/>
  <c r="N34" i="1"/>
  <c r="P34" i="1"/>
  <c r="O33" i="1"/>
  <c r="N33" i="1"/>
  <c r="P33" i="1" s="1"/>
  <c r="O32" i="1"/>
  <c r="P32" i="1" s="1"/>
  <c r="N32" i="1"/>
  <c r="O31" i="1"/>
  <c r="P31" i="1" s="1"/>
  <c r="N31" i="1"/>
  <c r="O30" i="1"/>
  <c r="N30" i="1"/>
  <c r="P30" i="1"/>
  <c r="O29" i="1"/>
  <c r="N29" i="1"/>
  <c r="P29" i="1" s="1"/>
  <c r="O28" i="1"/>
  <c r="P28" i="1" s="1"/>
  <c r="N28" i="1"/>
  <c r="O27" i="1"/>
  <c r="N27" i="1"/>
  <c r="P27" i="1" s="1"/>
  <c r="O26" i="1"/>
  <c r="N26" i="1"/>
  <c r="P26" i="1"/>
  <c r="G4" i="2" s="1"/>
  <c r="O25" i="1"/>
  <c r="N25" i="1"/>
  <c r="P25" i="1" s="1"/>
  <c r="O24" i="1"/>
  <c r="P24" i="1" s="1"/>
  <c r="N24" i="1"/>
  <c r="O23" i="1"/>
  <c r="P23" i="1" s="1"/>
  <c r="N23" i="1"/>
  <c r="O22" i="1"/>
  <c r="N22" i="1"/>
  <c r="P22" i="1"/>
  <c r="O21" i="1"/>
  <c r="N21" i="1"/>
  <c r="P21" i="1" s="1"/>
  <c r="O20" i="1"/>
  <c r="P20" i="1" s="1"/>
  <c r="N20" i="1"/>
  <c r="O19" i="1"/>
  <c r="P19" i="1" s="1"/>
  <c r="N19" i="1"/>
  <c r="O18" i="1"/>
  <c r="N18" i="1"/>
  <c r="P18" i="1"/>
  <c r="O17" i="1"/>
  <c r="N17" i="1"/>
  <c r="P17" i="1" s="1"/>
  <c r="O16" i="1"/>
  <c r="P16" i="1" s="1"/>
  <c r="N16" i="1"/>
  <c r="O15" i="1"/>
  <c r="P15" i="1" s="1"/>
  <c r="N15" i="1"/>
  <c r="O14" i="1"/>
  <c r="N14" i="1"/>
  <c r="P14" i="1"/>
  <c r="O13" i="1"/>
  <c r="N13" i="1"/>
  <c r="P13" i="1" s="1"/>
  <c r="O12" i="1"/>
  <c r="P12" i="1" s="1"/>
  <c r="N12" i="1"/>
  <c r="O11" i="1"/>
  <c r="P11" i="1" s="1"/>
  <c r="N11" i="1"/>
  <c r="O10" i="1"/>
  <c r="N10" i="1"/>
  <c r="P10" i="1"/>
  <c r="O9" i="1"/>
  <c r="N9" i="1"/>
  <c r="P9" i="1" s="1"/>
  <c r="O8" i="1"/>
  <c r="P8" i="1" s="1"/>
  <c r="N8" i="1"/>
  <c r="O7" i="1"/>
  <c r="P7" i="1" s="1"/>
  <c r="N7" i="1"/>
  <c r="O6" i="1"/>
  <c r="N6" i="1"/>
  <c r="P6" i="1"/>
  <c r="O5" i="1"/>
  <c r="N5" i="1"/>
  <c r="P5" i="1" s="1"/>
  <c r="O4" i="1"/>
  <c r="P4" i="1" s="1"/>
  <c r="N4" i="1"/>
  <c r="O3" i="1"/>
  <c r="N3" i="1"/>
  <c r="P3" i="1" s="1"/>
  <c r="G3" i="3" l="1"/>
  <c r="F3" i="3"/>
  <c r="G7" i="3"/>
  <c r="F7" i="3"/>
  <c r="H4" i="4"/>
  <c r="G4" i="4"/>
  <c r="G2" i="3"/>
  <c r="F4" i="4"/>
  <c r="F2" i="3"/>
  <c r="G3" i="2"/>
  <c r="G6" i="3"/>
  <c r="F6" i="3"/>
  <c r="G7" i="2"/>
  <c r="G10" i="3"/>
  <c r="F10" i="3"/>
  <c r="G11" i="2"/>
  <c r="F11" i="3"/>
  <c r="G11" i="3"/>
  <c r="G5" i="3"/>
  <c r="F5" i="3"/>
  <c r="H5" i="4"/>
  <c r="F5" i="4"/>
  <c r="G5" i="4"/>
  <c r="G6" i="2"/>
  <c r="G9" i="3"/>
  <c r="F9" i="3"/>
  <c r="G4" i="3"/>
  <c r="F4" i="3"/>
  <c r="F3" i="4"/>
  <c r="G8" i="3"/>
  <c r="F8" i="3"/>
  <c r="G9" i="2"/>
  <c r="F12" i="3"/>
  <c r="G12" i="3"/>
  <c r="H2" i="4"/>
  <c r="G2" i="2"/>
  <c r="G2" i="4"/>
  <c r="F2" i="4"/>
  <c r="F2" i="2"/>
  <c r="F3" i="2"/>
  <c r="F5" i="2"/>
  <c r="F7" i="2"/>
  <c r="F9" i="2"/>
  <c r="F11" i="2"/>
  <c r="G3" i="4"/>
  <c r="G5" i="2"/>
  <c r="H3" i="4"/>
  <c r="F4" i="2"/>
  <c r="F6" i="2"/>
  <c r="F8" i="2"/>
  <c r="F10" i="2"/>
  <c r="F12" i="2"/>
  <c r="B4" i="6" l="1"/>
  <c r="B3" i="6"/>
</calcChain>
</file>

<file path=xl/sharedStrings.xml><?xml version="1.0" encoding="utf-8"?>
<sst xmlns="http://schemas.openxmlformats.org/spreadsheetml/2006/main" count="1429" uniqueCount="58">
  <si>
    <t>sample_id</t>
  </si>
  <si>
    <t>site</t>
  </si>
  <si>
    <t>location</t>
  </si>
  <si>
    <t>date</t>
  </si>
  <si>
    <t>bottle</t>
  </si>
  <si>
    <t>do_init_mgL</t>
  </si>
  <si>
    <t>time_init</t>
  </si>
  <si>
    <t>temp_init_C</t>
  </si>
  <si>
    <t>do_final_mgL</t>
  </si>
  <si>
    <t>time_final</t>
  </si>
  <si>
    <t>temp_final_C</t>
  </si>
  <si>
    <t>TR_FRW1</t>
  </si>
  <si>
    <t>inflow</t>
  </si>
  <si>
    <t>L1</t>
  </si>
  <si>
    <t>L2</t>
  </si>
  <si>
    <t>L3</t>
  </si>
  <si>
    <t>L4</t>
  </si>
  <si>
    <t>L5</t>
  </si>
  <si>
    <t>L6</t>
  </si>
  <si>
    <t>D1</t>
  </si>
  <si>
    <t>D2</t>
  </si>
  <si>
    <t>D3</t>
  </si>
  <si>
    <t>D4</t>
  </si>
  <si>
    <t>D5</t>
  </si>
  <si>
    <t>D6</t>
  </si>
  <si>
    <t>outflow</t>
  </si>
  <si>
    <t>bottle type</t>
  </si>
  <si>
    <t>light</t>
  </si>
  <si>
    <t>dark</t>
  </si>
  <si>
    <t>sample_event_id</t>
  </si>
  <si>
    <t>time_difference_hr</t>
  </si>
  <si>
    <t>anpp_mean (mg/hr)</t>
  </si>
  <si>
    <t>anpp_std_err</t>
  </si>
  <si>
    <t>respiration_mean (mg/hr)</t>
  </si>
  <si>
    <t>respiration_std_err</t>
  </si>
  <si>
    <t>o2_change_mg/L</t>
  </si>
  <si>
    <t>app (mg/hr*L)</t>
  </si>
  <si>
    <t>average and std error of all anpp inflow</t>
  </si>
  <si>
    <t>aerage and std error of all anpp outflow</t>
  </si>
  <si>
    <t>average and std error of all respiration inflow</t>
  </si>
  <si>
    <t>average and std eerror of all respiration outflow</t>
  </si>
  <si>
    <t xml:space="preserve">outflow </t>
  </si>
  <si>
    <t xml:space="preserve">light </t>
  </si>
  <si>
    <t xml:space="preserve">dark </t>
  </si>
  <si>
    <t>anpp</t>
  </si>
  <si>
    <t>respiration</t>
  </si>
  <si>
    <t>data_type</t>
  </si>
  <si>
    <t>mean(mg/L*hr)</t>
  </si>
  <si>
    <t>ave_std_err</t>
  </si>
  <si>
    <t>#_events</t>
  </si>
  <si>
    <t>std dev</t>
  </si>
  <si>
    <t>p &lt; 0.1</t>
  </si>
  <si>
    <t>samples</t>
  </si>
  <si>
    <t>t test</t>
  </si>
  <si>
    <t>df (n -1)</t>
  </si>
  <si>
    <t>result</t>
  </si>
  <si>
    <t>t critical value</t>
  </si>
  <si>
    <t>p &lt;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</si>
</sst>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Spatial</a:t>
            </a:r>
            <a:r>
              <a:rPr lang="en-US" baseline="0"/>
              <a:t> Variance in </a:t>
            </a:r>
            <a:r>
              <a:rPr lang="en-US"/>
              <a:t>ANPP</a:t>
            </a:r>
          </a:p>
        </c:rich>
      </c:tx>
      <c:layout>
        <c:manualLayout>
          <c:xMode val="edge"/>
          <c:yMode val="edge"/>
          <c:x val="0.24827035882259699"/>
          <c:y val="2.4729365123065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1683348306294"/>
          <c:y val="0.162499399439477"/>
          <c:w val="0.66169296623157003"/>
          <c:h val="0.63417002535699996"/>
        </c:manualLayout>
      </c:layout>
      <c:barChart>
        <c:barDir val="col"/>
        <c:grouping val="clustered"/>
        <c:varyColors val="0"/>
        <c:ser>
          <c:idx val="0"/>
          <c:order val="0"/>
          <c:tx>
            <c:v>Inflow</c:v>
          </c:tx>
          <c:invertIfNegative val="0"/>
          <c:dLbls>
            <c:dLbl>
              <c:idx val="0"/>
              <c:layout>
                <c:manualLayout>
                  <c:x val="5.5555555555555497E-3"/>
                  <c:y val="0.5856583477912720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98-0040-A0C2-AB28746317A7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location!$G$2</c:f>
                <c:numCache>
                  <c:formatCode>General</c:formatCode>
                  <c:ptCount val="1"/>
                  <c:pt idx="0">
                    <c:v>6.7413374915799948E-2</c:v>
                  </c:pt>
                </c:numCache>
              </c:numRef>
            </c:plus>
            <c:minus>
              <c:numRef>
                <c:f>location!$G$2</c:f>
                <c:numCache>
                  <c:formatCode>General</c:formatCode>
                  <c:ptCount val="1"/>
                  <c:pt idx="0">
                    <c:v>6.7413374915799948E-2</c:v>
                  </c:pt>
                </c:numCache>
              </c:numRef>
            </c:minus>
          </c:errBars>
          <c:val>
            <c:numRef>
              <c:f>location!$F$2</c:f>
              <c:numCache>
                <c:formatCode>0.00</c:formatCode>
                <c:ptCount val="1"/>
                <c:pt idx="0">
                  <c:v>0.40179201508975038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0040-A0C2-AB28746317A7}"/>
            </c:ext>
          </c:extLst>
        </c:ser>
        <c:ser>
          <c:idx val="1"/>
          <c:order val="1"/>
          <c:tx>
            <c:v>Outflow</c:v>
          </c:tx>
          <c:spPr>
            <a:solidFill>
              <a:schemeClr val="accent6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29206112371546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98-0040-A0C2-AB28746317A7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location!$G$3</c:f>
                <c:numCache>
                  <c:formatCode>General</c:formatCode>
                  <c:ptCount val="1"/>
                  <c:pt idx="0">
                    <c:v>3.1048176275347648E-2</c:v>
                  </c:pt>
                </c:numCache>
              </c:numRef>
            </c:plus>
            <c:minus>
              <c:numRef>
                <c:f>location!$G$3</c:f>
                <c:numCache>
                  <c:formatCode>General</c:formatCode>
                  <c:ptCount val="1"/>
                  <c:pt idx="0">
                    <c:v>3.1048176275347648E-2</c:v>
                  </c:pt>
                </c:numCache>
              </c:numRef>
            </c:minus>
          </c:errBars>
          <c:val>
            <c:numRef>
              <c:f>location!$F$3</c:f>
              <c:numCache>
                <c:formatCode>0.00</c:formatCode>
                <c:ptCount val="1"/>
                <c:pt idx="0">
                  <c:v>0.16680704448912398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8-0040-A0C2-AB2874631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338328"/>
        <c:axId val="-2097587384"/>
      </c:barChart>
      <c:catAx>
        <c:axId val="21443383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</a:t>
                </a:r>
              </a:p>
            </c:rich>
          </c:tx>
          <c:layout>
            <c:manualLayout>
              <c:xMode val="edge"/>
              <c:yMode val="edge"/>
              <c:x val="0.41830424321959803"/>
              <c:y val="0.89158467903376504"/>
            </c:manualLayout>
          </c:layout>
          <c:overlay val="0"/>
        </c:title>
        <c:majorTickMark val="out"/>
        <c:minorTickMark val="none"/>
        <c:tickLblPos val="nextTo"/>
        <c:crossAx val="-2097587384"/>
        <c:crosses val="autoZero"/>
        <c:auto val="1"/>
        <c:lblAlgn val="ctr"/>
        <c:lblOffset val="100"/>
        <c:noMultiLvlLbl val="0"/>
      </c:catAx>
      <c:valAx>
        <c:axId val="-2097587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ANPP (mg/L*hr)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660994556888399E-2"/>
              <c:y val="0.3092646330047900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144338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70975503062095"/>
          <c:y val="0.36853249699719698"/>
          <c:w val="0.14160664001496701"/>
          <c:h val="0.143620344465163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Spatial Variance in ANPP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8827829122857"/>
          <c:y val="0.129469802952494"/>
          <c:w val="0.59740842532244198"/>
          <c:h val="0.72498167179448703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location!$C$2:$C$3</c:f>
              <c:strCache>
                <c:ptCount val="2"/>
                <c:pt idx="0">
                  <c:v>inflow</c:v>
                </c:pt>
                <c:pt idx="1">
                  <c:v>outflow</c:v>
                </c:pt>
              </c:strCache>
            </c:strRef>
          </c:cat>
          <c:val>
            <c:numRef>
              <c:f>location!$F$2:$F$3</c:f>
              <c:numCache>
                <c:formatCode>0.00</c:formatCode>
                <c:ptCount val="2"/>
                <c:pt idx="0">
                  <c:v>0.40179201508975038</c:v>
                </c:pt>
                <c:pt idx="1">
                  <c:v>0.16680704448912398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7-E346-8FD5-C204EBF75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8115400"/>
        <c:axId val="-2097946312"/>
      </c:barChart>
      <c:catAx>
        <c:axId val="-209811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97946312"/>
        <c:crosses val="autoZero"/>
        <c:auto val="1"/>
        <c:lblAlgn val="ctr"/>
        <c:lblOffset val="100"/>
        <c:noMultiLvlLbl val="0"/>
      </c:catAx>
      <c:valAx>
        <c:axId val="-2097946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ANPP (mg/L*hr)</a:t>
                </a:r>
              </a:p>
            </c:rich>
          </c:tx>
          <c:layout>
            <c:manualLayout>
              <c:xMode val="edge"/>
              <c:yMode val="edge"/>
              <c:x val="7.2712081676022403E-2"/>
              <c:y val="0.3043720015507250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-209811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Location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43249375358399"/>
          <c:y val="0.11080771737706301"/>
          <c:w val="0.67646409902070603"/>
          <c:h val="0.72845712108348004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errBars>
            <c:errBarType val="both"/>
            <c:errValType val="fixedVal"/>
            <c:noEndCap val="0"/>
            <c:val val="5.0000000000000001E-3"/>
          </c:errBars>
          <c:cat>
            <c:strRef>
              <c:f>location!$C$4:$C$5</c:f>
              <c:strCache>
                <c:ptCount val="2"/>
                <c:pt idx="0">
                  <c:v>inflow</c:v>
                </c:pt>
                <c:pt idx="1">
                  <c:v>outflow</c:v>
                </c:pt>
              </c:strCache>
            </c:strRef>
          </c:cat>
          <c:val>
            <c:numRef>
              <c:f>location!$F$4:$F$5</c:f>
              <c:numCache>
                <c:formatCode>0.00</c:formatCode>
                <c:ptCount val="2"/>
                <c:pt idx="0">
                  <c:v>-8.4352460654265465E-3</c:v>
                </c:pt>
                <c:pt idx="1">
                  <c:v>-4.4782778229113362E-2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C-534F-837C-3E83B4D0B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6473448"/>
        <c:axId val="-2116237848"/>
      </c:barChart>
      <c:catAx>
        <c:axId val="-211647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Spatial Variance in Respiration</a:t>
                </a:r>
              </a:p>
            </c:rich>
          </c:tx>
          <c:layout>
            <c:manualLayout>
              <c:xMode val="edge"/>
              <c:yMode val="edge"/>
              <c:x val="0.20844737916002901"/>
              <c:y val="0.8741486106804049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116237848"/>
        <c:crosses val="autoZero"/>
        <c:auto val="1"/>
        <c:lblAlgn val="ctr"/>
        <c:lblOffset val="100"/>
        <c:noMultiLvlLbl val="0"/>
      </c:catAx>
      <c:valAx>
        <c:axId val="-2116237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Respiration</a:t>
                </a:r>
                <a:r>
                  <a:rPr lang="en-US" baseline="0"/>
                  <a:t> (mg/L*hr)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7969487843146E-2"/>
              <c:y val="0.2907794178351820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-211647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63500</xdr:rowOff>
    </xdr:from>
    <xdr:to>
      <xdr:col>5</xdr:col>
      <xdr:colOff>692150</xdr:colOff>
      <xdr:row>19</xdr:row>
      <xdr:rowOff>76200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793750</xdr:colOff>
      <xdr:row>0</xdr:row>
      <xdr:rowOff>88902</xdr:rowOff>
    </xdr:from>
    <xdr:to>
      <xdr:col>12</xdr:col>
      <xdr:colOff>1</xdr:colOff>
      <xdr:row>19</xdr:row>
      <xdr:rowOff>33867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91016</xdr:colOff>
      <xdr:row>19</xdr:row>
      <xdr:rowOff>169333</xdr:rowOff>
    </xdr:from>
    <xdr:to>
      <xdr:col>6</xdr:col>
      <xdr:colOff>84667</xdr:colOff>
      <xdr:row>39</xdr:row>
      <xdr:rowOff>84667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5"/>
  <sheetViews>
    <sheetView tabSelected="1" topLeftCell="A236" workbookViewId="0">
      <selection activeCell="Q320" sqref="Q320"/>
    </sheetView>
  </sheetViews>
  <sheetFormatPr baseColWidth="10" defaultRowHeight="16" x14ac:dyDescent="0.2"/>
  <cols>
    <col min="1" max="1" width="15" bestFit="1" customWidth="1"/>
    <col min="14" max="14" width="16.83203125" style="3" bestFit="1" customWidth="1"/>
    <col min="15" max="15" width="13.5" bestFit="1" customWidth="1"/>
    <col min="16" max="16" width="11" style="3" customWidth="1"/>
  </cols>
  <sheetData>
    <row r="1" spans="1:16" x14ac:dyDescent="0.2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26</v>
      </c>
      <c r="H1" t="s">
        <v>6</v>
      </c>
      <c r="I1" t="s">
        <v>7</v>
      </c>
      <c r="J1" t="s">
        <v>5</v>
      </c>
      <c r="K1" t="s">
        <v>9</v>
      </c>
      <c r="L1" t="s">
        <v>10</v>
      </c>
      <c r="M1" t="s">
        <v>8</v>
      </c>
      <c r="N1" s="3" t="s">
        <v>30</v>
      </c>
      <c r="O1" t="s">
        <v>35</v>
      </c>
      <c r="P1" s="3" t="s">
        <v>36</v>
      </c>
    </row>
    <row r="2" spans="1:16" s="6" customFormat="1" x14ac:dyDescent="0.2">
      <c r="A2" s="6">
        <v>1</v>
      </c>
      <c r="B2" s="6">
        <v>1</v>
      </c>
      <c r="C2" s="6" t="s">
        <v>11</v>
      </c>
      <c r="D2" s="6" t="s">
        <v>12</v>
      </c>
      <c r="E2" s="7">
        <v>42877</v>
      </c>
      <c r="F2" s="6" t="s">
        <v>13</v>
      </c>
      <c r="G2" s="6" t="s">
        <v>27</v>
      </c>
      <c r="H2" s="8">
        <v>0.3034722222222222</v>
      </c>
      <c r="I2" s="6">
        <v>27.3</v>
      </c>
      <c r="J2" s="6">
        <v>4.34</v>
      </c>
      <c r="K2" s="8">
        <v>0.4458333333333333</v>
      </c>
      <c r="L2" s="6">
        <v>29</v>
      </c>
      <c r="M2" s="6">
        <v>6.92</v>
      </c>
      <c r="N2" s="9">
        <f>(K2-H2)*24</f>
        <v>3.4166666666666665</v>
      </c>
      <c r="O2" s="6">
        <f>M2-J2</f>
        <v>2.58</v>
      </c>
      <c r="P2" s="9">
        <f>O2/N2</f>
        <v>0.7551219512195122</v>
      </c>
    </row>
    <row r="3" spans="1:16" s="6" customFormat="1" x14ac:dyDescent="0.2">
      <c r="A3" s="6">
        <v>1</v>
      </c>
      <c r="B3" s="6">
        <v>2</v>
      </c>
      <c r="C3" s="6" t="s">
        <v>11</v>
      </c>
      <c r="D3" s="6" t="s">
        <v>12</v>
      </c>
      <c r="E3" s="7">
        <v>42877</v>
      </c>
      <c r="F3" s="6" t="s">
        <v>14</v>
      </c>
      <c r="G3" s="6" t="s">
        <v>27</v>
      </c>
      <c r="H3" s="8">
        <v>0.30624999999999997</v>
      </c>
      <c r="I3" s="6">
        <v>27.3</v>
      </c>
      <c r="J3" s="6">
        <v>4.45</v>
      </c>
      <c r="K3" s="8">
        <v>0.4465277777777778</v>
      </c>
      <c r="L3" s="6">
        <v>29</v>
      </c>
      <c r="M3" s="6">
        <v>6.91</v>
      </c>
      <c r="N3" s="9">
        <f t="shared" ref="N3:N66" si="0">(K3-H3)*24</f>
        <v>3.366666666666668</v>
      </c>
      <c r="O3" s="6">
        <f t="shared" ref="O3:O66" si="1">M3-J3</f>
        <v>2.46</v>
      </c>
      <c r="P3" s="9">
        <f t="shared" ref="P3:P66" si="2">O3/N3</f>
        <v>0.73069306930693034</v>
      </c>
    </row>
    <row r="4" spans="1:16" s="6" customFormat="1" x14ac:dyDescent="0.2">
      <c r="A4" s="6">
        <v>1</v>
      </c>
      <c r="B4" s="6">
        <v>3</v>
      </c>
      <c r="C4" s="6" t="s">
        <v>11</v>
      </c>
      <c r="D4" s="6" t="s">
        <v>12</v>
      </c>
      <c r="E4" s="7">
        <v>42877</v>
      </c>
      <c r="F4" s="6" t="s">
        <v>15</v>
      </c>
      <c r="G4" s="6" t="s">
        <v>27</v>
      </c>
      <c r="H4" s="8">
        <v>0.30763888888888891</v>
      </c>
      <c r="I4" s="6">
        <v>27.3</v>
      </c>
      <c r="J4" s="6">
        <v>4.53</v>
      </c>
      <c r="K4" s="8">
        <v>0.44722222222222219</v>
      </c>
      <c r="L4" s="6">
        <v>29</v>
      </c>
      <c r="M4" s="6">
        <v>6.95</v>
      </c>
      <c r="N4" s="9">
        <f t="shared" si="0"/>
        <v>3.3499999999999988</v>
      </c>
      <c r="O4" s="6">
        <f t="shared" si="1"/>
        <v>2.42</v>
      </c>
      <c r="P4" s="9">
        <f t="shared" si="2"/>
        <v>0.72238805970149278</v>
      </c>
    </row>
    <row r="5" spans="1:16" s="6" customFormat="1" x14ac:dyDescent="0.2">
      <c r="A5" s="6">
        <v>1</v>
      </c>
      <c r="B5" s="6">
        <v>4</v>
      </c>
      <c r="C5" s="6" t="s">
        <v>11</v>
      </c>
      <c r="D5" s="6" t="s">
        <v>12</v>
      </c>
      <c r="E5" s="7">
        <v>42877</v>
      </c>
      <c r="F5" s="6" t="s">
        <v>16</v>
      </c>
      <c r="G5" s="6" t="s">
        <v>27</v>
      </c>
      <c r="H5" s="8">
        <v>0.30833333333333335</v>
      </c>
      <c r="I5" s="6">
        <v>27.3</v>
      </c>
      <c r="J5" s="6">
        <v>4.5599999999999996</v>
      </c>
      <c r="K5" s="8">
        <v>0.44791666666666669</v>
      </c>
      <c r="L5" s="6">
        <v>29.9</v>
      </c>
      <c r="M5" s="6">
        <v>7.03</v>
      </c>
      <c r="N5" s="9">
        <f t="shared" si="0"/>
        <v>3.35</v>
      </c>
      <c r="O5" s="6">
        <f t="shared" si="1"/>
        <v>2.4700000000000006</v>
      </c>
      <c r="P5" s="9">
        <f t="shared" si="2"/>
        <v>0.73731343283582107</v>
      </c>
    </row>
    <row r="6" spans="1:16" s="6" customFormat="1" x14ac:dyDescent="0.2">
      <c r="A6" s="6">
        <v>1</v>
      </c>
      <c r="B6" s="6">
        <v>5</v>
      </c>
      <c r="C6" s="6" t="s">
        <v>11</v>
      </c>
      <c r="D6" s="6" t="s">
        <v>12</v>
      </c>
      <c r="E6" s="7">
        <v>42877</v>
      </c>
      <c r="F6" s="6" t="s">
        <v>17</v>
      </c>
      <c r="G6" s="6" t="s">
        <v>27</v>
      </c>
      <c r="H6" s="8">
        <v>0.30972222222222223</v>
      </c>
      <c r="I6" s="6">
        <v>27.3</v>
      </c>
      <c r="J6" s="6">
        <v>4.62</v>
      </c>
      <c r="K6" s="8">
        <v>0.44930555555555557</v>
      </c>
      <c r="L6" s="6">
        <v>29.9</v>
      </c>
      <c r="M6" s="6">
        <v>6.93</v>
      </c>
      <c r="N6" s="9">
        <f t="shared" si="0"/>
        <v>3.35</v>
      </c>
      <c r="O6" s="6">
        <f t="shared" si="1"/>
        <v>2.3099999999999996</v>
      </c>
      <c r="P6" s="9">
        <f t="shared" si="2"/>
        <v>0.68955223880597005</v>
      </c>
    </row>
    <row r="7" spans="1:16" s="6" customFormat="1" x14ac:dyDescent="0.2">
      <c r="A7" s="6">
        <v>1</v>
      </c>
      <c r="B7" s="6">
        <v>6</v>
      </c>
      <c r="C7" s="6" t="s">
        <v>11</v>
      </c>
      <c r="D7" s="6" t="s">
        <v>12</v>
      </c>
      <c r="E7" s="7">
        <v>42877</v>
      </c>
      <c r="F7" s="6" t="s">
        <v>18</v>
      </c>
      <c r="G7" s="6" t="s">
        <v>27</v>
      </c>
      <c r="H7" s="8">
        <v>0.31041666666666667</v>
      </c>
      <c r="I7" s="6">
        <v>27.3</v>
      </c>
      <c r="J7" s="6">
        <v>4.5999999999999996</v>
      </c>
      <c r="K7" s="8">
        <v>0.45</v>
      </c>
      <c r="L7" s="6">
        <v>29.9</v>
      </c>
      <c r="M7" s="6">
        <v>7.05</v>
      </c>
      <c r="N7" s="9">
        <f t="shared" si="0"/>
        <v>3.35</v>
      </c>
      <c r="O7" s="6">
        <f t="shared" si="1"/>
        <v>2.4500000000000002</v>
      </c>
      <c r="P7" s="9">
        <f t="shared" si="2"/>
        <v>0.73134328358208955</v>
      </c>
    </row>
    <row r="8" spans="1:16" x14ac:dyDescent="0.2">
      <c r="A8">
        <v>1</v>
      </c>
      <c r="B8">
        <v>7</v>
      </c>
      <c r="C8" t="s">
        <v>11</v>
      </c>
      <c r="D8" t="s">
        <v>12</v>
      </c>
      <c r="E8" s="1">
        <v>42877</v>
      </c>
      <c r="F8" t="s">
        <v>19</v>
      </c>
      <c r="G8" t="s">
        <v>28</v>
      </c>
      <c r="H8" s="2">
        <v>0.31180555555555556</v>
      </c>
      <c r="I8">
        <v>27.3</v>
      </c>
      <c r="J8">
        <v>4.6900000000000004</v>
      </c>
      <c r="K8" s="2">
        <v>0.43958333333333338</v>
      </c>
      <c r="L8">
        <v>30</v>
      </c>
      <c r="M8">
        <v>6.01</v>
      </c>
      <c r="N8" s="4">
        <f t="shared" si="0"/>
        <v>3.0666666666666678</v>
      </c>
      <c r="O8">
        <f t="shared" si="1"/>
        <v>1.3199999999999994</v>
      </c>
      <c r="P8" s="4">
        <f t="shared" si="2"/>
        <v>0.43043478260869528</v>
      </c>
    </row>
    <row r="9" spans="1:16" x14ac:dyDescent="0.2">
      <c r="A9">
        <v>1</v>
      </c>
      <c r="B9">
        <v>8</v>
      </c>
      <c r="C9" t="s">
        <v>11</v>
      </c>
      <c r="D9" t="s">
        <v>12</v>
      </c>
      <c r="E9" s="1">
        <v>42877</v>
      </c>
      <c r="F9" t="s">
        <v>20</v>
      </c>
      <c r="G9" t="s">
        <v>28</v>
      </c>
      <c r="H9" s="2">
        <v>0.31319444444444444</v>
      </c>
      <c r="I9">
        <v>27.7</v>
      </c>
      <c r="J9">
        <v>4.2699999999999996</v>
      </c>
      <c r="K9" s="2">
        <v>0.44097222222222227</v>
      </c>
      <c r="L9">
        <v>29.6</v>
      </c>
      <c r="M9">
        <v>6.01</v>
      </c>
      <c r="N9" s="4">
        <f t="shared" si="0"/>
        <v>3.0666666666666678</v>
      </c>
      <c r="O9">
        <f t="shared" si="1"/>
        <v>1.7400000000000002</v>
      </c>
      <c r="P9" s="4">
        <f t="shared" si="2"/>
        <v>0.56739130434782592</v>
      </c>
    </row>
    <row r="10" spans="1:16" x14ac:dyDescent="0.2">
      <c r="A10">
        <v>1</v>
      </c>
      <c r="B10">
        <v>9</v>
      </c>
      <c r="C10" t="s">
        <v>11</v>
      </c>
      <c r="D10" t="s">
        <v>12</v>
      </c>
      <c r="E10" s="1">
        <v>42877</v>
      </c>
      <c r="F10" t="s">
        <v>21</v>
      </c>
      <c r="G10" t="s">
        <v>28</v>
      </c>
      <c r="H10" s="2">
        <v>0.31527777777777777</v>
      </c>
      <c r="I10">
        <v>27.7</v>
      </c>
      <c r="J10">
        <v>4.8</v>
      </c>
      <c r="K10" s="2">
        <v>0.44166666666666665</v>
      </c>
      <c r="L10">
        <v>29.6</v>
      </c>
      <c r="M10">
        <v>5.96</v>
      </c>
      <c r="N10" s="4">
        <f t="shared" si="0"/>
        <v>3.0333333333333332</v>
      </c>
      <c r="O10">
        <f t="shared" si="1"/>
        <v>1.1600000000000001</v>
      </c>
      <c r="P10" s="4">
        <f t="shared" si="2"/>
        <v>0.3824175824175825</v>
      </c>
    </row>
    <row r="11" spans="1:16" x14ac:dyDescent="0.2">
      <c r="A11">
        <v>1</v>
      </c>
      <c r="B11">
        <v>10</v>
      </c>
      <c r="C11" t="s">
        <v>11</v>
      </c>
      <c r="D11" t="s">
        <v>12</v>
      </c>
      <c r="E11" s="1">
        <v>42877</v>
      </c>
      <c r="F11" t="s">
        <v>22</v>
      </c>
      <c r="G11" t="s">
        <v>28</v>
      </c>
      <c r="H11" s="2">
        <v>0.31597222222222221</v>
      </c>
      <c r="I11">
        <v>27.7</v>
      </c>
      <c r="J11">
        <v>4.88</v>
      </c>
      <c r="K11" s="2">
        <v>0.44305555555555554</v>
      </c>
      <c r="L11">
        <v>29.6</v>
      </c>
      <c r="M11">
        <v>6.03</v>
      </c>
      <c r="N11" s="4">
        <f t="shared" si="0"/>
        <v>3.05</v>
      </c>
      <c r="O11">
        <f t="shared" si="1"/>
        <v>1.1500000000000004</v>
      </c>
      <c r="P11" s="4">
        <f t="shared" si="2"/>
        <v>0.37704918032786899</v>
      </c>
    </row>
    <row r="12" spans="1:16" x14ac:dyDescent="0.2">
      <c r="A12">
        <v>1</v>
      </c>
      <c r="B12">
        <v>11</v>
      </c>
      <c r="C12" t="s">
        <v>11</v>
      </c>
      <c r="D12" t="s">
        <v>12</v>
      </c>
      <c r="E12" s="1">
        <v>42877</v>
      </c>
      <c r="F12" t="s">
        <v>23</v>
      </c>
      <c r="G12" t="s">
        <v>28</v>
      </c>
      <c r="H12" s="2">
        <v>0.31736111111111115</v>
      </c>
      <c r="I12">
        <v>28.4</v>
      </c>
      <c r="J12">
        <v>4.91</v>
      </c>
      <c r="K12" s="2">
        <v>0.44375000000000003</v>
      </c>
      <c r="L12">
        <v>29.6</v>
      </c>
      <c r="M12">
        <v>6.05</v>
      </c>
      <c r="N12" s="4">
        <f t="shared" si="0"/>
        <v>3.0333333333333332</v>
      </c>
      <c r="O12">
        <f t="shared" si="1"/>
        <v>1.1399999999999997</v>
      </c>
      <c r="P12" s="4">
        <f t="shared" si="2"/>
        <v>0.37582417582417571</v>
      </c>
    </row>
    <row r="13" spans="1:16" x14ac:dyDescent="0.2">
      <c r="A13">
        <v>1</v>
      </c>
      <c r="B13">
        <v>12</v>
      </c>
      <c r="C13" t="s">
        <v>11</v>
      </c>
      <c r="D13" t="s">
        <v>12</v>
      </c>
      <c r="E13" s="1">
        <v>42877</v>
      </c>
      <c r="F13" t="s">
        <v>24</v>
      </c>
      <c r="G13" t="s">
        <v>28</v>
      </c>
      <c r="H13" s="2">
        <v>0.31805555555555554</v>
      </c>
      <c r="I13">
        <v>28.8</v>
      </c>
      <c r="J13">
        <v>4.9800000000000004</v>
      </c>
      <c r="K13" s="2">
        <v>0.44513888888888892</v>
      </c>
      <c r="L13">
        <v>29.6</v>
      </c>
      <c r="M13">
        <v>6.05</v>
      </c>
      <c r="N13" s="4">
        <f t="shared" si="0"/>
        <v>3.0500000000000012</v>
      </c>
      <c r="O13">
        <f t="shared" si="1"/>
        <v>1.0699999999999994</v>
      </c>
      <c r="P13" s="4">
        <f t="shared" si="2"/>
        <v>0.35081967213114723</v>
      </c>
    </row>
    <row r="14" spans="1:16" s="6" customFormat="1" x14ac:dyDescent="0.2">
      <c r="A14" s="6">
        <v>2</v>
      </c>
      <c r="B14" s="6">
        <v>13</v>
      </c>
      <c r="C14" s="6" t="s">
        <v>11</v>
      </c>
      <c r="D14" s="6" t="s">
        <v>12</v>
      </c>
      <c r="E14" s="7">
        <v>42922</v>
      </c>
      <c r="F14" s="6" t="s">
        <v>13</v>
      </c>
      <c r="G14" s="6" t="s">
        <v>27</v>
      </c>
      <c r="H14" s="8">
        <v>0.30069444444444443</v>
      </c>
      <c r="I14" s="6">
        <v>30.3</v>
      </c>
      <c r="J14" s="6">
        <v>9.5</v>
      </c>
      <c r="K14" s="8">
        <v>0.38680555555555557</v>
      </c>
      <c r="L14" s="6">
        <v>30.4</v>
      </c>
      <c r="M14" s="6">
        <v>11.19</v>
      </c>
      <c r="N14" s="9">
        <f t="shared" si="0"/>
        <v>2.0666666666666673</v>
      </c>
      <c r="O14" s="6">
        <f t="shared" si="1"/>
        <v>1.6899999999999995</v>
      </c>
      <c r="P14" s="9">
        <f t="shared" si="2"/>
        <v>0.81774193548387042</v>
      </c>
    </row>
    <row r="15" spans="1:16" s="6" customFormat="1" x14ac:dyDescent="0.2">
      <c r="A15" s="6">
        <v>2</v>
      </c>
      <c r="B15" s="6">
        <v>14</v>
      </c>
      <c r="C15" s="6" t="s">
        <v>11</v>
      </c>
      <c r="D15" s="6" t="s">
        <v>12</v>
      </c>
      <c r="E15" s="7">
        <v>42922</v>
      </c>
      <c r="F15" s="6" t="s">
        <v>14</v>
      </c>
      <c r="G15" s="6" t="s">
        <v>27</v>
      </c>
      <c r="H15" s="8">
        <v>0.29930555555555555</v>
      </c>
      <c r="I15" s="6">
        <v>30.3</v>
      </c>
      <c r="J15" s="6">
        <v>9.44</v>
      </c>
      <c r="K15" s="8">
        <v>0.38541666666666669</v>
      </c>
      <c r="L15" s="6">
        <v>30.6</v>
      </c>
      <c r="M15" s="6">
        <v>11.23</v>
      </c>
      <c r="N15" s="9">
        <f t="shared" si="0"/>
        <v>2.0666666666666673</v>
      </c>
      <c r="O15" s="6">
        <f t="shared" si="1"/>
        <v>1.7900000000000009</v>
      </c>
      <c r="P15" s="9">
        <f t="shared" si="2"/>
        <v>0.8661290322580647</v>
      </c>
    </row>
    <row r="16" spans="1:16" s="6" customFormat="1" x14ac:dyDescent="0.2">
      <c r="A16" s="6">
        <v>2</v>
      </c>
      <c r="B16" s="6">
        <v>15</v>
      </c>
      <c r="C16" s="6" t="s">
        <v>11</v>
      </c>
      <c r="D16" s="6" t="s">
        <v>12</v>
      </c>
      <c r="E16" s="7">
        <v>42922</v>
      </c>
      <c r="F16" s="6" t="s">
        <v>15</v>
      </c>
      <c r="G16" s="6" t="s">
        <v>27</v>
      </c>
      <c r="H16" s="8">
        <v>0.29722222222222222</v>
      </c>
      <c r="I16" s="6">
        <v>30.1</v>
      </c>
      <c r="J16" s="6">
        <v>9.36</v>
      </c>
      <c r="K16" s="8">
        <v>0.3840277777777778</v>
      </c>
      <c r="L16" s="6">
        <v>30.7</v>
      </c>
      <c r="M16" s="6">
        <v>11.16</v>
      </c>
      <c r="N16" s="9">
        <f t="shared" si="0"/>
        <v>2.0833333333333339</v>
      </c>
      <c r="O16" s="6">
        <f t="shared" si="1"/>
        <v>1.8000000000000007</v>
      </c>
      <c r="P16" s="9">
        <f t="shared" si="2"/>
        <v>0.8640000000000001</v>
      </c>
    </row>
    <row r="17" spans="1:16" s="6" customFormat="1" x14ac:dyDescent="0.2">
      <c r="A17" s="6">
        <v>2</v>
      </c>
      <c r="B17" s="6">
        <v>16</v>
      </c>
      <c r="C17" s="6" t="s">
        <v>11</v>
      </c>
      <c r="D17" s="6" t="s">
        <v>12</v>
      </c>
      <c r="E17" s="7">
        <v>42922</v>
      </c>
      <c r="F17" s="6" t="s">
        <v>16</v>
      </c>
      <c r="G17" s="6" t="s">
        <v>27</v>
      </c>
      <c r="H17" s="8">
        <v>0.29305555555555557</v>
      </c>
      <c r="I17" s="6">
        <v>30.2</v>
      </c>
      <c r="J17" s="6">
        <v>11.48</v>
      </c>
      <c r="K17" s="8">
        <v>0.38263888888888892</v>
      </c>
      <c r="L17" s="6">
        <v>30.8</v>
      </c>
      <c r="M17" s="6">
        <v>11.15</v>
      </c>
      <c r="N17" s="9">
        <f t="shared" si="0"/>
        <v>2.1500000000000004</v>
      </c>
      <c r="O17" s="6">
        <f t="shared" si="1"/>
        <v>-0.33000000000000007</v>
      </c>
      <c r="P17" s="9">
        <f t="shared" si="2"/>
        <v>-0.15348837209302327</v>
      </c>
    </row>
    <row r="18" spans="1:16" s="6" customFormat="1" x14ac:dyDescent="0.2">
      <c r="A18" s="6">
        <v>2</v>
      </c>
      <c r="B18" s="6">
        <v>17</v>
      </c>
      <c r="C18" s="6" t="s">
        <v>11</v>
      </c>
      <c r="D18" s="6" t="s">
        <v>12</v>
      </c>
      <c r="E18" s="7">
        <v>42922</v>
      </c>
      <c r="F18" s="6" t="s">
        <v>17</v>
      </c>
      <c r="G18" s="6" t="s">
        <v>27</v>
      </c>
      <c r="H18" s="8">
        <v>0.28819444444444448</v>
      </c>
      <c r="I18" s="6">
        <v>30.3</v>
      </c>
      <c r="J18" s="6">
        <v>11.95</v>
      </c>
      <c r="K18" s="8">
        <v>0.38194444444444442</v>
      </c>
      <c r="L18" s="6">
        <v>31.5</v>
      </c>
      <c r="M18" s="6">
        <v>9.56</v>
      </c>
      <c r="N18" s="9">
        <f t="shared" si="0"/>
        <v>2.2499999999999987</v>
      </c>
      <c r="O18" s="6">
        <f t="shared" si="1"/>
        <v>-2.3899999999999988</v>
      </c>
      <c r="P18" s="9">
        <f t="shared" si="2"/>
        <v>-1.0622222222222224</v>
      </c>
    </row>
    <row r="19" spans="1:16" s="6" customFormat="1" x14ac:dyDescent="0.2">
      <c r="A19" s="6">
        <v>2</v>
      </c>
      <c r="B19" s="6">
        <v>18</v>
      </c>
      <c r="C19" s="6" t="s">
        <v>11</v>
      </c>
      <c r="D19" s="6" t="s">
        <v>12</v>
      </c>
      <c r="E19" s="7">
        <v>42922</v>
      </c>
      <c r="F19" s="6" t="s">
        <v>18</v>
      </c>
      <c r="G19" s="6" t="s">
        <v>27</v>
      </c>
      <c r="H19" s="8">
        <v>0.28333333333333333</v>
      </c>
      <c r="I19" s="6">
        <v>30.4</v>
      </c>
      <c r="J19" s="6">
        <v>9.15</v>
      </c>
      <c r="K19" s="8">
        <v>0.38055555555555554</v>
      </c>
      <c r="L19" s="6">
        <v>33.200000000000003</v>
      </c>
      <c r="M19" s="6">
        <v>9.61</v>
      </c>
      <c r="N19" s="9">
        <f t="shared" si="0"/>
        <v>2.333333333333333</v>
      </c>
      <c r="O19" s="6">
        <f t="shared" si="1"/>
        <v>0.45999999999999908</v>
      </c>
      <c r="P19" s="9">
        <f t="shared" si="2"/>
        <v>0.19714285714285676</v>
      </c>
    </row>
    <row r="20" spans="1:16" x14ac:dyDescent="0.2">
      <c r="A20">
        <v>2</v>
      </c>
      <c r="B20">
        <v>19</v>
      </c>
      <c r="C20" t="s">
        <v>11</v>
      </c>
      <c r="D20" t="s">
        <v>12</v>
      </c>
      <c r="E20" s="1">
        <v>42922</v>
      </c>
      <c r="F20" t="s">
        <v>19</v>
      </c>
      <c r="G20" t="s">
        <v>28</v>
      </c>
      <c r="H20" s="2">
        <v>0.31111111111111112</v>
      </c>
      <c r="I20">
        <v>30.7</v>
      </c>
      <c r="J20">
        <v>9.67</v>
      </c>
      <c r="K20" s="2">
        <v>0.39305555555555555</v>
      </c>
      <c r="L20">
        <v>30.7</v>
      </c>
      <c r="M20">
        <v>9.44</v>
      </c>
      <c r="N20" s="4">
        <f t="shared" si="0"/>
        <v>1.9666666666666663</v>
      </c>
      <c r="O20">
        <f t="shared" si="1"/>
        <v>-0.23000000000000043</v>
      </c>
      <c r="P20" s="4">
        <f t="shared" si="2"/>
        <v>-0.11694915254237312</v>
      </c>
    </row>
    <row r="21" spans="1:16" x14ac:dyDescent="0.2">
      <c r="A21">
        <v>2</v>
      </c>
      <c r="B21">
        <v>20</v>
      </c>
      <c r="C21" t="s">
        <v>11</v>
      </c>
      <c r="D21" t="s">
        <v>12</v>
      </c>
      <c r="E21" s="1">
        <v>42922</v>
      </c>
      <c r="F21" t="s">
        <v>20</v>
      </c>
      <c r="G21" t="s">
        <v>28</v>
      </c>
      <c r="H21" s="2">
        <v>0.30972222222222223</v>
      </c>
      <c r="I21">
        <v>30.6</v>
      </c>
      <c r="J21">
        <v>9.68</v>
      </c>
      <c r="K21" s="2">
        <v>0.39166666666666666</v>
      </c>
      <c r="L21">
        <v>30.7</v>
      </c>
      <c r="M21">
        <v>9.41</v>
      </c>
      <c r="N21" s="4">
        <f t="shared" si="0"/>
        <v>1.9666666666666663</v>
      </c>
      <c r="O21">
        <f t="shared" si="1"/>
        <v>-0.26999999999999957</v>
      </c>
      <c r="P21" s="4">
        <f t="shared" si="2"/>
        <v>-0.13728813559322015</v>
      </c>
    </row>
    <row r="22" spans="1:16" x14ac:dyDescent="0.2">
      <c r="A22">
        <v>2</v>
      </c>
      <c r="B22">
        <v>21</v>
      </c>
      <c r="C22" t="s">
        <v>11</v>
      </c>
      <c r="D22" t="s">
        <v>12</v>
      </c>
      <c r="E22" s="1">
        <v>42922</v>
      </c>
      <c r="F22" t="s">
        <v>21</v>
      </c>
      <c r="G22" t="s">
        <v>28</v>
      </c>
      <c r="H22" s="2">
        <v>0.30763888888888891</v>
      </c>
      <c r="I22">
        <v>30.5</v>
      </c>
      <c r="J22">
        <v>9.5299999999999994</v>
      </c>
      <c r="K22" s="2">
        <v>0.39097222222222222</v>
      </c>
      <c r="L22">
        <v>30.5</v>
      </c>
      <c r="M22">
        <v>9.31</v>
      </c>
      <c r="N22" s="4">
        <f t="shared" si="0"/>
        <v>1.9999999999999996</v>
      </c>
      <c r="O22">
        <f t="shared" si="1"/>
        <v>-0.21999999999999886</v>
      </c>
      <c r="P22" s="4">
        <f t="shared" si="2"/>
        <v>-0.10999999999999946</v>
      </c>
    </row>
    <row r="23" spans="1:16" x14ac:dyDescent="0.2">
      <c r="A23">
        <v>2</v>
      </c>
      <c r="B23">
        <v>22</v>
      </c>
      <c r="C23" t="s">
        <v>11</v>
      </c>
      <c r="D23" t="s">
        <v>12</v>
      </c>
      <c r="E23" s="1">
        <v>42922</v>
      </c>
      <c r="F23" t="s">
        <v>22</v>
      </c>
      <c r="G23" t="s">
        <v>28</v>
      </c>
      <c r="H23" s="2">
        <v>0.30624999999999997</v>
      </c>
      <c r="I23">
        <v>30.6</v>
      </c>
      <c r="J23">
        <v>9.57</v>
      </c>
      <c r="K23" s="2">
        <v>0.38958333333333334</v>
      </c>
      <c r="L23">
        <v>30.6</v>
      </c>
      <c r="M23">
        <v>9.35</v>
      </c>
      <c r="N23" s="4">
        <f t="shared" si="0"/>
        <v>2.0000000000000009</v>
      </c>
      <c r="O23">
        <f t="shared" si="1"/>
        <v>-0.22000000000000064</v>
      </c>
      <c r="P23" s="4">
        <f t="shared" si="2"/>
        <v>-0.11000000000000026</v>
      </c>
    </row>
    <row r="24" spans="1:16" x14ac:dyDescent="0.2">
      <c r="A24">
        <v>2</v>
      </c>
      <c r="B24">
        <v>23</v>
      </c>
      <c r="C24" t="s">
        <v>11</v>
      </c>
      <c r="D24" t="s">
        <v>12</v>
      </c>
      <c r="E24" s="1">
        <v>42922</v>
      </c>
      <c r="F24" t="s">
        <v>23</v>
      </c>
      <c r="G24" t="s">
        <v>28</v>
      </c>
      <c r="H24" s="2">
        <v>0.30416666666666664</v>
      </c>
      <c r="I24">
        <v>30.4</v>
      </c>
      <c r="J24">
        <v>9.6199999999999992</v>
      </c>
      <c r="K24" s="2">
        <v>0.3888888888888889</v>
      </c>
      <c r="L24">
        <v>30.5</v>
      </c>
      <c r="M24">
        <v>9.35</v>
      </c>
      <c r="N24" s="4">
        <f t="shared" si="0"/>
        <v>2.0333333333333341</v>
      </c>
      <c r="O24">
        <f t="shared" si="1"/>
        <v>-0.26999999999999957</v>
      </c>
      <c r="P24" s="4">
        <f t="shared" si="2"/>
        <v>-0.13278688524590138</v>
      </c>
    </row>
    <row r="25" spans="1:16" x14ac:dyDescent="0.2">
      <c r="A25">
        <v>2</v>
      </c>
      <c r="B25">
        <v>24</v>
      </c>
      <c r="C25" t="s">
        <v>11</v>
      </c>
      <c r="D25" t="s">
        <v>12</v>
      </c>
      <c r="E25" s="1">
        <v>42922</v>
      </c>
      <c r="F25" t="s">
        <v>24</v>
      </c>
      <c r="G25" t="s">
        <v>28</v>
      </c>
      <c r="H25" s="2">
        <v>0.30208333333333331</v>
      </c>
      <c r="I25">
        <v>30.4</v>
      </c>
      <c r="J25">
        <v>9.6199999999999992</v>
      </c>
      <c r="K25" s="2">
        <v>0.38750000000000001</v>
      </c>
      <c r="L25">
        <v>30.6</v>
      </c>
      <c r="M25">
        <v>9.3800000000000008</v>
      </c>
      <c r="N25" s="4">
        <f t="shared" si="0"/>
        <v>2.0500000000000007</v>
      </c>
      <c r="O25">
        <f t="shared" si="1"/>
        <v>-0.23999999999999844</v>
      </c>
      <c r="P25" s="4">
        <f t="shared" si="2"/>
        <v>-0.11707317073170652</v>
      </c>
    </row>
    <row r="26" spans="1:16" s="6" customFormat="1" x14ac:dyDescent="0.2">
      <c r="A26" s="6">
        <v>3</v>
      </c>
      <c r="B26" s="6">
        <v>25</v>
      </c>
      <c r="C26" s="6" t="s">
        <v>11</v>
      </c>
      <c r="D26" s="6" t="s">
        <v>12</v>
      </c>
      <c r="E26" s="7">
        <v>42934</v>
      </c>
      <c r="F26" s="6" t="s">
        <v>13</v>
      </c>
      <c r="G26" s="6" t="s">
        <v>27</v>
      </c>
      <c r="H26" s="8">
        <v>0.32291666666666669</v>
      </c>
      <c r="I26" s="6">
        <v>31.4</v>
      </c>
      <c r="J26" s="6">
        <v>7.57</v>
      </c>
      <c r="K26" s="8">
        <v>0.42638888888888887</v>
      </c>
      <c r="L26" s="6">
        <v>33.1</v>
      </c>
      <c r="M26" s="6">
        <v>9.18</v>
      </c>
      <c r="N26" s="9">
        <f t="shared" si="0"/>
        <v>2.4833333333333325</v>
      </c>
      <c r="O26" s="6">
        <f t="shared" si="1"/>
        <v>1.6099999999999994</v>
      </c>
      <c r="P26" s="9">
        <f t="shared" si="2"/>
        <v>0.64832214765100671</v>
      </c>
    </row>
    <row r="27" spans="1:16" s="6" customFormat="1" x14ac:dyDescent="0.2">
      <c r="A27" s="6">
        <v>3</v>
      </c>
      <c r="B27" s="6">
        <v>26</v>
      </c>
      <c r="C27" s="6" t="s">
        <v>11</v>
      </c>
      <c r="D27" s="6" t="s">
        <v>12</v>
      </c>
      <c r="E27" s="7">
        <v>42934</v>
      </c>
      <c r="F27" s="6" t="s">
        <v>14</v>
      </c>
      <c r="G27" s="6" t="s">
        <v>27</v>
      </c>
      <c r="H27" s="8">
        <v>0.32500000000000001</v>
      </c>
      <c r="I27" s="6">
        <v>31.4</v>
      </c>
      <c r="J27" s="6">
        <v>7.68</v>
      </c>
      <c r="K27" s="8">
        <v>0.42708333333333331</v>
      </c>
      <c r="L27" s="6">
        <v>32.799999999999997</v>
      </c>
      <c r="M27" s="6">
        <v>9.5399999999999991</v>
      </c>
      <c r="N27" s="9">
        <f t="shared" si="0"/>
        <v>2.4499999999999993</v>
      </c>
      <c r="O27" s="6">
        <f t="shared" si="1"/>
        <v>1.8599999999999994</v>
      </c>
      <c r="P27" s="9">
        <f t="shared" si="2"/>
        <v>0.75918367346938775</v>
      </c>
    </row>
    <row r="28" spans="1:16" s="6" customFormat="1" x14ac:dyDescent="0.2">
      <c r="A28" s="6">
        <v>3</v>
      </c>
      <c r="B28" s="6">
        <v>27</v>
      </c>
      <c r="C28" s="6" t="s">
        <v>11</v>
      </c>
      <c r="D28" s="6" t="s">
        <v>12</v>
      </c>
      <c r="E28" s="7">
        <v>42934</v>
      </c>
      <c r="F28" s="6" t="s">
        <v>15</v>
      </c>
      <c r="G28" s="6" t="s">
        <v>27</v>
      </c>
      <c r="H28" s="8">
        <v>0.3263888888888889</v>
      </c>
      <c r="I28" s="6">
        <v>31.5</v>
      </c>
      <c r="J28" s="6">
        <v>7.87</v>
      </c>
      <c r="K28" s="8">
        <v>0.4284722222222222</v>
      </c>
      <c r="L28" s="6">
        <v>32.700000000000003</v>
      </c>
      <c r="M28" s="6">
        <v>9.64</v>
      </c>
      <c r="N28" s="9">
        <f t="shared" si="0"/>
        <v>2.4499999999999993</v>
      </c>
      <c r="O28" s="6">
        <f t="shared" si="1"/>
        <v>1.7700000000000005</v>
      </c>
      <c r="P28" s="9">
        <f t="shared" si="2"/>
        <v>0.72244897959183718</v>
      </c>
    </row>
    <row r="29" spans="1:16" s="6" customFormat="1" x14ac:dyDescent="0.2">
      <c r="A29" s="6">
        <v>3</v>
      </c>
      <c r="B29" s="6">
        <v>28</v>
      </c>
      <c r="C29" s="6" t="s">
        <v>11</v>
      </c>
      <c r="D29" s="6" t="s">
        <v>12</v>
      </c>
      <c r="E29" s="7">
        <v>42934</v>
      </c>
      <c r="F29" s="6" t="s">
        <v>16</v>
      </c>
      <c r="G29" s="6" t="s">
        <v>27</v>
      </c>
      <c r="H29" s="8">
        <v>0.32777777777777778</v>
      </c>
      <c r="I29" s="6">
        <v>31.5</v>
      </c>
      <c r="J29" s="6">
        <v>7.9</v>
      </c>
      <c r="K29" s="8">
        <v>0.4291666666666667</v>
      </c>
      <c r="L29" s="6">
        <v>32.6</v>
      </c>
      <c r="M29" s="6">
        <v>9.57</v>
      </c>
      <c r="N29" s="9">
        <f t="shared" si="0"/>
        <v>2.433333333333334</v>
      </c>
      <c r="O29" s="6">
        <f t="shared" si="1"/>
        <v>1.67</v>
      </c>
      <c r="P29" s="9">
        <f t="shared" si="2"/>
        <v>0.68630136986301349</v>
      </c>
    </row>
    <row r="30" spans="1:16" s="6" customFormat="1" x14ac:dyDescent="0.2">
      <c r="A30" s="6">
        <v>3</v>
      </c>
      <c r="B30" s="6">
        <v>29</v>
      </c>
      <c r="C30" s="6" t="s">
        <v>11</v>
      </c>
      <c r="D30" s="6" t="s">
        <v>12</v>
      </c>
      <c r="E30" s="7">
        <v>42934</v>
      </c>
      <c r="F30" s="6" t="s">
        <v>17</v>
      </c>
      <c r="G30" s="6" t="s">
        <v>27</v>
      </c>
      <c r="H30" s="8">
        <v>0.32916666666666666</v>
      </c>
      <c r="I30" s="6">
        <v>31.6</v>
      </c>
      <c r="J30" s="6">
        <v>7.94</v>
      </c>
      <c r="K30" s="8">
        <v>0.42986111111111108</v>
      </c>
      <c r="L30" s="6">
        <v>32.799999999999997</v>
      </c>
      <c r="M30" s="6">
        <v>9.84</v>
      </c>
      <c r="N30" s="9">
        <f t="shared" si="0"/>
        <v>2.4166666666666661</v>
      </c>
      <c r="O30" s="6">
        <f t="shared" si="1"/>
        <v>1.8999999999999995</v>
      </c>
      <c r="P30" s="9">
        <f t="shared" si="2"/>
        <v>0.78620689655172415</v>
      </c>
    </row>
    <row r="31" spans="1:16" s="6" customFormat="1" x14ac:dyDescent="0.2">
      <c r="A31" s="6">
        <v>3</v>
      </c>
      <c r="B31" s="6">
        <v>30</v>
      </c>
      <c r="C31" s="6" t="s">
        <v>11</v>
      </c>
      <c r="D31" s="6" t="s">
        <v>12</v>
      </c>
      <c r="E31" s="7">
        <v>42934</v>
      </c>
      <c r="F31" s="6" t="s">
        <v>18</v>
      </c>
      <c r="G31" s="6" t="s">
        <v>27</v>
      </c>
      <c r="H31" s="8">
        <v>0.33055555555555555</v>
      </c>
      <c r="I31" s="6">
        <v>31.6</v>
      </c>
      <c r="J31" s="6">
        <v>7.82</v>
      </c>
      <c r="K31" s="8">
        <v>0.43124999999999997</v>
      </c>
      <c r="L31" s="6">
        <v>32.700000000000003</v>
      </c>
      <c r="M31" s="6">
        <v>9.69</v>
      </c>
      <c r="N31" s="9">
        <f t="shared" si="0"/>
        <v>2.4166666666666661</v>
      </c>
      <c r="O31" s="6">
        <f t="shared" si="1"/>
        <v>1.8699999999999992</v>
      </c>
      <c r="P31" s="9">
        <f t="shared" si="2"/>
        <v>0.77379310344827568</v>
      </c>
    </row>
    <row r="32" spans="1:16" x14ac:dyDescent="0.2">
      <c r="A32">
        <v>3</v>
      </c>
      <c r="B32">
        <v>31</v>
      </c>
      <c r="C32" t="s">
        <v>11</v>
      </c>
      <c r="D32" t="s">
        <v>12</v>
      </c>
      <c r="E32" s="1">
        <v>42934</v>
      </c>
      <c r="F32" t="s">
        <v>19</v>
      </c>
      <c r="G32" t="s">
        <v>28</v>
      </c>
      <c r="H32" s="2">
        <v>0.33194444444444443</v>
      </c>
      <c r="I32">
        <v>31.8</v>
      </c>
      <c r="J32">
        <v>7.81</v>
      </c>
      <c r="K32" s="2">
        <v>0.43263888888888885</v>
      </c>
      <c r="L32">
        <v>32.6</v>
      </c>
      <c r="M32">
        <v>7.51</v>
      </c>
      <c r="N32" s="4">
        <f t="shared" si="0"/>
        <v>2.4166666666666661</v>
      </c>
      <c r="O32">
        <f t="shared" si="1"/>
        <v>-0.29999999999999982</v>
      </c>
      <c r="P32" s="4">
        <f t="shared" si="2"/>
        <v>-0.12413793103448272</v>
      </c>
    </row>
    <row r="33" spans="1:16" x14ac:dyDescent="0.2">
      <c r="A33">
        <v>3</v>
      </c>
      <c r="B33">
        <v>32</v>
      </c>
      <c r="C33" t="s">
        <v>11</v>
      </c>
      <c r="D33" t="s">
        <v>12</v>
      </c>
      <c r="E33" s="1">
        <v>42934</v>
      </c>
      <c r="F33" t="s">
        <v>20</v>
      </c>
      <c r="G33" t="s">
        <v>28</v>
      </c>
      <c r="H33" s="2">
        <v>0.33402777777777781</v>
      </c>
      <c r="I33">
        <v>31.8</v>
      </c>
      <c r="J33">
        <v>7.96</v>
      </c>
      <c r="K33" s="2">
        <v>0.43333333333333335</v>
      </c>
      <c r="L33">
        <v>32.6</v>
      </c>
      <c r="M33">
        <v>7.59</v>
      </c>
      <c r="N33" s="4">
        <f t="shared" si="0"/>
        <v>2.3833333333333329</v>
      </c>
      <c r="O33">
        <f t="shared" si="1"/>
        <v>-0.37000000000000011</v>
      </c>
      <c r="P33" s="4">
        <f t="shared" si="2"/>
        <v>-0.15524475524475531</v>
      </c>
    </row>
    <row r="34" spans="1:16" x14ac:dyDescent="0.2">
      <c r="A34">
        <v>3</v>
      </c>
      <c r="B34">
        <v>33</v>
      </c>
      <c r="C34" t="s">
        <v>11</v>
      </c>
      <c r="D34" t="s">
        <v>12</v>
      </c>
      <c r="E34" s="1">
        <v>42934</v>
      </c>
      <c r="F34" t="s">
        <v>21</v>
      </c>
      <c r="G34" t="s">
        <v>28</v>
      </c>
      <c r="H34" s="2">
        <v>0.3354166666666667</v>
      </c>
      <c r="I34">
        <v>32</v>
      </c>
      <c r="J34">
        <v>7.96</v>
      </c>
      <c r="K34" s="2">
        <v>0.43472222222222223</v>
      </c>
      <c r="L34">
        <v>32.700000000000003</v>
      </c>
      <c r="M34">
        <v>7.59</v>
      </c>
      <c r="N34" s="4">
        <f t="shared" si="0"/>
        <v>2.3833333333333329</v>
      </c>
      <c r="O34">
        <f t="shared" si="1"/>
        <v>-0.37000000000000011</v>
      </c>
      <c r="P34" s="4">
        <f t="shared" si="2"/>
        <v>-0.15524475524475531</v>
      </c>
    </row>
    <row r="35" spans="1:16" x14ac:dyDescent="0.2">
      <c r="A35">
        <v>3</v>
      </c>
      <c r="B35">
        <v>34</v>
      </c>
      <c r="C35" t="s">
        <v>11</v>
      </c>
      <c r="D35" t="s">
        <v>12</v>
      </c>
      <c r="E35" s="1">
        <v>42934</v>
      </c>
      <c r="F35" t="s">
        <v>22</v>
      </c>
      <c r="G35" t="s">
        <v>28</v>
      </c>
      <c r="H35" s="2">
        <v>0.33680555555555558</v>
      </c>
      <c r="I35">
        <v>31.9</v>
      </c>
      <c r="J35">
        <v>7.97</v>
      </c>
      <c r="K35" s="2">
        <v>0.43541666666666662</v>
      </c>
      <c r="L35">
        <v>32.799999999999997</v>
      </c>
      <c r="M35">
        <v>7.58</v>
      </c>
      <c r="N35" s="4">
        <f t="shared" si="0"/>
        <v>2.3666666666666649</v>
      </c>
      <c r="O35">
        <f t="shared" si="1"/>
        <v>-0.38999999999999968</v>
      </c>
      <c r="P35" s="4">
        <f t="shared" si="2"/>
        <v>-0.16478873239436617</v>
      </c>
    </row>
    <row r="36" spans="1:16" x14ac:dyDescent="0.2">
      <c r="A36">
        <v>3</v>
      </c>
      <c r="B36">
        <v>35</v>
      </c>
      <c r="C36" t="s">
        <v>11</v>
      </c>
      <c r="D36" t="s">
        <v>12</v>
      </c>
      <c r="E36" s="1">
        <v>42934</v>
      </c>
      <c r="F36" t="s">
        <v>23</v>
      </c>
      <c r="G36" t="s">
        <v>28</v>
      </c>
      <c r="H36" s="2">
        <v>0.33819444444444446</v>
      </c>
      <c r="I36">
        <v>31.8</v>
      </c>
      <c r="J36">
        <v>7.96</v>
      </c>
      <c r="K36" s="2">
        <v>0.43611111111111112</v>
      </c>
      <c r="L36">
        <v>32.9</v>
      </c>
      <c r="M36">
        <v>7.58</v>
      </c>
      <c r="N36" s="4">
        <f t="shared" si="0"/>
        <v>2.3499999999999996</v>
      </c>
      <c r="O36">
        <f t="shared" si="1"/>
        <v>-0.37999999999999989</v>
      </c>
      <c r="P36" s="4">
        <f t="shared" si="2"/>
        <v>-0.16170212765957445</v>
      </c>
    </row>
    <row r="37" spans="1:16" x14ac:dyDescent="0.2">
      <c r="A37">
        <v>3</v>
      </c>
      <c r="B37">
        <v>36</v>
      </c>
      <c r="C37" t="s">
        <v>11</v>
      </c>
      <c r="D37" t="s">
        <v>12</v>
      </c>
      <c r="E37" s="1">
        <v>42934</v>
      </c>
      <c r="F37" t="s">
        <v>24</v>
      </c>
      <c r="G37" t="s">
        <v>28</v>
      </c>
      <c r="H37" s="2">
        <v>0.33958333333333335</v>
      </c>
      <c r="I37">
        <v>31.7</v>
      </c>
      <c r="J37">
        <v>8.02</v>
      </c>
      <c r="K37" s="2">
        <v>0.4368055555555555</v>
      </c>
      <c r="L37">
        <v>32.9</v>
      </c>
      <c r="M37">
        <v>7.64</v>
      </c>
      <c r="N37" s="4">
        <f t="shared" si="0"/>
        <v>2.3333333333333317</v>
      </c>
      <c r="O37">
        <f t="shared" si="1"/>
        <v>-0.37999999999999989</v>
      </c>
      <c r="P37" s="4">
        <f t="shared" si="2"/>
        <v>-0.16285714285714292</v>
      </c>
    </row>
    <row r="38" spans="1:16" s="6" customFormat="1" x14ac:dyDescent="0.2">
      <c r="A38" s="6">
        <v>3</v>
      </c>
      <c r="B38" s="6">
        <v>37</v>
      </c>
      <c r="C38" s="6" t="s">
        <v>11</v>
      </c>
      <c r="D38" s="6" t="s">
        <v>25</v>
      </c>
      <c r="E38" s="7">
        <v>42934</v>
      </c>
      <c r="F38" s="6" t="s">
        <v>13</v>
      </c>
      <c r="G38" s="6" t="s">
        <v>27</v>
      </c>
      <c r="H38" s="8">
        <v>0.29444444444444445</v>
      </c>
      <c r="I38" s="6">
        <v>30.8</v>
      </c>
      <c r="J38" s="6">
        <v>4.17</v>
      </c>
      <c r="K38" s="8">
        <v>0.41041666666666665</v>
      </c>
      <c r="L38" s="6">
        <v>32.200000000000003</v>
      </c>
      <c r="M38" s="6">
        <v>5.53</v>
      </c>
      <c r="N38" s="9">
        <f t="shared" si="0"/>
        <v>2.7833333333333328</v>
      </c>
      <c r="O38" s="6">
        <f t="shared" si="1"/>
        <v>1.3600000000000003</v>
      </c>
      <c r="P38" s="9">
        <f t="shared" si="2"/>
        <v>0.48862275449101816</v>
      </c>
    </row>
    <row r="39" spans="1:16" s="6" customFormat="1" x14ac:dyDescent="0.2">
      <c r="A39" s="6">
        <v>3</v>
      </c>
      <c r="B39" s="6">
        <v>38</v>
      </c>
      <c r="C39" s="6" t="s">
        <v>11</v>
      </c>
      <c r="D39" s="6" t="s">
        <v>25</v>
      </c>
      <c r="E39" s="7">
        <v>42934</v>
      </c>
      <c r="F39" s="6" t="s">
        <v>14</v>
      </c>
      <c r="G39" s="6" t="s">
        <v>27</v>
      </c>
      <c r="H39" s="8">
        <v>0.29652777777777778</v>
      </c>
      <c r="I39" s="6">
        <v>30.8</v>
      </c>
      <c r="J39" s="6">
        <v>4.2300000000000004</v>
      </c>
      <c r="K39" s="8">
        <v>0.41111111111111115</v>
      </c>
      <c r="L39" s="6">
        <v>31.6</v>
      </c>
      <c r="M39" s="6">
        <v>5.35</v>
      </c>
      <c r="N39" s="9">
        <f t="shared" si="0"/>
        <v>2.7500000000000009</v>
      </c>
      <c r="O39" s="6">
        <f t="shared" si="1"/>
        <v>1.1199999999999992</v>
      </c>
      <c r="P39" s="9">
        <f t="shared" si="2"/>
        <v>0.40727272727272684</v>
      </c>
    </row>
    <row r="40" spans="1:16" s="6" customFormat="1" x14ac:dyDescent="0.2">
      <c r="A40" s="6">
        <v>3</v>
      </c>
      <c r="B40" s="6">
        <v>39</v>
      </c>
      <c r="C40" s="6" t="s">
        <v>11</v>
      </c>
      <c r="D40" s="6" t="s">
        <v>25</v>
      </c>
      <c r="E40" s="7">
        <v>42934</v>
      </c>
      <c r="F40" s="6" t="s">
        <v>15</v>
      </c>
      <c r="G40" s="6" t="s">
        <v>27</v>
      </c>
      <c r="H40" s="8">
        <v>0.29791666666666666</v>
      </c>
      <c r="I40" s="6">
        <v>30.8</v>
      </c>
      <c r="J40" s="6">
        <v>4.2300000000000004</v>
      </c>
      <c r="K40" s="8">
        <v>0.41250000000000003</v>
      </c>
      <c r="L40" s="6">
        <v>31.5</v>
      </c>
      <c r="M40" s="6">
        <v>5.09</v>
      </c>
      <c r="N40" s="9">
        <f t="shared" si="0"/>
        <v>2.7500000000000009</v>
      </c>
      <c r="O40" s="6">
        <f t="shared" si="1"/>
        <v>0.85999999999999943</v>
      </c>
      <c r="P40" s="9">
        <f t="shared" si="2"/>
        <v>0.31272727272727241</v>
      </c>
    </row>
    <row r="41" spans="1:16" s="6" customFormat="1" x14ac:dyDescent="0.2">
      <c r="A41" s="6">
        <v>3</v>
      </c>
      <c r="B41" s="6">
        <v>40</v>
      </c>
      <c r="C41" s="6" t="s">
        <v>11</v>
      </c>
      <c r="D41" s="6" t="s">
        <v>25</v>
      </c>
      <c r="E41" s="7">
        <v>42934</v>
      </c>
      <c r="F41" s="6" t="s">
        <v>16</v>
      </c>
      <c r="G41" s="6" t="s">
        <v>27</v>
      </c>
      <c r="H41" s="8">
        <v>0.29930555555555555</v>
      </c>
      <c r="I41" s="6">
        <v>30.8</v>
      </c>
      <c r="J41" s="6">
        <v>4.29</v>
      </c>
      <c r="K41" s="8">
        <v>0.41388888888888892</v>
      </c>
      <c r="L41" s="6">
        <v>31.4</v>
      </c>
      <c r="M41" s="6">
        <v>5.57</v>
      </c>
      <c r="N41" s="9">
        <f t="shared" si="0"/>
        <v>2.7500000000000009</v>
      </c>
      <c r="O41" s="6">
        <f t="shared" si="1"/>
        <v>1.2800000000000002</v>
      </c>
      <c r="P41" s="9">
        <f t="shared" si="2"/>
        <v>0.4654545454545454</v>
      </c>
    </row>
    <row r="42" spans="1:16" s="6" customFormat="1" x14ac:dyDescent="0.2">
      <c r="A42" s="6">
        <v>3</v>
      </c>
      <c r="B42" s="6">
        <v>41</v>
      </c>
      <c r="C42" s="6" t="s">
        <v>11</v>
      </c>
      <c r="D42" s="6" t="s">
        <v>25</v>
      </c>
      <c r="E42" s="7">
        <v>42934</v>
      </c>
      <c r="F42" s="6" t="s">
        <v>17</v>
      </c>
      <c r="G42" s="6" t="s">
        <v>27</v>
      </c>
      <c r="H42" s="8">
        <v>0.30069444444444443</v>
      </c>
      <c r="I42" s="6">
        <v>30.9</v>
      </c>
      <c r="J42" s="6">
        <v>4.2300000000000004</v>
      </c>
      <c r="K42" s="8">
        <v>0.4145833333333333</v>
      </c>
      <c r="L42" s="6">
        <v>31.5</v>
      </c>
      <c r="M42" s="6">
        <v>5.59</v>
      </c>
      <c r="N42" s="9">
        <f t="shared" si="0"/>
        <v>2.7333333333333329</v>
      </c>
      <c r="O42" s="6">
        <f t="shared" si="1"/>
        <v>1.3599999999999994</v>
      </c>
      <c r="P42" s="9">
        <f t="shared" si="2"/>
        <v>0.49756097560975598</v>
      </c>
    </row>
    <row r="43" spans="1:16" s="6" customFormat="1" x14ac:dyDescent="0.2">
      <c r="A43" s="6">
        <v>3</v>
      </c>
      <c r="B43" s="6">
        <v>42</v>
      </c>
      <c r="C43" s="6" t="s">
        <v>11</v>
      </c>
      <c r="D43" s="6" t="s">
        <v>25</v>
      </c>
      <c r="E43" s="7">
        <v>42934</v>
      </c>
      <c r="F43" s="6" t="s">
        <v>18</v>
      </c>
      <c r="G43" s="6" t="s">
        <v>27</v>
      </c>
      <c r="H43" s="8">
        <v>0.30208333333333331</v>
      </c>
      <c r="I43" s="6">
        <v>30.9</v>
      </c>
      <c r="J43" s="6">
        <v>4.17</v>
      </c>
      <c r="K43" s="8">
        <v>0.41597222222222219</v>
      </c>
      <c r="L43" s="6">
        <v>31.5</v>
      </c>
      <c r="M43" s="6">
        <v>5.65</v>
      </c>
      <c r="N43" s="9">
        <f t="shared" si="0"/>
        <v>2.7333333333333329</v>
      </c>
      <c r="O43" s="6">
        <f t="shared" si="1"/>
        <v>1.4800000000000004</v>
      </c>
      <c r="P43" s="9">
        <f t="shared" si="2"/>
        <v>0.5414634146341466</v>
      </c>
    </row>
    <row r="44" spans="1:16" x14ac:dyDescent="0.2">
      <c r="A44">
        <v>3</v>
      </c>
      <c r="B44">
        <v>43</v>
      </c>
      <c r="C44" t="s">
        <v>11</v>
      </c>
      <c r="D44" t="s">
        <v>25</v>
      </c>
      <c r="E44" s="1">
        <v>42934</v>
      </c>
      <c r="F44" t="s">
        <v>19</v>
      </c>
      <c r="G44" t="s">
        <v>28</v>
      </c>
      <c r="H44" s="2">
        <v>0.30416666666666664</v>
      </c>
      <c r="I44">
        <v>30.9</v>
      </c>
      <c r="J44">
        <v>4.12</v>
      </c>
      <c r="K44" s="2">
        <v>0.41736111111111113</v>
      </c>
      <c r="L44">
        <v>31.6</v>
      </c>
      <c r="M44">
        <v>3.78</v>
      </c>
      <c r="N44" s="4">
        <f t="shared" si="0"/>
        <v>2.7166666666666677</v>
      </c>
      <c r="O44">
        <f t="shared" si="1"/>
        <v>-0.3400000000000003</v>
      </c>
      <c r="P44" s="4">
        <f t="shared" si="2"/>
        <v>-0.12515337423312889</v>
      </c>
    </row>
    <row r="45" spans="1:16" x14ac:dyDescent="0.2">
      <c r="A45">
        <v>3</v>
      </c>
      <c r="B45">
        <v>44</v>
      </c>
      <c r="C45" t="s">
        <v>11</v>
      </c>
      <c r="D45" t="s">
        <v>25</v>
      </c>
      <c r="E45" s="1">
        <v>42934</v>
      </c>
      <c r="F45" t="s">
        <v>20</v>
      </c>
      <c r="G45" t="s">
        <v>28</v>
      </c>
      <c r="H45" s="2">
        <v>0.30555555555555552</v>
      </c>
      <c r="I45">
        <v>31</v>
      </c>
      <c r="J45">
        <v>4.2300000000000004</v>
      </c>
      <c r="K45" s="2">
        <v>0.41805555555555557</v>
      </c>
      <c r="L45">
        <v>31.6</v>
      </c>
      <c r="M45">
        <v>3.88</v>
      </c>
      <c r="N45" s="4">
        <f t="shared" si="0"/>
        <v>2.7000000000000011</v>
      </c>
      <c r="O45">
        <f t="shared" si="1"/>
        <v>-0.35000000000000053</v>
      </c>
      <c r="P45" s="4">
        <f t="shared" si="2"/>
        <v>-0.12962962962962979</v>
      </c>
    </row>
    <row r="46" spans="1:16" x14ac:dyDescent="0.2">
      <c r="A46">
        <v>3</v>
      </c>
      <c r="B46">
        <v>45</v>
      </c>
      <c r="C46" t="s">
        <v>11</v>
      </c>
      <c r="D46" t="s">
        <v>25</v>
      </c>
      <c r="E46" s="1">
        <v>42934</v>
      </c>
      <c r="F46" t="s">
        <v>21</v>
      </c>
      <c r="G46" t="s">
        <v>28</v>
      </c>
      <c r="H46" s="2">
        <v>0.30694444444444441</v>
      </c>
      <c r="I46">
        <v>31</v>
      </c>
      <c r="J46">
        <v>4.17</v>
      </c>
      <c r="K46" s="2">
        <v>0.41875000000000001</v>
      </c>
      <c r="L46">
        <v>31.7</v>
      </c>
      <c r="M46">
        <v>3.86</v>
      </c>
      <c r="N46" s="4">
        <f t="shared" si="0"/>
        <v>2.6833333333333345</v>
      </c>
      <c r="O46">
        <f t="shared" si="1"/>
        <v>-0.31000000000000005</v>
      </c>
      <c r="P46" s="4">
        <f t="shared" si="2"/>
        <v>-0.11552795031055897</v>
      </c>
    </row>
    <row r="47" spans="1:16" x14ac:dyDescent="0.2">
      <c r="A47">
        <v>3</v>
      </c>
      <c r="B47">
        <v>46</v>
      </c>
      <c r="C47" t="s">
        <v>11</v>
      </c>
      <c r="D47" t="s">
        <v>25</v>
      </c>
      <c r="E47" s="1">
        <v>42934</v>
      </c>
      <c r="F47" t="s">
        <v>22</v>
      </c>
      <c r="G47" t="s">
        <v>28</v>
      </c>
      <c r="H47" s="2">
        <v>0.30902777777777779</v>
      </c>
      <c r="I47">
        <v>31</v>
      </c>
      <c r="J47">
        <v>4.0999999999999996</v>
      </c>
      <c r="K47" s="2">
        <v>0.4201388888888889</v>
      </c>
      <c r="L47">
        <v>31.6</v>
      </c>
      <c r="M47">
        <v>3.8</v>
      </c>
      <c r="N47" s="4">
        <f t="shared" si="0"/>
        <v>2.6666666666666665</v>
      </c>
      <c r="O47">
        <f t="shared" si="1"/>
        <v>-0.29999999999999982</v>
      </c>
      <c r="P47" s="4">
        <f t="shared" si="2"/>
        <v>-0.11249999999999993</v>
      </c>
    </row>
    <row r="48" spans="1:16" x14ac:dyDescent="0.2">
      <c r="A48">
        <v>3</v>
      </c>
      <c r="B48">
        <v>47</v>
      </c>
      <c r="C48" t="s">
        <v>11</v>
      </c>
      <c r="D48" t="s">
        <v>25</v>
      </c>
      <c r="E48" s="1">
        <v>42934</v>
      </c>
      <c r="F48" t="s">
        <v>23</v>
      </c>
      <c r="G48" t="s">
        <v>28</v>
      </c>
      <c r="H48" s="2">
        <v>0.31111111111111112</v>
      </c>
      <c r="I48">
        <v>31.1</v>
      </c>
      <c r="J48">
        <v>4.1399999999999997</v>
      </c>
      <c r="K48" s="2">
        <v>0.42083333333333334</v>
      </c>
      <c r="L48">
        <v>31.6</v>
      </c>
      <c r="M48">
        <v>3.81</v>
      </c>
      <c r="N48" s="4">
        <f t="shared" si="0"/>
        <v>2.6333333333333333</v>
      </c>
      <c r="O48">
        <f t="shared" si="1"/>
        <v>-0.32999999999999963</v>
      </c>
      <c r="P48" s="4">
        <f t="shared" si="2"/>
        <v>-0.12531645569620239</v>
      </c>
    </row>
    <row r="49" spans="1:16" x14ac:dyDescent="0.2">
      <c r="A49">
        <v>3</v>
      </c>
      <c r="B49">
        <v>48</v>
      </c>
      <c r="C49" t="s">
        <v>11</v>
      </c>
      <c r="D49" t="s">
        <v>25</v>
      </c>
      <c r="E49" s="1">
        <v>42934</v>
      </c>
      <c r="F49" t="s">
        <v>24</v>
      </c>
      <c r="G49" t="s">
        <v>28</v>
      </c>
      <c r="H49" s="2">
        <v>0.3125</v>
      </c>
      <c r="I49">
        <v>31.2</v>
      </c>
      <c r="J49">
        <v>4.17</v>
      </c>
      <c r="K49" s="2">
        <v>0.42222222222222222</v>
      </c>
      <c r="L49">
        <v>31.6</v>
      </c>
      <c r="M49">
        <v>3.88</v>
      </c>
      <c r="N49" s="4">
        <f t="shared" si="0"/>
        <v>2.6333333333333333</v>
      </c>
      <c r="O49">
        <f t="shared" si="1"/>
        <v>-0.29000000000000004</v>
      </c>
      <c r="P49" s="4">
        <f t="shared" si="2"/>
        <v>-0.11012658227848103</v>
      </c>
    </row>
    <row r="50" spans="1:16" s="6" customFormat="1" x14ac:dyDescent="0.2">
      <c r="A50" s="6">
        <v>4</v>
      </c>
      <c r="B50" s="6">
        <v>49</v>
      </c>
      <c r="C50" s="6" t="s">
        <v>11</v>
      </c>
      <c r="D50" s="6" t="s">
        <v>12</v>
      </c>
      <c r="E50" s="7">
        <v>42937</v>
      </c>
      <c r="F50" s="6" t="s">
        <v>13</v>
      </c>
      <c r="G50" s="6" t="s">
        <v>27</v>
      </c>
      <c r="H50" s="8">
        <v>0.27361111111111108</v>
      </c>
      <c r="I50" s="6">
        <v>31.3</v>
      </c>
      <c r="J50" s="6">
        <v>6.66</v>
      </c>
      <c r="K50" s="8">
        <v>0.38611111111111113</v>
      </c>
      <c r="L50" s="6">
        <v>32</v>
      </c>
      <c r="M50" s="6">
        <v>7.84</v>
      </c>
      <c r="N50" s="9">
        <f t="shared" si="0"/>
        <v>2.7000000000000011</v>
      </c>
      <c r="O50" s="6">
        <f t="shared" si="1"/>
        <v>1.1799999999999997</v>
      </c>
      <c r="P50" s="9">
        <f t="shared" si="2"/>
        <v>0.43703703703703678</v>
      </c>
    </row>
    <row r="51" spans="1:16" s="6" customFormat="1" x14ac:dyDescent="0.2">
      <c r="A51" s="6">
        <v>4</v>
      </c>
      <c r="B51" s="6">
        <v>50</v>
      </c>
      <c r="C51" s="6" t="s">
        <v>11</v>
      </c>
      <c r="D51" s="6" t="s">
        <v>12</v>
      </c>
      <c r="E51" s="7">
        <v>42937</v>
      </c>
      <c r="F51" s="6" t="s">
        <v>14</v>
      </c>
      <c r="G51" s="6" t="s">
        <v>27</v>
      </c>
      <c r="H51" s="8">
        <v>0.27499999999999997</v>
      </c>
      <c r="I51" s="6">
        <v>31.2</v>
      </c>
      <c r="J51" s="6">
        <v>6.72</v>
      </c>
      <c r="K51" s="8">
        <v>0.38680555555555557</v>
      </c>
      <c r="L51" s="6">
        <v>32.1</v>
      </c>
      <c r="M51" s="6">
        <v>7.92</v>
      </c>
      <c r="N51" s="9">
        <f t="shared" si="0"/>
        <v>2.6833333333333345</v>
      </c>
      <c r="O51" s="6">
        <f t="shared" si="1"/>
        <v>1.2000000000000002</v>
      </c>
      <c r="P51" s="9">
        <f t="shared" si="2"/>
        <v>0.44720496894409928</v>
      </c>
    </row>
    <row r="52" spans="1:16" s="6" customFormat="1" x14ac:dyDescent="0.2">
      <c r="A52" s="6">
        <v>4</v>
      </c>
      <c r="B52" s="6">
        <v>51</v>
      </c>
      <c r="C52" s="6" t="s">
        <v>11</v>
      </c>
      <c r="D52" s="6" t="s">
        <v>12</v>
      </c>
      <c r="E52" s="7">
        <v>42937</v>
      </c>
      <c r="F52" s="6" t="s">
        <v>15</v>
      </c>
      <c r="G52" s="6" t="s">
        <v>27</v>
      </c>
      <c r="H52" s="8">
        <v>0.27569444444444446</v>
      </c>
      <c r="I52" s="6">
        <v>31.2</v>
      </c>
      <c r="J52" s="6">
        <v>6.66</v>
      </c>
      <c r="K52" s="8">
        <v>0.38750000000000001</v>
      </c>
      <c r="L52" s="6">
        <v>31.9</v>
      </c>
      <c r="M52" s="6">
        <v>7.89</v>
      </c>
      <c r="N52" s="9">
        <f t="shared" si="0"/>
        <v>2.6833333333333331</v>
      </c>
      <c r="O52" s="6">
        <f t="shared" si="1"/>
        <v>1.2299999999999995</v>
      </c>
      <c r="P52" s="9">
        <f t="shared" si="2"/>
        <v>0.45838509316770171</v>
      </c>
    </row>
    <row r="53" spans="1:16" s="6" customFormat="1" x14ac:dyDescent="0.2">
      <c r="A53" s="6">
        <v>4</v>
      </c>
      <c r="B53" s="6">
        <v>52</v>
      </c>
      <c r="C53" s="6" t="s">
        <v>11</v>
      </c>
      <c r="D53" s="6" t="s">
        <v>12</v>
      </c>
      <c r="E53" s="7">
        <v>42937</v>
      </c>
      <c r="F53" s="6" t="s">
        <v>16</v>
      </c>
      <c r="G53" s="6" t="s">
        <v>27</v>
      </c>
      <c r="H53" s="8">
        <v>0.27708333333333335</v>
      </c>
      <c r="I53" s="6">
        <v>31.3</v>
      </c>
      <c r="J53" s="6">
        <v>6.68</v>
      </c>
      <c r="K53" s="8">
        <v>0.3888888888888889</v>
      </c>
      <c r="L53" s="6">
        <v>31.9</v>
      </c>
      <c r="M53" s="6">
        <v>7.87</v>
      </c>
      <c r="N53" s="9">
        <f t="shared" si="0"/>
        <v>2.6833333333333331</v>
      </c>
      <c r="O53" s="6">
        <f t="shared" si="1"/>
        <v>1.1900000000000004</v>
      </c>
      <c r="P53" s="9">
        <f t="shared" si="2"/>
        <v>0.44347826086956538</v>
      </c>
    </row>
    <row r="54" spans="1:16" s="6" customFormat="1" x14ac:dyDescent="0.2">
      <c r="A54" s="6">
        <v>4</v>
      </c>
      <c r="B54" s="6">
        <v>53</v>
      </c>
      <c r="C54" s="6" t="s">
        <v>11</v>
      </c>
      <c r="D54" s="6" t="s">
        <v>12</v>
      </c>
      <c r="E54" s="7">
        <v>42937</v>
      </c>
      <c r="F54" s="6" t="s">
        <v>17</v>
      </c>
      <c r="G54" s="6" t="s">
        <v>27</v>
      </c>
      <c r="H54" s="8">
        <v>0.27847222222222223</v>
      </c>
      <c r="I54" s="6">
        <v>31.3</v>
      </c>
      <c r="J54" s="6">
        <v>6.65</v>
      </c>
      <c r="K54" s="8">
        <v>0.39027777777777778</v>
      </c>
      <c r="L54" s="6">
        <v>32</v>
      </c>
      <c r="M54" s="6">
        <v>7.9</v>
      </c>
      <c r="N54" s="9">
        <f t="shared" si="0"/>
        <v>2.6833333333333331</v>
      </c>
      <c r="O54" s="6">
        <f t="shared" si="1"/>
        <v>1.25</v>
      </c>
      <c r="P54" s="9">
        <f t="shared" si="2"/>
        <v>0.46583850931677023</v>
      </c>
    </row>
    <row r="55" spans="1:16" s="6" customFormat="1" x14ac:dyDescent="0.2">
      <c r="A55" s="6">
        <v>4</v>
      </c>
      <c r="B55" s="6">
        <v>54</v>
      </c>
      <c r="C55" s="6" t="s">
        <v>11</v>
      </c>
      <c r="D55" s="6" t="s">
        <v>12</v>
      </c>
      <c r="E55" s="7">
        <v>42937</v>
      </c>
      <c r="F55" s="6" t="s">
        <v>18</v>
      </c>
      <c r="G55" s="6" t="s">
        <v>27</v>
      </c>
      <c r="H55" s="8">
        <v>0.27916666666666667</v>
      </c>
      <c r="I55" s="6">
        <v>31.3</v>
      </c>
      <c r="J55" s="6">
        <v>6.68</v>
      </c>
      <c r="K55" s="8">
        <v>0.39166666666666666</v>
      </c>
      <c r="L55" s="6">
        <v>31.9</v>
      </c>
      <c r="M55" s="6">
        <v>8</v>
      </c>
      <c r="N55" s="9">
        <f t="shared" si="0"/>
        <v>2.6999999999999997</v>
      </c>
      <c r="O55" s="6">
        <f t="shared" si="1"/>
        <v>1.3200000000000003</v>
      </c>
      <c r="P55" s="9">
        <f t="shared" si="2"/>
        <v>0.48888888888888904</v>
      </c>
    </row>
    <row r="56" spans="1:16" x14ac:dyDescent="0.2">
      <c r="A56">
        <v>4</v>
      </c>
      <c r="B56">
        <v>55</v>
      </c>
      <c r="C56" t="s">
        <v>11</v>
      </c>
      <c r="D56" t="s">
        <v>12</v>
      </c>
      <c r="E56" s="1">
        <v>42937</v>
      </c>
      <c r="F56" t="s">
        <v>19</v>
      </c>
      <c r="G56" t="s">
        <v>28</v>
      </c>
      <c r="H56" s="2">
        <v>0.28055555555555556</v>
      </c>
      <c r="I56">
        <v>31.4</v>
      </c>
      <c r="J56">
        <v>6.66</v>
      </c>
      <c r="K56" s="2">
        <v>0.37916666666666665</v>
      </c>
      <c r="L56">
        <v>33.1</v>
      </c>
      <c r="M56">
        <v>6.38</v>
      </c>
      <c r="N56" s="4">
        <f t="shared" si="0"/>
        <v>2.3666666666666663</v>
      </c>
      <c r="O56">
        <f t="shared" si="1"/>
        <v>-0.28000000000000025</v>
      </c>
      <c r="P56" s="4">
        <f t="shared" si="2"/>
        <v>-0.1183098591549297</v>
      </c>
    </row>
    <row r="57" spans="1:16" x14ac:dyDescent="0.2">
      <c r="A57">
        <v>4</v>
      </c>
      <c r="B57">
        <v>56</v>
      </c>
      <c r="C57" t="s">
        <v>11</v>
      </c>
      <c r="D57" t="s">
        <v>12</v>
      </c>
      <c r="E57" s="1">
        <v>42937</v>
      </c>
      <c r="F57" t="s">
        <v>20</v>
      </c>
      <c r="G57" t="s">
        <v>28</v>
      </c>
      <c r="H57" s="2">
        <v>0.28194444444444444</v>
      </c>
      <c r="I57">
        <v>31.5</v>
      </c>
      <c r="J57">
        <v>6.66</v>
      </c>
      <c r="K57" s="2">
        <v>0.38055555555555554</v>
      </c>
      <c r="L57">
        <v>32.5</v>
      </c>
      <c r="M57">
        <v>6.48</v>
      </c>
      <c r="N57" s="4">
        <f t="shared" si="0"/>
        <v>2.3666666666666663</v>
      </c>
      <c r="O57">
        <f t="shared" si="1"/>
        <v>-0.17999999999999972</v>
      </c>
      <c r="P57" s="4">
        <f t="shared" si="2"/>
        <v>-7.6056338028168913E-2</v>
      </c>
    </row>
    <row r="58" spans="1:16" x14ac:dyDescent="0.2">
      <c r="A58">
        <v>4</v>
      </c>
      <c r="B58">
        <v>57</v>
      </c>
      <c r="C58" t="s">
        <v>11</v>
      </c>
      <c r="D58" t="s">
        <v>12</v>
      </c>
      <c r="E58" s="1">
        <v>42937</v>
      </c>
      <c r="F58" t="s">
        <v>21</v>
      </c>
      <c r="G58" t="s">
        <v>28</v>
      </c>
      <c r="H58" s="2">
        <v>0.28263888888888888</v>
      </c>
      <c r="I58">
        <v>31.5</v>
      </c>
      <c r="J58">
        <v>6.66</v>
      </c>
      <c r="K58" s="2">
        <v>0.38125000000000003</v>
      </c>
      <c r="L58">
        <v>32.4</v>
      </c>
      <c r="M58">
        <v>6.5</v>
      </c>
      <c r="N58" s="4">
        <f t="shared" si="0"/>
        <v>2.3666666666666676</v>
      </c>
      <c r="O58">
        <f t="shared" si="1"/>
        <v>-0.16000000000000014</v>
      </c>
      <c r="P58" s="4">
        <f t="shared" si="2"/>
        <v>-6.7605633802816936E-2</v>
      </c>
    </row>
    <row r="59" spans="1:16" x14ac:dyDescent="0.2">
      <c r="A59">
        <v>4</v>
      </c>
      <c r="B59">
        <v>58</v>
      </c>
      <c r="C59" t="s">
        <v>11</v>
      </c>
      <c r="D59" t="s">
        <v>12</v>
      </c>
      <c r="E59" s="1">
        <v>42937</v>
      </c>
      <c r="F59" t="s">
        <v>22</v>
      </c>
      <c r="G59" t="s">
        <v>28</v>
      </c>
      <c r="H59" s="2">
        <v>0.28402777777777777</v>
      </c>
      <c r="I59">
        <v>31.5</v>
      </c>
      <c r="J59">
        <v>6.68</v>
      </c>
      <c r="K59" s="2">
        <v>0.38263888888888892</v>
      </c>
      <c r="L59">
        <v>32.200000000000003</v>
      </c>
      <c r="M59">
        <v>6.56</v>
      </c>
      <c r="N59" s="4">
        <f t="shared" si="0"/>
        <v>2.3666666666666676</v>
      </c>
      <c r="O59">
        <f t="shared" si="1"/>
        <v>-0.12000000000000011</v>
      </c>
      <c r="P59" s="4">
        <f t="shared" si="2"/>
        <v>-5.0704225352112699E-2</v>
      </c>
    </row>
    <row r="60" spans="1:16" x14ac:dyDescent="0.2">
      <c r="A60">
        <v>4</v>
      </c>
      <c r="B60">
        <v>59</v>
      </c>
      <c r="C60" t="s">
        <v>11</v>
      </c>
      <c r="D60" t="s">
        <v>12</v>
      </c>
      <c r="E60" s="1">
        <v>42937</v>
      </c>
      <c r="F60" t="s">
        <v>23</v>
      </c>
      <c r="G60" t="s">
        <v>28</v>
      </c>
      <c r="H60" s="2">
        <v>0.28541666666666665</v>
      </c>
      <c r="I60">
        <v>31.6</v>
      </c>
      <c r="J60">
        <v>6.68</v>
      </c>
      <c r="K60" s="2">
        <v>0.3833333333333333</v>
      </c>
      <c r="L60">
        <v>32.200000000000003</v>
      </c>
      <c r="M60">
        <v>6.61</v>
      </c>
      <c r="N60" s="4">
        <f t="shared" si="0"/>
        <v>2.3499999999999996</v>
      </c>
      <c r="O60">
        <f t="shared" si="1"/>
        <v>-6.9999999999999396E-2</v>
      </c>
      <c r="P60" s="4">
        <f t="shared" si="2"/>
        <v>-2.978723404255294E-2</v>
      </c>
    </row>
    <row r="61" spans="1:16" x14ac:dyDescent="0.2">
      <c r="A61">
        <v>4</v>
      </c>
      <c r="B61">
        <v>60</v>
      </c>
      <c r="C61" t="s">
        <v>11</v>
      </c>
      <c r="D61" t="s">
        <v>12</v>
      </c>
      <c r="E61" s="1">
        <v>42937</v>
      </c>
      <c r="F61" t="s">
        <v>24</v>
      </c>
      <c r="G61" t="s">
        <v>28</v>
      </c>
      <c r="H61" s="2">
        <v>0.28680555555555554</v>
      </c>
      <c r="I61">
        <v>31.7</v>
      </c>
      <c r="J61">
        <v>6.73</v>
      </c>
      <c r="K61" s="2">
        <v>0.38472222222222219</v>
      </c>
      <c r="L61">
        <v>32.200000000000003</v>
      </c>
      <c r="M61">
        <v>6.6</v>
      </c>
      <c r="N61" s="4">
        <f t="shared" si="0"/>
        <v>2.3499999999999996</v>
      </c>
      <c r="O61">
        <f t="shared" si="1"/>
        <v>-0.13000000000000078</v>
      </c>
      <c r="P61" s="4">
        <f t="shared" si="2"/>
        <v>-5.5319148936170556E-2</v>
      </c>
    </row>
    <row r="62" spans="1:16" s="6" customFormat="1" x14ac:dyDescent="0.2">
      <c r="A62" s="6">
        <v>4</v>
      </c>
      <c r="B62" s="6">
        <v>61</v>
      </c>
      <c r="C62" s="6" t="s">
        <v>11</v>
      </c>
      <c r="D62" s="6" t="s">
        <v>25</v>
      </c>
      <c r="E62" s="7">
        <v>42937</v>
      </c>
      <c r="F62" s="6" t="s">
        <v>13</v>
      </c>
      <c r="G62" s="6" t="s">
        <v>27</v>
      </c>
      <c r="H62" s="8">
        <v>0.29375000000000001</v>
      </c>
      <c r="I62" s="6">
        <v>31.5</v>
      </c>
      <c r="J62" s="6">
        <v>4</v>
      </c>
      <c r="K62" s="8">
        <v>0.40347222222222223</v>
      </c>
      <c r="L62" s="6">
        <v>32.700000000000003</v>
      </c>
      <c r="M62" s="6">
        <v>4.57</v>
      </c>
      <c r="N62" s="9">
        <f t="shared" si="0"/>
        <v>2.6333333333333333</v>
      </c>
      <c r="O62" s="6">
        <f t="shared" si="1"/>
        <v>0.57000000000000028</v>
      </c>
      <c r="P62" s="9">
        <f t="shared" si="2"/>
        <v>0.21645569620253174</v>
      </c>
    </row>
    <row r="63" spans="1:16" s="6" customFormat="1" x14ac:dyDescent="0.2">
      <c r="A63" s="6">
        <v>4</v>
      </c>
      <c r="B63" s="6">
        <v>62</v>
      </c>
      <c r="C63" s="6" t="s">
        <v>11</v>
      </c>
      <c r="D63" s="6" t="s">
        <v>25</v>
      </c>
      <c r="E63" s="7">
        <v>42937</v>
      </c>
      <c r="F63" s="6" t="s">
        <v>14</v>
      </c>
      <c r="G63" s="6" t="s">
        <v>27</v>
      </c>
      <c r="H63" s="8">
        <v>0.2951388888888889</v>
      </c>
      <c r="I63" s="6">
        <v>31.5</v>
      </c>
      <c r="J63" s="6">
        <v>3.87</v>
      </c>
      <c r="K63" s="8">
        <v>0.40416666666666662</v>
      </c>
      <c r="L63" s="6">
        <v>32.299999999999997</v>
      </c>
      <c r="M63" s="6">
        <v>4.49</v>
      </c>
      <c r="N63" s="9">
        <f t="shared" si="0"/>
        <v>2.6166666666666654</v>
      </c>
      <c r="O63" s="6">
        <f t="shared" si="1"/>
        <v>0.62000000000000011</v>
      </c>
      <c r="P63" s="9">
        <f t="shared" si="2"/>
        <v>0.23694267515923584</v>
      </c>
    </row>
    <row r="64" spans="1:16" s="6" customFormat="1" x14ac:dyDescent="0.2">
      <c r="A64" s="6">
        <v>4</v>
      </c>
      <c r="B64" s="6">
        <v>63</v>
      </c>
      <c r="C64" s="6" t="s">
        <v>11</v>
      </c>
      <c r="D64" s="6" t="s">
        <v>25</v>
      </c>
      <c r="E64" s="7">
        <v>42937</v>
      </c>
      <c r="F64" s="6" t="s">
        <v>15</v>
      </c>
      <c r="G64" s="6" t="s">
        <v>27</v>
      </c>
      <c r="H64" s="8">
        <v>0.29583333333333334</v>
      </c>
      <c r="I64" s="6">
        <v>31.6</v>
      </c>
      <c r="J64" s="6">
        <v>3.88</v>
      </c>
      <c r="K64" s="8">
        <v>0.4055555555555555</v>
      </c>
      <c r="L64" s="6">
        <v>32.200000000000003</v>
      </c>
      <c r="M64" s="6">
        <v>4.22</v>
      </c>
      <c r="N64" s="9">
        <f t="shared" si="0"/>
        <v>2.633333333333332</v>
      </c>
      <c r="O64" s="6">
        <f t="shared" si="1"/>
        <v>0.33999999999999986</v>
      </c>
      <c r="P64" s="9">
        <f t="shared" si="2"/>
        <v>0.12911392405063293</v>
      </c>
    </row>
    <row r="65" spans="1:16" s="6" customFormat="1" x14ac:dyDescent="0.2">
      <c r="A65" s="6">
        <v>4</v>
      </c>
      <c r="B65" s="6">
        <v>64</v>
      </c>
      <c r="C65" s="6" t="s">
        <v>11</v>
      </c>
      <c r="D65" s="6" t="s">
        <v>25</v>
      </c>
      <c r="E65" s="7">
        <v>42937</v>
      </c>
      <c r="F65" s="6" t="s">
        <v>16</v>
      </c>
      <c r="G65" s="6" t="s">
        <v>27</v>
      </c>
      <c r="H65" s="8">
        <v>0.29722222222222222</v>
      </c>
      <c r="I65" s="6">
        <v>31.6</v>
      </c>
      <c r="J65" s="6">
        <v>3.96</v>
      </c>
      <c r="K65" s="8">
        <v>0.40625</v>
      </c>
      <c r="L65" s="6">
        <v>32</v>
      </c>
      <c r="M65" s="6">
        <v>4.2300000000000004</v>
      </c>
      <c r="N65" s="9">
        <f t="shared" si="0"/>
        <v>2.6166666666666667</v>
      </c>
      <c r="O65" s="6">
        <f t="shared" si="1"/>
        <v>0.27000000000000046</v>
      </c>
      <c r="P65" s="9">
        <f t="shared" si="2"/>
        <v>0.10318471337579635</v>
      </c>
    </row>
    <row r="66" spans="1:16" s="6" customFormat="1" x14ac:dyDescent="0.2">
      <c r="A66" s="6">
        <v>4</v>
      </c>
      <c r="B66" s="6">
        <v>65</v>
      </c>
      <c r="C66" s="6" t="s">
        <v>11</v>
      </c>
      <c r="D66" s="6" t="s">
        <v>25</v>
      </c>
      <c r="E66" s="7">
        <v>42937</v>
      </c>
      <c r="F66" s="6" t="s">
        <v>17</v>
      </c>
      <c r="G66" s="6" t="s">
        <v>27</v>
      </c>
      <c r="H66" s="8">
        <v>0.2986111111111111</v>
      </c>
      <c r="I66" s="6">
        <v>31.6</v>
      </c>
      <c r="J66" s="6">
        <v>3.48</v>
      </c>
      <c r="K66" s="8">
        <v>0.4069444444444445</v>
      </c>
      <c r="L66" s="6">
        <v>32</v>
      </c>
      <c r="M66" s="6">
        <v>3.92</v>
      </c>
      <c r="N66" s="9">
        <f t="shared" si="0"/>
        <v>2.6000000000000014</v>
      </c>
      <c r="O66" s="6">
        <f t="shared" si="1"/>
        <v>0.43999999999999995</v>
      </c>
      <c r="P66" s="9">
        <f t="shared" si="2"/>
        <v>0.16923076923076913</v>
      </c>
    </row>
    <row r="67" spans="1:16" s="6" customFormat="1" x14ac:dyDescent="0.2">
      <c r="A67" s="6">
        <v>4</v>
      </c>
      <c r="B67" s="6">
        <v>66</v>
      </c>
      <c r="C67" s="6" t="s">
        <v>11</v>
      </c>
      <c r="D67" s="6" t="s">
        <v>25</v>
      </c>
      <c r="E67" s="7">
        <v>42937</v>
      </c>
      <c r="F67" s="6" t="s">
        <v>18</v>
      </c>
      <c r="G67" s="6" t="s">
        <v>27</v>
      </c>
      <c r="H67" s="8">
        <v>0.29930555555555555</v>
      </c>
      <c r="I67" s="6">
        <v>31.6</v>
      </c>
      <c r="J67" s="6">
        <v>3.42</v>
      </c>
      <c r="K67" s="8">
        <v>0.40763888888888888</v>
      </c>
      <c r="L67" s="6">
        <v>32.299999999999997</v>
      </c>
      <c r="M67" s="6">
        <v>4.04</v>
      </c>
      <c r="N67" s="9">
        <f t="shared" ref="N67:N130" si="3">(K67-H67)*24</f>
        <v>2.6</v>
      </c>
      <c r="O67" s="6">
        <f t="shared" ref="O67:O130" si="4">M67-J67</f>
        <v>0.62000000000000011</v>
      </c>
      <c r="P67" s="9">
        <f t="shared" ref="P67:P130" si="5">O67/N67</f>
        <v>0.2384615384615385</v>
      </c>
    </row>
    <row r="68" spans="1:16" x14ac:dyDescent="0.2">
      <c r="A68">
        <v>4</v>
      </c>
      <c r="B68">
        <v>67</v>
      </c>
      <c r="C68" t="s">
        <v>11</v>
      </c>
      <c r="D68" t="s">
        <v>25</v>
      </c>
      <c r="E68" s="1">
        <v>42937</v>
      </c>
      <c r="F68" t="s">
        <v>19</v>
      </c>
      <c r="G68" t="s">
        <v>28</v>
      </c>
      <c r="H68" s="2">
        <v>0.30069444444444443</v>
      </c>
      <c r="I68">
        <v>31.7</v>
      </c>
      <c r="J68">
        <v>3.43</v>
      </c>
      <c r="K68" s="2">
        <v>0.40833333333333338</v>
      </c>
      <c r="L68">
        <v>32.299999999999997</v>
      </c>
      <c r="M68">
        <v>3.3</v>
      </c>
      <c r="N68" s="4">
        <f t="shared" si="3"/>
        <v>2.5833333333333348</v>
      </c>
      <c r="O68">
        <f t="shared" si="4"/>
        <v>-0.13000000000000034</v>
      </c>
      <c r="P68" s="4">
        <f t="shared" si="5"/>
        <v>-5.0322580645161395E-2</v>
      </c>
    </row>
    <row r="69" spans="1:16" x14ac:dyDescent="0.2">
      <c r="A69">
        <v>4</v>
      </c>
      <c r="B69">
        <v>68</v>
      </c>
      <c r="C69" t="s">
        <v>11</v>
      </c>
      <c r="D69" t="s">
        <v>25</v>
      </c>
      <c r="E69" s="1">
        <v>42937</v>
      </c>
      <c r="F69" t="s">
        <v>20</v>
      </c>
      <c r="G69" t="s">
        <v>28</v>
      </c>
      <c r="H69" s="2">
        <v>0.30208333333333331</v>
      </c>
      <c r="I69">
        <v>31.8</v>
      </c>
      <c r="J69">
        <v>3.85</v>
      </c>
      <c r="K69" s="2">
        <v>0.40972222222222227</v>
      </c>
      <c r="L69">
        <v>32.200000000000003</v>
      </c>
      <c r="M69">
        <v>3.7</v>
      </c>
      <c r="N69" s="4">
        <f t="shared" si="3"/>
        <v>2.5833333333333348</v>
      </c>
      <c r="O69">
        <f t="shared" si="4"/>
        <v>-0.14999999999999991</v>
      </c>
      <c r="P69" s="4">
        <f t="shared" si="5"/>
        <v>-5.8064516129032191E-2</v>
      </c>
    </row>
    <row r="70" spans="1:16" x14ac:dyDescent="0.2">
      <c r="A70">
        <v>4</v>
      </c>
      <c r="B70">
        <v>69</v>
      </c>
      <c r="C70" t="s">
        <v>11</v>
      </c>
      <c r="D70" t="s">
        <v>25</v>
      </c>
      <c r="E70" s="1">
        <v>42937</v>
      </c>
      <c r="F70" t="s">
        <v>21</v>
      </c>
      <c r="G70" t="s">
        <v>28</v>
      </c>
      <c r="H70" s="2">
        <v>0.30277777777777776</v>
      </c>
      <c r="I70">
        <v>32</v>
      </c>
      <c r="J70">
        <v>3.59</v>
      </c>
      <c r="K70" s="2">
        <v>0.41041666666666665</v>
      </c>
      <c r="L70">
        <v>32.200000000000003</v>
      </c>
      <c r="M70">
        <v>3.46</v>
      </c>
      <c r="N70" s="4">
        <f t="shared" si="3"/>
        <v>2.5833333333333335</v>
      </c>
      <c r="O70">
        <f t="shared" si="4"/>
        <v>-0.12999999999999989</v>
      </c>
      <c r="P70" s="4">
        <f t="shared" si="5"/>
        <v>-5.032258064516125E-2</v>
      </c>
    </row>
    <row r="71" spans="1:16" x14ac:dyDescent="0.2">
      <c r="A71">
        <v>4</v>
      </c>
      <c r="B71">
        <v>70</v>
      </c>
      <c r="C71" t="s">
        <v>11</v>
      </c>
      <c r="D71" t="s">
        <v>25</v>
      </c>
      <c r="E71" s="1">
        <v>42937</v>
      </c>
      <c r="F71" t="s">
        <v>22</v>
      </c>
      <c r="G71" t="s">
        <v>28</v>
      </c>
      <c r="H71" s="2">
        <v>0.30416666666666664</v>
      </c>
      <c r="I71">
        <v>32</v>
      </c>
      <c r="J71">
        <v>3.6</v>
      </c>
      <c r="K71" s="2">
        <v>0.41111111111111115</v>
      </c>
      <c r="L71">
        <v>32.299999999999997</v>
      </c>
      <c r="M71">
        <v>3.53</v>
      </c>
      <c r="N71" s="4">
        <f t="shared" si="3"/>
        <v>2.5666666666666682</v>
      </c>
      <c r="O71">
        <f t="shared" si="4"/>
        <v>-7.0000000000000284E-2</v>
      </c>
      <c r="P71" s="4">
        <f t="shared" si="5"/>
        <v>-2.7272727272727369E-2</v>
      </c>
    </row>
    <row r="72" spans="1:16" x14ac:dyDescent="0.2">
      <c r="A72">
        <v>4</v>
      </c>
      <c r="B72">
        <v>71</v>
      </c>
      <c r="C72" t="s">
        <v>11</v>
      </c>
      <c r="D72" t="s">
        <v>25</v>
      </c>
      <c r="E72" s="1">
        <v>42937</v>
      </c>
      <c r="F72" t="s">
        <v>23</v>
      </c>
      <c r="G72" t="s">
        <v>28</v>
      </c>
      <c r="H72" s="2">
        <v>0.30486111111111108</v>
      </c>
      <c r="I72">
        <v>32</v>
      </c>
      <c r="J72">
        <v>3.62</v>
      </c>
      <c r="K72" s="2">
        <v>0.41180555555555554</v>
      </c>
      <c r="L72">
        <v>32.4</v>
      </c>
      <c r="M72">
        <v>3.49</v>
      </c>
      <c r="N72" s="4">
        <f t="shared" si="3"/>
        <v>2.5666666666666669</v>
      </c>
      <c r="O72">
        <f t="shared" si="4"/>
        <v>-0.12999999999999989</v>
      </c>
      <c r="P72" s="4">
        <f t="shared" si="5"/>
        <v>-5.0649350649350604E-2</v>
      </c>
    </row>
    <row r="73" spans="1:16" x14ac:dyDescent="0.2">
      <c r="A73">
        <v>4</v>
      </c>
      <c r="B73">
        <v>72</v>
      </c>
      <c r="C73" t="s">
        <v>11</v>
      </c>
      <c r="D73" t="s">
        <v>25</v>
      </c>
      <c r="E73" s="1">
        <v>42937</v>
      </c>
      <c r="F73" t="s">
        <v>24</v>
      </c>
      <c r="G73" t="s">
        <v>28</v>
      </c>
      <c r="H73" s="2">
        <v>0.30624999999999997</v>
      </c>
      <c r="I73">
        <v>31.8</v>
      </c>
      <c r="J73">
        <v>4</v>
      </c>
      <c r="K73" s="2">
        <v>0.41319444444444442</v>
      </c>
      <c r="L73">
        <v>32.4</v>
      </c>
      <c r="M73">
        <v>3.82</v>
      </c>
      <c r="N73" s="4">
        <f t="shared" si="3"/>
        <v>2.5666666666666669</v>
      </c>
      <c r="O73">
        <f t="shared" si="4"/>
        <v>-0.18000000000000016</v>
      </c>
      <c r="P73" s="4">
        <f t="shared" si="5"/>
        <v>-7.0129870129870181E-2</v>
      </c>
    </row>
    <row r="74" spans="1:16" s="6" customFormat="1" x14ac:dyDescent="0.2">
      <c r="A74" s="6">
        <v>5</v>
      </c>
      <c r="B74" s="6">
        <v>73</v>
      </c>
      <c r="C74" s="6" t="s">
        <v>11</v>
      </c>
      <c r="D74" s="6" t="s">
        <v>25</v>
      </c>
      <c r="E74" s="7">
        <v>42996</v>
      </c>
      <c r="F74" s="6" t="s">
        <v>13</v>
      </c>
      <c r="G74" s="6" t="s">
        <v>27</v>
      </c>
      <c r="H74" s="8">
        <v>0.29583333333333334</v>
      </c>
      <c r="I74" s="6">
        <v>27.4</v>
      </c>
      <c r="J74" s="6">
        <v>2.81</v>
      </c>
      <c r="K74" s="8">
        <v>0.41666666666666669</v>
      </c>
      <c r="L74" s="6">
        <v>28.6</v>
      </c>
      <c r="M74" s="6">
        <v>3.13</v>
      </c>
      <c r="N74" s="9">
        <f t="shared" si="3"/>
        <v>2.9000000000000004</v>
      </c>
      <c r="O74" s="6">
        <f t="shared" si="4"/>
        <v>0.31999999999999984</v>
      </c>
      <c r="P74" s="9">
        <f t="shared" si="5"/>
        <v>0.11034482758620683</v>
      </c>
    </row>
    <row r="75" spans="1:16" s="6" customFormat="1" x14ac:dyDescent="0.2">
      <c r="A75" s="6">
        <v>5</v>
      </c>
      <c r="B75" s="6">
        <v>74</v>
      </c>
      <c r="C75" s="6" t="s">
        <v>11</v>
      </c>
      <c r="D75" s="6" t="s">
        <v>25</v>
      </c>
      <c r="E75" s="7">
        <v>42996</v>
      </c>
      <c r="F75" s="6" t="s">
        <v>14</v>
      </c>
      <c r="G75" s="6" t="s">
        <v>27</v>
      </c>
      <c r="H75" s="8">
        <v>0.29375000000000001</v>
      </c>
      <c r="I75" s="6">
        <v>27.2</v>
      </c>
      <c r="J75" s="6">
        <v>2.81</v>
      </c>
      <c r="K75" s="8">
        <v>0.41736111111111113</v>
      </c>
      <c r="L75" s="6">
        <v>28.3</v>
      </c>
      <c r="M75" s="6">
        <v>3.16</v>
      </c>
      <c r="N75" s="9">
        <f t="shared" si="3"/>
        <v>2.9666666666666668</v>
      </c>
      <c r="O75" s="6">
        <f t="shared" si="4"/>
        <v>0.35000000000000009</v>
      </c>
      <c r="P75" s="9">
        <f t="shared" si="5"/>
        <v>0.11797752808988766</v>
      </c>
    </row>
    <row r="76" spans="1:16" s="6" customFormat="1" x14ac:dyDescent="0.2">
      <c r="A76" s="6">
        <v>5</v>
      </c>
      <c r="B76" s="6">
        <v>75</v>
      </c>
      <c r="C76" s="6" t="s">
        <v>11</v>
      </c>
      <c r="D76" s="6" t="s">
        <v>25</v>
      </c>
      <c r="E76" s="7">
        <v>42996</v>
      </c>
      <c r="F76" s="6" t="s">
        <v>15</v>
      </c>
      <c r="G76" s="6" t="s">
        <v>27</v>
      </c>
      <c r="H76" s="8">
        <v>0.29236111111111113</v>
      </c>
      <c r="I76" s="6">
        <v>26.8</v>
      </c>
      <c r="J76" s="6">
        <v>2.92</v>
      </c>
      <c r="K76" s="8">
        <v>0.41875000000000001</v>
      </c>
      <c r="L76" s="6">
        <v>24.4</v>
      </c>
      <c r="M76" s="6">
        <v>3.24</v>
      </c>
      <c r="N76" s="9">
        <f t="shared" si="3"/>
        <v>3.0333333333333332</v>
      </c>
      <c r="O76" s="6">
        <f t="shared" si="4"/>
        <v>0.32000000000000028</v>
      </c>
      <c r="P76" s="9">
        <f t="shared" si="5"/>
        <v>0.10549450549450559</v>
      </c>
    </row>
    <row r="77" spans="1:16" s="6" customFormat="1" x14ac:dyDescent="0.2">
      <c r="A77" s="6">
        <v>5</v>
      </c>
      <c r="B77" s="6">
        <v>76</v>
      </c>
      <c r="C77" s="6" t="s">
        <v>11</v>
      </c>
      <c r="D77" s="6" t="s">
        <v>25</v>
      </c>
      <c r="E77" s="7">
        <v>42996</v>
      </c>
      <c r="F77" s="6" t="s">
        <v>16</v>
      </c>
      <c r="G77" s="6" t="s">
        <v>27</v>
      </c>
      <c r="H77" s="8">
        <v>0.29652777777777778</v>
      </c>
      <c r="I77" s="6">
        <v>27.4</v>
      </c>
      <c r="J77" s="6">
        <v>2.78</v>
      </c>
      <c r="K77" s="8">
        <v>0.41944444444444445</v>
      </c>
      <c r="L77" s="6">
        <v>28.3</v>
      </c>
      <c r="M77" s="6">
        <v>3.02</v>
      </c>
      <c r="N77" s="9">
        <f t="shared" si="3"/>
        <v>2.95</v>
      </c>
      <c r="O77" s="6">
        <f t="shared" si="4"/>
        <v>0.24000000000000021</v>
      </c>
      <c r="P77" s="9">
        <f t="shared" si="5"/>
        <v>8.1355932203389894E-2</v>
      </c>
    </row>
    <row r="78" spans="1:16" s="6" customFormat="1" x14ac:dyDescent="0.2">
      <c r="A78" s="6">
        <v>5</v>
      </c>
      <c r="B78" s="6">
        <v>77</v>
      </c>
      <c r="C78" s="6" t="s">
        <v>11</v>
      </c>
      <c r="D78" s="6" t="s">
        <v>25</v>
      </c>
      <c r="E78" s="7">
        <v>42996</v>
      </c>
      <c r="F78" s="6" t="s">
        <v>17</v>
      </c>
      <c r="G78" s="6" t="s">
        <v>27</v>
      </c>
      <c r="H78" s="8">
        <v>0.2986111111111111</v>
      </c>
      <c r="I78" s="6">
        <v>27.3</v>
      </c>
      <c r="J78" s="6">
        <v>2.77</v>
      </c>
      <c r="K78" s="8">
        <v>0.42083333333333334</v>
      </c>
      <c r="L78" s="6">
        <v>28.4</v>
      </c>
      <c r="M78" s="6">
        <v>3.04</v>
      </c>
      <c r="N78" s="9">
        <f t="shared" si="3"/>
        <v>2.9333333333333336</v>
      </c>
      <c r="O78" s="6">
        <f t="shared" si="4"/>
        <v>0.27</v>
      </c>
      <c r="P78" s="9">
        <f t="shared" si="5"/>
        <v>9.2045454545454541E-2</v>
      </c>
    </row>
    <row r="79" spans="1:16" s="6" customFormat="1" x14ac:dyDescent="0.2">
      <c r="A79" s="6">
        <v>5</v>
      </c>
      <c r="B79" s="6">
        <v>78</v>
      </c>
      <c r="C79" s="6" t="s">
        <v>11</v>
      </c>
      <c r="D79" s="6" t="s">
        <v>25</v>
      </c>
      <c r="E79" s="7">
        <v>42996</v>
      </c>
      <c r="F79" s="6" t="s">
        <v>18</v>
      </c>
      <c r="G79" s="6" t="s">
        <v>27</v>
      </c>
      <c r="H79" s="8">
        <v>0.30069444444444443</v>
      </c>
      <c r="I79" s="6">
        <v>27.3</v>
      </c>
      <c r="J79" s="6">
        <v>2.74</v>
      </c>
      <c r="K79" s="8">
        <v>0.42222222222222222</v>
      </c>
      <c r="L79" s="6">
        <v>28.4</v>
      </c>
      <c r="M79" s="6">
        <v>3.02</v>
      </c>
      <c r="N79" s="9">
        <f t="shared" si="3"/>
        <v>2.916666666666667</v>
      </c>
      <c r="O79" s="6">
        <f t="shared" si="4"/>
        <v>0.2799999999999998</v>
      </c>
      <c r="P79" s="9">
        <f t="shared" si="5"/>
        <v>9.5999999999999919E-2</v>
      </c>
    </row>
    <row r="80" spans="1:16" x14ac:dyDescent="0.2">
      <c r="A80">
        <v>5</v>
      </c>
      <c r="B80">
        <v>79</v>
      </c>
      <c r="C80" t="s">
        <v>11</v>
      </c>
      <c r="D80" t="s">
        <v>25</v>
      </c>
      <c r="E80" s="1">
        <v>42996</v>
      </c>
      <c r="F80" t="s">
        <v>19</v>
      </c>
      <c r="G80" t="s">
        <v>28</v>
      </c>
      <c r="H80" s="2">
        <v>0.30208333333333331</v>
      </c>
      <c r="I80">
        <v>27.4</v>
      </c>
      <c r="J80">
        <v>2.8</v>
      </c>
      <c r="K80" s="2">
        <v>0.42291666666666666</v>
      </c>
      <c r="L80">
        <v>28.5</v>
      </c>
      <c r="M80">
        <v>2.71</v>
      </c>
      <c r="N80" s="4">
        <f t="shared" si="3"/>
        <v>2.9000000000000004</v>
      </c>
      <c r="O80">
        <f t="shared" si="4"/>
        <v>-8.9999999999999858E-2</v>
      </c>
      <c r="P80" s="4">
        <f t="shared" si="5"/>
        <v>-3.1034482758620637E-2</v>
      </c>
    </row>
    <row r="81" spans="1:16" x14ac:dyDescent="0.2">
      <c r="A81">
        <v>5</v>
      </c>
      <c r="B81">
        <v>80</v>
      </c>
      <c r="C81" t="s">
        <v>11</v>
      </c>
      <c r="D81" t="s">
        <v>25</v>
      </c>
      <c r="E81" s="1">
        <v>42996</v>
      </c>
      <c r="F81" t="s">
        <v>20</v>
      </c>
      <c r="G81" t="s">
        <v>28</v>
      </c>
      <c r="H81" s="2">
        <v>0.3034722222222222</v>
      </c>
      <c r="I81">
        <v>27.3</v>
      </c>
      <c r="J81">
        <v>2.75</v>
      </c>
      <c r="K81" s="2">
        <v>0.4236111111111111</v>
      </c>
      <c r="L81">
        <v>28.3</v>
      </c>
      <c r="M81">
        <v>2.7</v>
      </c>
      <c r="N81" s="4">
        <f t="shared" si="3"/>
        <v>2.8833333333333337</v>
      </c>
      <c r="O81">
        <f t="shared" si="4"/>
        <v>-4.9999999999999822E-2</v>
      </c>
      <c r="P81" s="4">
        <f t="shared" si="5"/>
        <v>-1.7341040462427681E-2</v>
      </c>
    </row>
    <row r="82" spans="1:16" x14ac:dyDescent="0.2">
      <c r="A82">
        <v>5</v>
      </c>
      <c r="B82">
        <v>81</v>
      </c>
      <c r="C82" t="s">
        <v>11</v>
      </c>
      <c r="D82" t="s">
        <v>25</v>
      </c>
      <c r="E82" s="1">
        <v>42996</v>
      </c>
      <c r="F82" t="s">
        <v>21</v>
      </c>
      <c r="G82" t="s">
        <v>28</v>
      </c>
      <c r="H82" s="2">
        <v>0.30486111111111108</v>
      </c>
      <c r="I82">
        <v>27.3</v>
      </c>
      <c r="J82">
        <v>2.77</v>
      </c>
      <c r="K82" s="2">
        <v>0.42499999999999999</v>
      </c>
      <c r="L82">
        <v>28.2</v>
      </c>
      <c r="M82">
        <v>2.73</v>
      </c>
      <c r="N82" s="4">
        <f t="shared" si="3"/>
        <v>2.8833333333333337</v>
      </c>
      <c r="O82">
        <f t="shared" si="4"/>
        <v>-4.0000000000000036E-2</v>
      </c>
      <c r="P82" s="4">
        <f t="shared" si="5"/>
        <v>-1.3872832369942207E-2</v>
      </c>
    </row>
    <row r="83" spans="1:16" x14ac:dyDescent="0.2">
      <c r="A83">
        <v>5</v>
      </c>
      <c r="B83">
        <v>82</v>
      </c>
      <c r="C83" t="s">
        <v>11</v>
      </c>
      <c r="D83" t="s">
        <v>25</v>
      </c>
      <c r="E83" s="1">
        <v>42996</v>
      </c>
      <c r="F83" t="s">
        <v>22</v>
      </c>
      <c r="G83" t="s">
        <v>28</v>
      </c>
      <c r="H83" s="2">
        <v>0.30624999999999997</v>
      </c>
      <c r="I83">
        <v>27.8</v>
      </c>
      <c r="J83">
        <v>2.7</v>
      </c>
      <c r="K83" s="2">
        <v>0.42638888888888887</v>
      </c>
      <c r="L83">
        <v>28.6</v>
      </c>
      <c r="M83">
        <v>2.66</v>
      </c>
      <c r="N83" s="4">
        <f t="shared" si="3"/>
        <v>2.8833333333333337</v>
      </c>
      <c r="O83">
        <f t="shared" si="4"/>
        <v>-4.0000000000000036E-2</v>
      </c>
      <c r="P83" s="4">
        <f t="shared" si="5"/>
        <v>-1.3872832369942207E-2</v>
      </c>
    </row>
    <row r="84" spans="1:16" x14ac:dyDescent="0.2">
      <c r="A84">
        <v>5</v>
      </c>
      <c r="B84">
        <v>83</v>
      </c>
      <c r="C84" t="s">
        <v>11</v>
      </c>
      <c r="D84" t="s">
        <v>25</v>
      </c>
      <c r="E84" s="1">
        <v>42996</v>
      </c>
      <c r="F84" t="s">
        <v>23</v>
      </c>
      <c r="G84" t="s">
        <v>28</v>
      </c>
      <c r="H84" s="2">
        <v>0.30763888888888891</v>
      </c>
      <c r="I84">
        <v>27.8</v>
      </c>
      <c r="J84">
        <v>2.73</v>
      </c>
      <c r="K84" s="2">
        <v>0.42777777777777781</v>
      </c>
      <c r="L84">
        <v>28.4</v>
      </c>
      <c r="M84">
        <v>2.75</v>
      </c>
      <c r="N84" s="4">
        <f t="shared" si="3"/>
        <v>2.8833333333333337</v>
      </c>
      <c r="O84">
        <f t="shared" si="4"/>
        <v>2.0000000000000018E-2</v>
      </c>
      <c r="P84" s="4">
        <f t="shared" si="5"/>
        <v>6.9364161849711035E-3</v>
      </c>
    </row>
    <row r="85" spans="1:16" x14ac:dyDescent="0.2">
      <c r="A85">
        <v>5</v>
      </c>
      <c r="B85">
        <v>84</v>
      </c>
      <c r="C85" t="s">
        <v>11</v>
      </c>
      <c r="D85" t="s">
        <v>25</v>
      </c>
      <c r="E85" s="1">
        <v>42996</v>
      </c>
      <c r="F85" t="s">
        <v>24</v>
      </c>
      <c r="G85" t="s">
        <v>28</v>
      </c>
      <c r="H85" s="2">
        <v>0.30972222222222223</v>
      </c>
      <c r="I85">
        <v>27.7</v>
      </c>
      <c r="J85">
        <v>2.75</v>
      </c>
      <c r="K85" s="2">
        <v>0.42986111111111108</v>
      </c>
      <c r="L85">
        <v>28.5</v>
      </c>
      <c r="M85">
        <v>2.71</v>
      </c>
      <c r="N85" s="4">
        <f t="shared" si="3"/>
        <v>2.8833333333333324</v>
      </c>
      <c r="O85">
        <f t="shared" si="4"/>
        <v>-4.0000000000000036E-2</v>
      </c>
      <c r="P85" s="4">
        <f t="shared" si="5"/>
        <v>-1.3872832369942214E-2</v>
      </c>
    </row>
    <row r="86" spans="1:16" s="6" customFormat="1" x14ac:dyDescent="0.2">
      <c r="A86" s="6">
        <v>6</v>
      </c>
      <c r="B86" s="6">
        <v>85</v>
      </c>
      <c r="C86" s="6" t="s">
        <v>11</v>
      </c>
      <c r="D86" s="6" t="s">
        <v>12</v>
      </c>
      <c r="E86" s="7">
        <v>43007</v>
      </c>
      <c r="F86" s="6" t="s">
        <v>13</v>
      </c>
      <c r="G86" s="6" t="s">
        <v>27</v>
      </c>
      <c r="H86" s="8">
        <v>0.29722222222222222</v>
      </c>
      <c r="I86" s="6">
        <v>27.7</v>
      </c>
      <c r="J86" s="6">
        <v>6.38</v>
      </c>
      <c r="K86" s="8">
        <v>0.40416666666666662</v>
      </c>
      <c r="L86" s="6">
        <v>29.6</v>
      </c>
      <c r="M86" s="6">
        <v>7.01</v>
      </c>
      <c r="N86" s="9">
        <f t="shared" si="3"/>
        <v>2.5666666666666655</v>
      </c>
      <c r="O86" s="6">
        <f t="shared" si="4"/>
        <v>0.62999999999999989</v>
      </c>
      <c r="P86" s="9">
        <f t="shared" si="5"/>
        <v>0.24545454545454551</v>
      </c>
    </row>
    <row r="87" spans="1:16" s="6" customFormat="1" x14ac:dyDescent="0.2">
      <c r="A87" s="6">
        <v>6</v>
      </c>
      <c r="B87" s="6">
        <v>86</v>
      </c>
      <c r="C87" s="6" t="s">
        <v>11</v>
      </c>
      <c r="D87" s="6" t="s">
        <v>12</v>
      </c>
      <c r="E87" s="7">
        <v>43007</v>
      </c>
      <c r="F87" s="6" t="s">
        <v>14</v>
      </c>
      <c r="G87" s="6" t="s">
        <v>27</v>
      </c>
      <c r="H87" s="8">
        <v>0.2986111111111111</v>
      </c>
      <c r="I87" s="6">
        <v>27.4</v>
      </c>
      <c r="J87" s="6">
        <v>6.32</v>
      </c>
      <c r="K87" s="8">
        <v>0.4055555555555555</v>
      </c>
      <c r="L87" s="6">
        <v>29.7</v>
      </c>
      <c r="M87" s="6">
        <v>7.14</v>
      </c>
      <c r="N87" s="9">
        <f t="shared" si="3"/>
        <v>2.5666666666666655</v>
      </c>
      <c r="O87" s="6">
        <f t="shared" si="4"/>
        <v>0.8199999999999994</v>
      </c>
      <c r="P87" s="9">
        <f t="shared" si="5"/>
        <v>0.31948051948051936</v>
      </c>
    </row>
    <row r="88" spans="1:16" s="6" customFormat="1" x14ac:dyDescent="0.2">
      <c r="A88" s="6">
        <v>6</v>
      </c>
      <c r="B88" s="6">
        <v>87</v>
      </c>
      <c r="C88" s="6" t="s">
        <v>11</v>
      </c>
      <c r="D88" s="6" t="s">
        <v>12</v>
      </c>
      <c r="E88" s="7">
        <v>43007</v>
      </c>
      <c r="F88" s="6" t="s">
        <v>15</v>
      </c>
      <c r="G88" s="6" t="s">
        <v>27</v>
      </c>
      <c r="H88" s="8">
        <v>0.29930555555555555</v>
      </c>
      <c r="I88" s="6">
        <v>27</v>
      </c>
      <c r="J88" s="6">
        <v>6.36</v>
      </c>
      <c r="K88" s="8">
        <v>0.40625</v>
      </c>
      <c r="L88" s="6">
        <v>29.5</v>
      </c>
      <c r="M88" s="6">
        <v>7.16</v>
      </c>
      <c r="N88" s="9">
        <f t="shared" si="3"/>
        <v>2.5666666666666669</v>
      </c>
      <c r="O88" s="6">
        <f t="shared" si="4"/>
        <v>0.79999999999999982</v>
      </c>
      <c r="P88" s="9">
        <f t="shared" si="5"/>
        <v>0.31168831168831157</v>
      </c>
    </row>
    <row r="89" spans="1:16" s="6" customFormat="1" x14ac:dyDescent="0.2">
      <c r="A89" s="6">
        <v>6</v>
      </c>
      <c r="B89" s="6">
        <v>88</v>
      </c>
      <c r="C89" s="6" t="s">
        <v>11</v>
      </c>
      <c r="D89" s="6" t="s">
        <v>12</v>
      </c>
      <c r="E89" s="7">
        <v>43007</v>
      </c>
      <c r="F89" s="6" t="s">
        <v>16</v>
      </c>
      <c r="G89" s="6" t="s">
        <v>27</v>
      </c>
      <c r="H89" s="8">
        <v>0.3</v>
      </c>
      <c r="I89" s="6">
        <v>27.2</v>
      </c>
      <c r="J89" s="6">
        <v>6.4</v>
      </c>
      <c r="K89" s="8">
        <v>0.40763888888888888</v>
      </c>
      <c r="L89" s="6">
        <v>29.6</v>
      </c>
      <c r="M89" s="6">
        <v>7.1</v>
      </c>
      <c r="N89" s="9">
        <f t="shared" si="3"/>
        <v>2.5833333333333335</v>
      </c>
      <c r="O89" s="6">
        <f t="shared" si="4"/>
        <v>0.69999999999999929</v>
      </c>
      <c r="P89" s="9">
        <f t="shared" si="5"/>
        <v>0.27096774193548356</v>
      </c>
    </row>
    <row r="90" spans="1:16" s="6" customFormat="1" x14ac:dyDescent="0.2">
      <c r="A90" s="6">
        <v>6</v>
      </c>
      <c r="B90" s="6">
        <v>89</v>
      </c>
      <c r="C90" s="6" t="s">
        <v>11</v>
      </c>
      <c r="D90" s="6" t="s">
        <v>12</v>
      </c>
      <c r="E90" s="7">
        <v>43007</v>
      </c>
      <c r="F90" s="6" t="s">
        <v>17</v>
      </c>
      <c r="G90" s="6" t="s">
        <v>27</v>
      </c>
      <c r="H90" s="8">
        <v>0.30069444444444443</v>
      </c>
      <c r="I90" s="6">
        <v>27</v>
      </c>
      <c r="J90" s="6">
        <v>6.39</v>
      </c>
      <c r="K90" s="8">
        <v>0.40902777777777777</v>
      </c>
      <c r="L90" s="6">
        <v>29.7</v>
      </c>
      <c r="M90" s="6">
        <v>7.19</v>
      </c>
      <c r="N90" s="9">
        <f t="shared" si="3"/>
        <v>2.6</v>
      </c>
      <c r="O90" s="6">
        <f t="shared" si="4"/>
        <v>0.80000000000000071</v>
      </c>
      <c r="P90" s="9">
        <f t="shared" si="5"/>
        <v>0.30769230769230793</v>
      </c>
    </row>
    <row r="91" spans="1:16" s="6" customFormat="1" x14ac:dyDescent="0.2">
      <c r="A91" s="6">
        <v>6</v>
      </c>
      <c r="B91" s="6">
        <v>90</v>
      </c>
      <c r="C91" s="6" t="s">
        <v>11</v>
      </c>
      <c r="D91" s="6" t="s">
        <v>12</v>
      </c>
      <c r="E91" s="7">
        <v>43007</v>
      </c>
      <c r="F91" s="6" t="s">
        <v>18</v>
      </c>
      <c r="G91" s="6" t="s">
        <v>27</v>
      </c>
      <c r="H91" s="8">
        <v>0.30208333333333331</v>
      </c>
      <c r="I91" s="6">
        <v>26.7</v>
      </c>
      <c r="J91" s="6">
        <v>6.4</v>
      </c>
      <c r="K91" s="8">
        <v>0.40972222222222227</v>
      </c>
      <c r="L91" s="6">
        <v>29.7</v>
      </c>
      <c r="M91" s="6">
        <v>7.2</v>
      </c>
      <c r="N91" s="9">
        <f t="shared" si="3"/>
        <v>2.5833333333333348</v>
      </c>
      <c r="O91" s="6">
        <f t="shared" si="4"/>
        <v>0.79999999999999982</v>
      </c>
      <c r="P91" s="9">
        <f t="shared" si="5"/>
        <v>0.30967741935483845</v>
      </c>
    </row>
    <row r="92" spans="1:16" x14ac:dyDescent="0.2">
      <c r="A92">
        <v>6</v>
      </c>
      <c r="B92">
        <v>91</v>
      </c>
      <c r="C92" t="s">
        <v>11</v>
      </c>
      <c r="D92" t="s">
        <v>12</v>
      </c>
      <c r="E92" s="1">
        <v>43007</v>
      </c>
      <c r="F92" t="s">
        <v>19</v>
      </c>
      <c r="G92" t="s">
        <v>28</v>
      </c>
      <c r="H92" s="2">
        <v>0.30277777777777776</v>
      </c>
      <c r="I92">
        <v>26.5</v>
      </c>
      <c r="J92">
        <v>6.38</v>
      </c>
      <c r="K92" s="2">
        <v>0.41250000000000003</v>
      </c>
      <c r="L92">
        <v>29.5</v>
      </c>
      <c r="M92">
        <v>6.07</v>
      </c>
      <c r="N92" s="4">
        <f t="shared" si="3"/>
        <v>2.6333333333333346</v>
      </c>
      <c r="O92">
        <f t="shared" si="4"/>
        <v>-0.30999999999999961</v>
      </c>
      <c r="P92" s="4">
        <f t="shared" si="5"/>
        <v>-0.11772151898734157</v>
      </c>
    </row>
    <row r="93" spans="1:16" x14ac:dyDescent="0.2">
      <c r="A93">
        <v>6</v>
      </c>
      <c r="B93">
        <v>92</v>
      </c>
      <c r="C93" t="s">
        <v>11</v>
      </c>
      <c r="D93" t="s">
        <v>12</v>
      </c>
      <c r="E93" s="1">
        <v>43007</v>
      </c>
      <c r="F93" t="s">
        <v>20</v>
      </c>
      <c r="G93" t="s">
        <v>28</v>
      </c>
      <c r="H93" s="2">
        <v>0.3034722222222222</v>
      </c>
      <c r="I93">
        <v>26.4</v>
      </c>
      <c r="J93">
        <v>6.33</v>
      </c>
      <c r="K93" s="2">
        <v>0.41319444444444442</v>
      </c>
      <c r="L93">
        <v>29.7</v>
      </c>
      <c r="M93">
        <v>6.06</v>
      </c>
      <c r="N93" s="4">
        <f t="shared" si="3"/>
        <v>2.6333333333333333</v>
      </c>
      <c r="O93">
        <f t="shared" si="4"/>
        <v>-0.27000000000000046</v>
      </c>
      <c r="P93" s="4">
        <f t="shared" si="5"/>
        <v>-0.10253164556962042</v>
      </c>
    </row>
    <row r="94" spans="1:16" x14ac:dyDescent="0.2">
      <c r="A94">
        <v>6</v>
      </c>
      <c r="B94">
        <v>93</v>
      </c>
      <c r="C94" t="s">
        <v>11</v>
      </c>
      <c r="D94" t="s">
        <v>12</v>
      </c>
      <c r="E94" s="1">
        <v>43007</v>
      </c>
      <c r="F94" t="s">
        <v>21</v>
      </c>
      <c r="G94" t="s">
        <v>28</v>
      </c>
      <c r="H94" s="2">
        <v>0.30416666666666664</v>
      </c>
      <c r="I94">
        <v>26.4</v>
      </c>
      <c r="J94">
        <v>6.35</v>
      </c>
      <c r="K94" s="2">
        <v>0.41388888888888892</v>
      </c>
      <c r="L94">
        <v>30.1</v>
      </c>
      <c r="M94">
        <v>6.05</v>
      </c>
      <c r="N94" s="4">
        <f t="shared" si="3"/>
        <v>2.6333333333333346</v>
      </c>
      <c r="O94">
        <f t="shared" si="4"/>
        <v>-0.29999999999999982</v>
      </c>
      <c r="P94" s="4">
        <f t="shared" si="5"/>
        <v>-0.11392405063291126</v>
      </c>
    </row>
    <row r="95" spans="1:16" x14ac:dyDescent="0.2">
      <c r="A95">
        <v>6</v>
      </c>
      <c r="B95">
        <v>94</v>
      </c>
      <c r="C95" t="s">
        <v>11</v>
      </c>
      <c r="D95" t="s">
        <v>12</v>
      </c>
      <c r="E95" s="1">
        <v>43007</v>
      </c>
      <c r="F95" t="s">
        <v>22</v>
      </c>
      <c r="G95" t="s">
        <v>28</v>
      </c>
      <c r="H95" s="2">
        <v>0.30555555555555552</v>
      </c>
      <c r="I95">
        <v>25.9</v>
      </c>
      <c r="J95">
        <v>6.37</v>
      </c>
      <c r="K95" s="2">
        <v>0.4152777777777778</v>
      </c>
      <c r="L95">
        <v>29.9</v>
      </c>
      <c r="M95">
        <v>6.08</v>
      </c>
      <c r="N95" s="4">
        <f t="shared" si="3"/>
        <v>2.6333333333333346</v>
      </c>
      <c r="O95">
        <f t="shared" si="4"/>
        <v>-0.29000000000000004</v>
      </c>
      <c r="P95" s="4">
        <f t="shared" si="5"/>
        <v>-0.11012658227848098</v>
      </c>
    </row>
    <row r="96" spans="1:16" x14ac:dyDescent="0.2">
      <c r="A96">
        <v>6</v>
      </c>
      <c r="B96">
        <v>95</v>
      </c>
      <c r="C96" t="s">
        <v>11</v>
      </c>
      <c r="D96" t="s">
        <v>12</v>
      </c>
      <c r="E96" s="1">
        <v>43007</v>
      </c>
      <c r="F96" t="s">
        <v>23</v>
      </c>
      <c r="G96" t="s">
        <v>28</v>
      </c>
      <c r="H96" s="2">
        <v>0.30694444444444441</v>
      </c>
      <c r="I96">
        <v>25.8</v>
      </c>
      <c r="J96">
        <v>6.38</v>
      </c>
      <c r="K96" s="2">
        <v>0.41597222222222219</v>
      </c>
      <c r="L96">
        <v>29.9</v>
      </c>
      <c r="M96">
        <v>6.06</v>
      </c>
      <c r="N96" s="4">
        <f t="shared" si="3"/>
        <v>2.6166666666666667</v>
      </c>
      <c r="O96">
        <f t="shared" si="4"/>
        <v>-0.32000000000000028</v>
      </c>
      <c r="P96" s="4">
        <f t="shared" si="5"/>
        <v>-0.12229299363057336</v>
      </c>
    </row>
    <row r="97" spans="1:16" x14ac:dyDescent="0.2">
      <c r="A97">
        <v>6</v>
      </c>
      <c r="B97">
        <v>96</v>
      </c>
      <c r="C97" t="s">
        <v>11</v>
      </c>
      <c r="D97" t="s">
        <v>12</v>
      </c>
      <c r="E97" s="1">
        <v>43007</v>
      </c>
      <c r="F97" t="s">
        <v>24</v>
      </c>
      <c r="G97" t="s">
        <v>28</v>
      </c>
      <c r="H97" s="2">
        <v>0.30763888888888891</v>
      </c>
      <c r="I97">
        <v>25.7</v>
      </c>
      <c r="J97">
        <v>6.39</v>
      </c>
      <c r="K97" s="2">
        <v>0.41736111111111113</v>
      </c>
      <c r="L97">
        <v>29.9</v>
      </c>
      <c r="M97">
        <v>6.06</v>
      </c>
      <c r="N97" s="4">
        <f t="shared" si="3"/>
        <v>2.6333333333333333</v>
      </c>
      <c r="O97">
        <f t="shared" si="4"/>
        <v>-0.33000000000000007</v>
      </c>
      <c r="P97" s="4">
        <f t="shared" si="5"/>
        <v>-0.12531645569620256</v>
      </c>
    </row>
    <row r="98" spans="1:16" s="6" customFormat="1" x14ac:dyDescent="0.2">
      <c r="A98" s="6">
        <v>6</v>
      </c>
      <c r="B98" s="6">
        <v>97</v>
      </c>
      <c r="C98" s="6" t="s">
        <v>11</v>
      </c>
      <c r="D98" s="6" t="s">
        <v>25</v>
      </c>
      <c r="E98" s="7">
        <v>43007</v>
      </c>
      <c r="F98" s="6" t="s">
        <v>13</v>
      </c>
      <c r="G98" s="6" t="s">
        <v>27</v>
      </c>
      <c r="H98" s="8">
        <v>0.32013888888888892</v>
      </c>
      <c r="I98" s="6">
        <v>24.9</v>
      </c>
      <c r="J98" s="6">
        <v>3.48</v>
      </c>
      <c r="K98" s="8">
        <v>0.42152777777777778</v>
      </c>
      <c r="L98" s="6">
        <v>27.2</v>
      </c>
      <c r="M98" s="6">
        <v>3.78</v>
      </c>
      <c r="N98" s="9">
        <f t="shared" si="3"/>
        <v>2.4333333333333327</v>
      </c>
      <c r="O98" s="6">
        <f t="shared" si="4"/>
        <v>0.29999999999999982</v>
      </c>
      <c r="P98" s="9">
        <f t="shared" si="5"/>
        <v>0.12328767123287668</v>
      </c>
    </row>
    <row r="99" spans="1:16" s="6" customFormat="1" x14ac:dyDescent="0.2">
      <c r="A99" s="6">
        <v>6</v>
      </c>
      <c r="B99" s="6">
        <v>98</v>
      </c>
      <c r="C99" s="6" t="s">
        <v>11</v>
      </c>
      <c r="D99" s="6" t="s">
        <v>25</v>
      </c>
      <c r="E99" s="7">
        <v>43007</v>
      </c>
      <c r="F99" s="6" t="s">
        <v>14</v>
      </c>
      <c r="G99" s="6" t="s">
        <v>27</v>
      </c>
      <c r="H99" s="8">
        <v>0.32083333333333336</v>
      </c>
      <c r="I99" s="6">
        <v>24.9</v>
      </c>
      <c r="J99" s="6">
        <v>3.7</v>
      </c>
      <c r="K99" s="8">
        <v>0.42291666666666666</v>
      </c>
      <c r="L99" s="6">
        <v>26.9</v>
      </c>
      <c r="M99" s="6">
        <v>3.99</v>
      </c>
      <c r="N99" s="9">
        <f t="shared" si="3"/>
        <v>2.4499999999999993</v>
      </c>
      <c r="O99" s="6">
        <f t="shared" si="4"/>
        <v>0.29000000000000004</v>
      </c>
      <c r="P99" s="9">
        <f t="shared" si="5"/>
        <v>0.11836734693877556</v>
      </c>
    </row>
    <row r="100" spans="1:16" s="6" customFormat="1" x14ac:dyDescent="0.2">
      <c r="A100" s="6">
        <v>6</v>
      </c>
      <c r="B100" s="6">
        <v>99</v>
      </c>
      <c r="C100" s="6" t="s">
        <v>11</v>
      </c>
      <c r="D100" s="6" t="s">
        <v>25</v>
      </c>
      <c r="E100" s="7">
        <v>43007</v>
      </c>
      <c r="F100" s="6" t="s">
        <v>15</v>
      </c>
      <c r="G100" s="6" t="s">
        <v>27</v>
      </c>
      <c r="H100" s="8">
        <v>0.32222222222222224</v>
      </c>
      <c r="I100" s="6">
        <v>24.9</v>
      </c>
      <c r="J100" s="6">
        <v>3.55</v>
      </c>
      <c r="K100" s="8">
        <v>0.4236111111111111</v>
      </c>
      <c r="L100" s="6">
        <v>26.8</v>
      </c>
      <c r="M100" s="6">
        <v>3.77</v>
      </c>
      <c r="N100" s="9">
        <f t="shared" si="3"/>
        <v>2.4333333333333327</v>
      </c>
      <c r="O100" s="6">
        <f t="shared" si="4"/>
        <v>0.2200000000000002</v>
      </c>
      <c r="P100" s="9">
        <f t="shared" si="5"/>
        <v>9.0410958904109689E-2</v>
      </c>
    </row>
    <row r="101" spans="1:16" s="6" customFormat="1" x14ac:dyDescent="0.2">
      <c r="A101" s="6">
        <v>6</v>
      </c>
      <c r="B101" s="6">
        <v>100</v>
      </c>
      <c r="C101" s="6" t="s">
        <v>11</v>
      </c>
      <c r="D101" s="6" t="s">
        <v>25</v>
      </c>
      <c r="E101" s="7">
        <v>43007</v>
      </c>
      <c r="F101" s="6" t="s">
        <v>16</v>
      </c>
      <c r="G101" s="6" t="s">
        <v>27</v>
      </c>
      <c r="H101" s="8">
        <v>0.32361111111111113</v>
      </c>
      <c r="I101" s="6">
        <v>24.6</v>
      </c>
      <c r="J101" s="6">
        <v>3.74</v>
      </c>
      <c r="K101" s="8">
        <v>0.42430555555555555</v>
      </c>
      <c r="L101" s="6">
        <v>26.8</v>
      </c>
      <c r="M101" s="6">
        <v>3.69</v>
      </c>
      <c r="N101" s="9">
        <f t="shared" si="3"/>
        <v>2.4166666666666661</v>
      </c>
      <c r="O101" s="6">
        <f t="shared" si="4"/>
        <v>-5.0000000000000266E-2</v>
      </c>
      <c r="P101" s="9">
        <f t="shared" si="5"/>
        <v>-2.0689655172413907E-2</v>
      </c>
    </row>
    <row r="102" spans="1:16" s="6" customFormat="1" x14ac:dyDescent="0.2">
      <c r="A102" s="6">
        <v>6</v>
      </c>
      <c r="B102" s="6">
        <v>101</v>
      </c>
      <c r="C102" s="6" t="s">
        <v>11</v>
      </c>
      <c r="D102" s="6" t="s">
        <v>25</v>
      </c>
      <c r="E102" s="7">
        <v>43007</v>
      </c>
      <c r="F102" s="6" t="s">
        <v>17</v>
      </c>
      <c r="G102" s="6" t="s">
        <v>27</v>
      </c>
      <c r="H102" s="8">
        <v>0.32500000000000001</v>
      </c>
      <c r="I102" s="6">
        <v>24.9</v>
      </c>
      <c r="J102" s="6">
        <v>3.41</v>
      </c>
      <c r="K102" s="8">
        <v>0.42499999999999999</v>
      </c>
      <c r="L102" s="6">
        <v>26.7</v>
      </c>
      <c r="M102" s="6">
        <v>3.7</v>
      </c>
      <c r="N102" s="9">
        <f t="shared" si="3"/>
        <v>2.3999999999999995</v>
      </c>
      <c r="O102" s="6">
        <f t="shared" si="4"/>
        <v>0.29000000000000004</v>
      </c>
      <c r="P102" s="9">
        <f t="shared" si="5"/>
        <v>0.12083333333333338</v>
      </c>
    </row>
    <row r="103" spans="1:16" s="6" customFormat="1" x14ac:dyDescent="0.2">
      <c r="A103" s="6">
        <v>6</v>
      </c>
      <c r="B103" s="6">
        <v>102</v>
      </c>
      <c r="C103" s="6" t="s">
        <v>11</v>
      </c>
      <c r="D103" s="6" t="s">
        <v>25</v>
      </c>
      <c r="E103" s="7">
        <v>43007</v>
      </c>
      <c r="F103" s="6" t="s">
        <v>18</v>
      </c>
      <c r="G103" s="6" t="s">
        <v>27</v>
      </c>
      <c r="H103" s="8">
        <v>0.32569444444444445</v>
      </c>
      <c r="I103" s="6">
        <v>25</v>
      </c>
      <c r="J103" s="6">
        <v>3.38</v>
      </c>
      <c r="K103" s="8">
        <v>0.42569444444444443</v>
      </c>
      <c r="L103" s="6">
        <v>26.8</v>
      </c>
      <c r="M103" s="6">
        <v>4.0599999999999996</v>
      </c>
      <c r="N103" s="9">
        <f t="shared" si="3"/>
        <v>2.3999999999999995</v>
      </c>
      <c r="O103" s="6">
        <f t="shared" si="4"/>
        <v>0.67999999999999972</v>
      </c>
      <c r="P103" s="9">
        <f t="shared" si="5"/>
        <v>0.28333333333333327</v>
      </c>
    </row>
    <row r="104" spans="1:16" x14ac:dyDescent="0.2">
      <c r="A104">
        <v>6</v>
      </c>
      <c r="B104">
        <v>103</v>
      </c>
      <c r="C104" t="s">
        <v>11</v>
      </c>
      <c r="D104" t="s">
        <v>25</v>
      </c>
      <c r="E104" s="1">
        <v>43007</v>
      </c>
      <c r="F104" t="s">
        <v>19</v>
      </c>
      <c r="G104" t="s">
        <v>28</v>
      </c>
      <c r="H104" s="2">
        <v>0.32777777777777778</v>
      </c>
      <c r="I104">
        <v>24.9</v>
      </c>
      <c r="J104">
        <v>3.57</v>
      </c>
      <c r="K104" s="2">
        <v>0.42638888888888887</v>
      </c>
      <c r="L104">
        <v>26.8</v>
      </c>
      <c r="M104">
        <v>3.41</v>
      </c>
      <c r="N104" s="4">
        <f t="shared" si="3"/>
        <v>2.3666666666666663</v>
      </c>
      <c r="O104">
        <f t="shared" si="4"/>
        <v>-0.1599999999999997</v>
      </c>
      <c r="P104" s="4">
        <f t="shared" si="5"/>
        <v>-6.7605633802816784E-2</v>
      </c>
    </row>
    <row r="105" spans="1:16" x14ac:dyDescent="0.2">
      <c r="A105">
        <v>6</v>
      </c>
      <c r="B105">
        <v>104</v>
      </c>
      <c r="C105" t="s">
        <v>11</v>
      </c>
      <c r="D105" t="s">
        <v>25</v>
      </c>
      <c r="E105" s="1">
        <v>43007</v>
      </c>
      <c r="F105" t="s">
        <v>20</v>
      </c>
      <c r="G105" t="s">
        <v>28</v>
      </c>
      <c r="H105" s="2">
        <v>0.32916666666666666</v>
      </c>
      <c r="I105">
        <v>24.9</v>
      </c>
      <c r="J105">
        <v>3.6</v>
      </c>
      <c r="K105" s="2">
        <v>0.42777777777777781</v>
      </c>
      <c r="L105">
        <v>26.9</v>
      </c>
      <c r="M105">
        <v>3.54</v>
      </c>
      <c r="N105" s="4">
        <f t="shared" si="3"/>
        <v>2.3666666666666676</v>
      </c>
      <c r="O105">
        <f t="shared" si="4"/>
        <v>-6.0000000000000053E-2</v>
      </c>
      <c r="P105" s="4">
        <f t="shared" si="5"/>
        <v>-2.5352112676056349E-2</v>
      </c>
    </row>
    <row r="106" spans="1:16" x14ac:dyDescent="0.2">
      <c r="A106">
        <v>6</v>
      </c>
      <c r="B106">
        <v>105</v>
      </c>
      <c r="C106" t="s">
        <v>11</v>
      </c>
      <c r="D106" t="s">
        <v>25</v>
      </c>
      <c r="E106" s="1">
        <v>43007</v>
      </c>
      <c r="F106" t="s">
        <v>21</v>
      </c>
      <c r="G106" t="s">
        <v>28</v>
      </c>
      <c r="H106" s="2">
        <v>0.33055555555555555</v>
      </c>
      <c r="I106">
        <v>25</v>
      </c>
      <c r="J106">
        <v>3.45</v>
      </c>
      <c r="K106" s="2">
        <v>0.4284722222222222</v>
      </c>
      <c r="L106">
        <v>26.9</v>
      </c>
      <c r="M106">
        <v>3.5</v>
      </c>
      <c r="N106" s="4">
        <f t="shared" si="3"/>
        <v>2.3499999999999996</v>
      </c>
      <c r="O106">
        <f t="shared" si="4"/>
        <v>4.9999999999999822E-2</v>
      </c>
      <c r="P106" s="4">
        <f t="shared" si="5"/>
        <v>2.1276595744680778E-2</v>
      </c>
    </row>
    <row r="107" spans="1:16" x14ac:dyDescent="0.2">
      <c r="A107">
        <v>6</v>
      </c>
      <c r="B107">
        <v>106</v>
      </c>
      <c r="C107" t="s">
        <v>11</v>
      </c>
      <c r="D107" t="s">
        <v>25</v>
      </c>
      <c r="E107" s="1">
        <v>43007</v>
      </c>
      <c r="F107" t="s">
        <v>22</v>
      </c>
      <c r="G107" t="s">
        <v>28</v>
      </c>
      <c r="H107" s="2">
        <v>0.33194444444444443</v>
      </c>
      <c r="I107">
        <v>24.9</v>
      </c>
      <c r="J107">
        <v>3.49</v>
      </c>
      <c r="K107" s="2">
        <v>0.4291666666666667</v>
      </c>
      <c r="L107">
        <v>26.8</v>
      </c>
      <c r="M107">
        <v>3.37</v>
      </c>
      <c r="N107" s="4">
        <f t="shared" si="3"/>
        <v>2.3333333333333344</v>
      </c>
      <c r="O107">
        <f t="shared" si="4"/>
        <v>-0.12000000000000011</v>
      </c>
      <c r="P107" s="4">
        <f t="shared" si="5"/>
        <v>-5.1428571428571448E-2</v>
      </c>
    </row>
    <row r="108" spans="1:16" x14ac:dyDescent="0.2">
      <c r="A108">
        <v>6</v>
      </c>
      <c r="B108">
        <v>107</v>
      </c>
      <c r="C108" t="s">
        <v>11</v>
      </c>
      <c r="D108" t="s">
        <v>25</v>
      </c>
      <c r="E108" s="1">
        <v>43007</v>
      </c>
      <c r="F108" t="s">
        <v>23</v>
      </c>
      <c r="G108" t="s">
        <v>28</v>
      </c>
      <c r="H108" s="2">
        <v>0.33333333333333331</v>
      </c>
      <c r="I108">
        <v>24.9</v>
      </c>
      <c r="J108">
        <v>3.4</v>
      </c>
      <c r="K108" s="2">
        <v>0.43055555555555558</v>
      </c>
      <c r="L108">
        <v>26.8</v>
      </c>
      <c r="M108">
        <v>3.34</v>
      </c>
      <c r="N108" s="4">
        <f t="shared" si="3"/>
        <v>2.3333333333333344</v>
      </c>
      <c r="O108">
        <f t="shared" si="4"/>
        <v>-6.0000000000000053E-2</v>
      </c>
      <c r="P108" s="4">
        <f t="shared" si="5"/>
        <v>-2.5714285714285724E-2</v>
      </c>
    </row>
    <row r="109" spans="1:16" x14ac:dyDescent="0.2">
      <c r="A109">
        <v>6</v>
      </c>
      <c r="B109">
        <v>108</v>
      </c>
      <c r="C109" t="s">
        <v>11</v>
      </c>
      <c r="D109" t="s">
        <v>25</v>
      </c>
      <c r="E109" s="1">
        <v>43007</v>
      </c>
      <c r="F109" t="s">
        <v>24</v>
      </c>
      <c r="G109" t="s">
        <v>28</v>
      </c>
      <c r="H109" s="2">
        <v>0.33402777777777781</v>
      </c>
      <c r="I109">
        <v>24.9</v>
      </c>
      <c r="J109">
        <v>3.44</v>
      </c>
      <c r="K109" s="2">
        <v>0.43124999999999997</v>
      </c>
      <c r="L109">
        <v>26.9</v>
      </c>
      <c r="M109">
        <v>3.42</v>
      </c>
      <c r="N109" s="4">
        <f t="shared" si="3"/>
        <v>2.3333333333333317</v>
      </c>
      <c r="O109">
        <f t="shared" si="4"/>
        <v>-2.0000000000000018E-2</v>
      </c>
      <c r="P109" s="4">
        <f t="shared" si="5"/>
        <v>-8.5714285714285857E-3</v>
      </c>
    </row>
    <row r="110" spans="1:16" s="6" customFormat="1" x14ac:dyDescent="0.2">
      <c r="A110" s="6">
        <v>7</v>
      </c>
      <c r="B110" s="6">
        <v>109</v>
      </c>
      <c r="C110" s="6" t="s">
        <v>11</v>
      </c>
      <c r="D110" s="6" t="s">
        <v>12</v>
      </c>
      <c r="E110" s="7">
        <v>43056</v>
      </c>
      <c r="F110" s="6" t="s">
        <v>13</v>
      </c>
      <c r="G110" s="6" t="s">
        <v>27</v>
      </c>
      <c r="H110" s="8">
        <v>0.31388888888888888</v>
      </c>
      <c r="I110" s="6">
        <v>24.9</v>
      </c>
      <c r="J110" s="6">
        <v>5.4</v>
      </c>
      <c r="K110" s="8">
        <v>0.44861111111111113</v>
      </c>
      <c r="L110" s="6">
        <v>26</v>
      </c>
      <c r="M110" s="6">
        <v>5.12</v>
      </c>
      <c r="N110" s="9">
        <f t="shared" si="3"/>
        <v>3.2333333333333338</v>
      </c>
      <c r="O110" s="6">
        <f t="shared" si="4"/>
        <v>-0.28000000000000025</v>
      </c>
      <c r="P110" s="9">
        <f t="shared" si="5"/>
        <v>-8.6597938144329964E-2</v>
      </c>
    </row>
    <row r="111" spans="1:16" s="6" customFormat="1" x14ac:dyDescent="0.2">
      <c r="A111" s="6">
        <v>7</v>
      </c>
      <c r="B111" s="6">
        <v>110</v>
      </c>
      <c r="C111" s="6" t="s">
        <v>11</v>
      </c>
      <c r="D111" s="6" t="s">
        <v>12</v>
      </c>
      <c r="E111" s="7">
        <v>43056</v>
      </c>
      <c r="F111" s="6" t="s">
        <v>14</v>
      </c>
      <c r="G111" s="6" t="s">
        <v>27</v>
      </c>
      <c r="H111" s="8">
        <v>0.31458333333333333</v>
      </c>
      <c r="I111" s="6">
        <v>24.6</v>
      </c>
      <c r="J111" s="6">
        <v>5.37</v>
      </c>
      <c r="K111" s="8">
        <v>0.44930555555555557</v>
      </c>
      <c r="L111" s="6">
        <v>26.2</v>
      </c>
      <c r="M111" s="6">
        <v>5.19</v>
      </c>
      <c r="N111" s="9">
        <f t="shared" si="3"/>
        <v>3.2333333333333338</v>
      </c>
      <c r="O111" s="6">
        <f t="shared" si="4"/>
        <v>-0.17999999999999972</v>
      </c>
      <c r="P111" s="9">
        <f t="shared" si="5"/>
        <v>-5.5670103092783411E-2</v>
      </c>
    </row>
    <row r="112" spans="1:16" s="6" customFormat="1" x14ac:dyDescent="0.2">
      <c r="A112" s="6">
        <v>7</v>
      </c>
      <c r="B112" s="6">
        <v>111</v>
      </c>
      <c r="C112" s="6" t="s">
        <v>11</v>
      </c>
      <c r="D112" s="6" t="s">
        <v>12</v>
      </c>
      <c r="E112" s="7">
        <v>43056</v>
      </c>
      <c r="F112" s="6" t="s">
        <v>15</v>
      </c>
      <c r="G112" s="6" t="s">
        <v>27</v>
      </c>
      <c r="H112" s="8">
        <v>0.31597222222222221</v>
      </c>
      <c r="I112" s="6">
        <v>24.6</v>
      </c>
      <c r="J112" s="6">
        <v>5.32</v>
      </c>
      <c r="K112" s="8">
        <v>0.45</v>
      </c>
      <c r="L112" s="6">
        <v>26.1</v>
      </c>
      <c r="M112" s="6">
        <v>5.19</v>
      </c>
      <c r="N112" s="9">
        <f t="shared" si="3"/>
        <v>3.2166666666666672</v>
      </c>
      <c r="O112" s="6">
        <f t="shared" si="4"/>
        <v>-0.12999999999999989</v>
      </c>
      <c r="P112" s="9">
        <f t="shared" si="5"/>
        <v>-4.0414507772020686E-2</v>
      </c>
    </row>
    <row r="113" spans="1:16" s="6" customFormat="1" x14ac:dyDescent="0.2">
      <c r="A113" s="6">
        <v>7</v>
      </c>
      <c r="B113" s="6">
        <v>112</v>
      </c>
      <c r="C113" s="6" t="s">
        <v>11</v>
      </c>
      <c r="D113" s="6" t="s">
        <v>12</v>
      </c>
      <c r="E113" s="7">
        <v>43056</v>
      </c>
      <c r="F113" s="6" t="s">
        <v>16</v>
      </c>
      <c r="G113" s="6" t="s">
        <v>27</v>
      </c>
      <c r="H113" s="8">
        <v>0.31666666666666665</v>
      </c>
      <c r="I113" s="6">
        <v>24.5</v>
      </c>
      <c r="J113" s="6">
        <v>5.33</v>
      </c>
      <c r="K113" s="8">
        <v>0.45069444444444445</v>
      </c>
      <c r="L113" s="6">
        <v>26.1</v>
      </c>
      <c r="M113" s="6">
        <v>5.2</v>
      </c>
      <c r="N113" s="9">
        <f t="shared" si="3"/>
        <v>3.2166666666666672</v>
      </c>
      <c r="O113" s="6">
        <f t="shared" si="4"/>
        <v>-0.12999999999999989</v>
      </c>
      <c r="P113" s="9">
        <f t="shared" si="5"/>
        <v>-4.0414507772020686E-2</v>
      </c>
    </row>
    <row r="114" spans="1:16" s="6" customFormat="1" x14ac:dyDescent="0.2">
      <c r="A114" s="6">
        <v>7</v>
      </c>
      <c r="B114" s="6">
        <v>113</v>
      </c>
      <c r="C114" s="6" t="s">
        <v>11</v>
      </c>
      <c r="D114" s="6" t="s">
        <v>12</v>
      </c>
      <c r="E114" s="7">
        <v>43056</v>
      </c>
      <c r="F114" s="6" t="s">
        <v>17</v>
      </c>
      <c r="G114" s="6" t="s">
        <v>27</v>
      </c>
      <c r="H114" s="8">
        <v>0.31736111111111115</v>
      </c>
      <c r="I114" s="6">
        <v>24.4</v>
      </c>
      <c r="J114" s="6">
        <v>5.3</v>
      </c>
      <c r="K114" s="8">
        <v>0.4513888888888889</v>
      </c>
      <c r="L114" s="6">
        <v>26.2</v>
      </c>
      <c r="M114" s="6">
        <v>5.18</v>
      </c>
      <c r="N114" s="9">
        <f t="shared" si="3"/>
        <v>3.2166666666666659</v>
      </c>
      <c r="O114" s="6">
        <f t="shared" si="4"/>
        <v>-0.12000000000000011</v>
      </c>
      <c r="P114" s="9">
        <f t="shared" si="5"/>
        <v>-3.730569948186533E-2</v>
      </c>
    </row>
    <row r="115" spans="1:16" s="6" customFormat="1" x14ac:dyDescent="0.2">
      <c r="A115" s="6">
        <v>7</v>
      </c>
      <c r="B115" s="6">
        <v>114</v>
      </c>
      <c r="C115" s="6" t="s">
        <v>11</v>
      </c>
      <c r="D115" s="6" t="s">
        <v>12</v>
      </c>
      <c r="E115" s="7">
        <v>43056</v>
      </c>
      <c r="F115" s="6" t="s">
        <v>18</v>
      </c>
      <c r="G115" s="6" t="s">
        <v>27</v>
      </c>
      <c r="H115" s="8">
        <v>0.31805555555555554</v>
      </c>
      <c r="I115" s="6">
        <v>24.1</v>
      </c>
      <c r="J115" s="6">
        <v>5.29</v>
      </c>
      <c r="K115" s="8">
        <v>0.45208333333333334</v>
      </c>
      <c r="L115" s="6">
        <v>26.2</v>
      </c>
      <c r="M115" s="6">
        <v>5.12</v>
      </c>
      <c r="N115" s="9">
        <f t="shared" si="3"/>
        <v>3.2166666666666672</v>
      </c>
      <c r="O115" s="6">
        <f t="shared" si="4"/>
        <v>-0.16999999999999993</v>
      </c>
      <c r="P115" s="9">
        <f t="shared" si="5"/>
        <v>-5.2849740932642456E-2</v>
      </c>
    </row>
    <row r="116" spans="1:16" x14ac:dyDescent="0.2">
      <c r="A116">
        <v>7</v>
      </c>
      <c r="B116">
        <v>115</v>
      </c>
      <c r="C116" t="s">
        <v>11</v>
      </c>
      <c r="D116" t="s">
        <v>12</v>
      </c>
      <c r="E116" s="1">
        <v>43056</v>
      </c>
      <c r="F116" t="s">
        <v>19</v>
      </c>
      <c r="G116" t="s">
        <v>28</v>
      </c>
      <c r="H116" s="2">
        <v>0.31944444444444448</v>
      </c>
      <c r="I116">
        <v>24.1</v>
      </c>
      <c r="J116">
        <v>5.31</v>
      </c>
      <c r="K116" s="2">
        <v>0.45347222222222222</v>
      </c>
      <c r="L116">
        <v>26.4</v>
      </c>
      <c r="M116">
        <v>5.22</v>
      </c>
      <c r="N116" s="4">
        <f t="shared" si="3"/>
        <v>3.2166666666666659</v>
      </c>
      <c r="O116">
        <f t="shared" si="4"/>
        <v>-8.9999999999999858E-2</v>
      </c>
      <c r="P116" s="4">
        <f t="shared" si="5"/>
        <v>-2.7979274611398926E-2</v>
      </c>
    </row>
    <row r="117" spans="1:16" x14ac:dyDescent="0.2">
      <c r="A117">
        <v>7</v>
      </c>
      <c r="B117">
        <v>116</v>
      </c>
      <c r="C117" t="s">
        <v>11</v>
      </c>
      <c r="D117" t="s">
        <v>12</v>
      </c>
      <c r="E117" s="1">
        <v>43056</v>
      </c>
      <c r="F117" t="s">
        <v>20</v>
      </c>
      <c r="G117" t="s">
        <v>28</v>
      </c>
      <c r="H117" s="2">
        <v>0.32013888888888892</v>
      </c>
      <c r="I117">
        <v>24</v>
      </c>
      <c r="J117">
        <v>5.33</v>
      </c>
      <c r="K117" s="2">
        <v>0.45416666666666666</v>
      </c>
      <c r="L117">
        <v>26.3</v>
      </c>
      <c r="M117">
        <v>5.24</v>
      </c>
      <c r="N117" s="4">
        <f t="shared" si="3"/>
        <v>3.2166666666666659</v>
      </c>
      <c r="O117">
        <f t="shared" si="4"/>
        <v>-8.9999999999999858E-2</v>
      </c>
      <c r="P117" s="4">
        <f t="shared" si="5"/>
        <v>-2.7979274611398926E-2</v>
      </c>
    </row>
    <row r="118" spans="1:16" x14ac:dyDescent="0.2">
      <c r="A118">
        <v>7</v>
      </c>
      <c r="B118">
        <v>117</v>
      </c>
      <c r="C118" t="s">
        <v>11</v>
      </c>
      <c r="D118" t="s">
        <v>12</v>
      </c>
      <c r="E118" s="1">
        <v>43056</v>
      </c>
      <c r="F118" t="s">
        <v>21</v>
      </c>
      <c r="G118" t="s">
        <v>28</v>
      </c>
      <c r="H118" s="2">
        <v>0.32083333333333336</v>
      </c>
      <c r="I118">
        <v>23.4</v>
      </c>
      <c r="J118">
        <v>5.3</v>
      </c>
      <c r="K118" s="2">
        <v>0.45555555555555555</v>
      </c>
      <c r="L118">
        <v>26.1</v>
      </c>
      <c r="M118">
        <v>5.22</v>
      </c>
      <c r="N118" s="4">
        <f t="shared" si="3"/>
        <v>3.2333333333333325</v>
      </c>
      <c r="O118">
        <f t="shared" si="4"/>
        <v>-8.0000000000000071E-2</v>
      </c>
      <c r="P118" s="4">
        <f t="shared" si="5"/>
        <v>-2.474226804123714E-2</v>
      </c>
    </row>
    <row r="119" spans="1:16" x14ac:dyDescent="0.2">
      <c r="A119">
        <v>7</v>
      </c>
      <c r="B119">
        <v>118</v>
      </c>
      <c r="C119" t="s">
        <v>11</v>
      </c>
      <c r="D119" t="s">
        <v>12</v>
      </c>
      <c r="E119" s="1">
        <v>43056</v>
      </c>
      <c r="F119" t="s">
        <v>22</v>
      </c>
      <c r="G119" t="s">
        <v>28</v>
      </c>
      <c r="H119" s="2">
        <v>0.32222222222222224</v>
      </c>
      <c r="I119">
        <v>23.5</v>
      </c>
      <c r="J119">
        <v>5.34</v>
      </c>
      <c r="K119" s="2">
        <v>0.45624999999999999</v>
      </c>
      <c r="L119">
        <v>26.3</v>
      </c>
      <c r="M119">
        <v>5.3</v>
      </c>
      <c r="N119" s="4">
        <f t="shared" si="3"/>
        <v>3.2166666666666659</v>
      </c>
      <c r="O119">
        <f t="shared" si="4"/>
        <v>-4.0000000000000036E-2</v>
      </c>
      <c r="P119" s="4">
        <f t="shared" si="5"/>
        <v>-1.2435233160621775E-2</v>
      </c>
    </row>
    <row r="120" spans="1:16" x14ac:dyDescent="0.2">
      <c r="A120">
        <v>7</v>
      </c>
      <c r="B120">
        <v>119</v>
      </c>
      <c r="C120" t="s">
        <v>11</v>
      </c>
      <c r="D120" t="s">
        <v>12</v>
      </c>
      <c r="E120" s="1">
        <v>43056</v>
      </c>
      <c r="F120" t="s">
        <v>23</v>
      </c>
      <c r="G120" t="s">
        <v>28</v>
      </c>
      <c r="H120" s="2">
        <v>0.32291666666666669</v>
      </c>
      <c r="I120">
        <v>23.3</v>
      </c>
      <c r="J120">
        <v>5.32</v>
      </c>
      <c r="K120" s="2">
        <v>0.45763888888888887</v>
      </c>
      <c r="L120">
        <v>26.4</v>
      </c>
      <c r="M120">
        <v>5.26</v>
      </c>
      <c r="N120" s="4">
        <f t="shared" si="3"/>
        <v>3.2333333333333325</v>
      </c>
      <c r="O120">
        <f t="shared" si="4"/>
        <v>-6.0000000000000497E-2</v>
      </c>
      <c r="P120" s="4">
        <f t="shared" si="5"/>
        <v>-1.8556701030927995E-2</v>
      </c>
    </row>
    <row r="121" spans="1:16" x14ac:dyDescent="0.2">
      <c r="A121">
        <v>7</v>
      </c>
      <c r="B121">
        <v>120</v>
      </c>
      <c r="C121" t="s">
        <v>11</v>
      </c>
      <c r="D121" t="s">
        <v>12</v>
      </c>
      <c r="E121" s="1">
        <v>43056</v>
      </c>
      <c r="F121" t="s">
        <v>24</v>
      </c>
      <c r="G121" t="s">
        <v>28</v>
      </c>
      <c r="H121" s="2">
        <v>0.32361111111111113</v>
      </c>
      <c r="I121">
        <v>23.3</v>
      </c>
      <c r="J121">
        <v>5.03</v>
      </c>
      <c r="K121" s="2">
        <v>0.45833333333333331</v>
      </c>
      <c r="L121">
        <v>26.6</v>
      </c>
      <c r="M121">
        <v>5.23</v>
      </c>
      <c r="N121" s="4">
        <f t="shared" si="3"/>
        <v>3.2333333333333325</v>
      </c>
      <c r="O121">
        <f t="shared" si="4"/>
        <v>0.20000000000000018</v>
      </c>
      <c r="P121" s="4">
        <f t="shared" si="5"/>
        <v>6.1855670103092855E-2</v>
      </c>
    </row>
    <row r="122" spans="1:16" s="6" customFormat="1" x14ac:dyDescent="0.2">
      <c r="A122" s="6">
        <v>7</v>
      </c>
      <c r="B122" s="6">
        <v>121</v>
      </c>
      <c r="C122" s="6" t="s">
        <v>11</v>
      </c>
      <c r="D122" s="6" t="s">
        <v>25</v>
      </c>
      <c r="E122" s="7">
        <v>43056</v>
      </c>
      <c r="F122" s="6" t="s">
        <v>13</v>
      </c>
      <c r="G122" s="6" t="s">
        <v>27</v>
      </c>
      <c r="H122" s="8">
        <v>0.34166666666666662</v>
      </c>
      <c r="I122" s="6">
        <v>22</v>
      </c>
      <c r="J122" s="6">
        <v>3.78</v>
      </c>
      <c r="K122" s="8">
        <v>0.43124999999999997</v>
      </c>
      <c r="L122" s="6">
        <v>23.5</v>
      </c>
      <c r="M122" s="6">
        <v>3.68</v>
      </c>
      <c r="N122" s="9">
        <f t="shared" si="3"/>
        <v>2.1500000000000004</v>
      </c>
      <c r="O122" s="6">
        <f t="shared" si="4"/>
        <v>-9.9999999999999645E-2</v>
      </c>
      <c r="P122" s="9">
        <f t="shared" si="5"/>
        <v>-4.651162790697657E-2</v>
      </c>
    </row>
    <row r="123" spans="1:16" s="6" customFormat="1" x14ac:dyDescent="0.2">
      <c r="A123" s="6">
        <v>7</v>
      </c>
      <c r="B123" s="6">
        <v>122</v>
      </c>
      <c r="C123" s="6" t="s">
        <v>11</v>
      </c>
      <c r="D123" s="6" t="s">
        <v>25</v>
      </c>
      <c r="E123" s="7">
        <v>43056</v>
      </c>
      <c r="F123" s="6" t="s">
        <v>14</v>
      </c>
      <c r="G123" s="6" t="s">
        <v>27</v>
      </c>
      <c r="H123" s="8">
        <v>0.34375</v>
      </c>
      <c r="I123" s="6">
        <v>21.8</v>
      </c>
      <c r="J123" s="6">
        <v>3.72</v>
      </c>
      <c r="K123" s="8">
        <v>0.43263888888888885</v>
      </c>
      <c r="L123" s="6">
        <v>23.6</v>
      </c>
      <c r="M123" s="6">
        <v>3.69</v>
      </c>
      <c r="N123" s="9">
        <f t="shared" si="3"/>
        <v>2.1333333333333324</v>
      </c>
      <c r="O123" s="6">
        <f t="shared" si="4"/>
        <v>-3.0000000000000249E-2</v>
      </c>
      <c r="P123" s="9">
        <f t="shared" si="5"/>
        <v>-1.4062500000000122E-2</v>
      </c>
    </row>
    <row r="124" spans="1:16" s="6" customFormat="1" x14ac:dyDescent="0.2">
      <c r="A124" s="6">
        <v>7</v>
      </c>
      <c r="B124" s="6">
        <v>123</v>
      </c>
      <c r="C124" s="6" t="s">
        <v>11</v>
      </c>
      <c r="D124" s="6" t="s">
        <v>25</v>
      </c>
      <c r="E124" s="7">
        <v>43056</v>
      </c>
      <c r="F124" s="6" t="s">
        <v>15</v>
      </c>
      <c r="G124" s="6" t="s">
        <v>27</v>
      </c>
      <c r="H124" s="8">
        <v>0.34236111111111112</v>
      </c>
      <c r="I124" s="6">
        <v>22</v>
      </c>
      <c r="J124" s="6">
        <v>3.71</v>
      </c>
      <c r="K124" s="8">
        <v>0.43333333333333335</v>
      </c>
      <c r="L124" s="6">
        <v>23.4</v>
      </c>
      <c r="M124" s="6">
        <v>3.7</v>
      </c>
      <c r="N124" s="9">
        <f t="shared" si="3"/>
        <v>2.1833333333333336</v>
      </c>
      <c r="O124" s="6">
        <f t="shared" si="4"/>
        <v>-9.9999999999997868E-3</v>
      </c>
      <c r="P124" s="9">
        <f t="shared" si="5"/>
        <v>-4.5801526717556273E-3</v>
      </c>
    </row>
    <row r="125" spans="1:16" s="6" customFormat="1" x14ac:dyDescent="0.2">
      <c r="A125" s="6">
        <v>7</v>
      </c>
      <c r="B125" s="6">
        <v>124</v>
      </c>
      <c r="C125" s="6" t="s">
        <v>11</v>
      </c>
      <c r="D125" s="6" t="s">
        <v>25</v>
      </c>
      <c r="E125" s="7">
        <v>43056</v>
      </c>
      <c r="F125" s="6" t="s">
        <v>16</v>
      </c>
      <c r="G125" s="6" t="s">
        <v>27</v>
      </c>
      <c r="H125" s="8">
        <v>0.34513888888888888</v>
      </c>
      <c r="I125" s="6">
        <v>22</v>
      </c>
      <c r="J125" s="6">
        <v>3.62</v>
      </c>
      <c r="K125" s="8">
        <v>0.43402777777777773</v>
      </c>
      <c r="L125" s="6">
        <v>23.4</v>
      </c>
      <c r="M125" s="6">
        <v>3.6</v>
      </c>
      <c r="N125" s="9">
        <f t="shared" si="3"/>
        <v>2.1333333333333324</v>
      </c>
      <c r="O125" s="6">
        <f t="shared" si="4"/>
        <v>-2.0000000000000018E-2</v>
      </c>
      <c r="P125" s="9">
        <f t="shared" si="5"/>
        <v>-9.3750000000000118E-3</v>
      </c>
    </row>
    <row r="126" spans="1:16" s="6" customFormat="1" x14ac:dyDescent="0.2">
      <c r="A126" s="6">
        <v>7</v>
      </c>
      <c r="B126" s="6">
        <v>125</v>
      </c>
      <c r="C126" s="6" t="s">
        <v>11</v>
      </c>
      <c r="D126" s="6" t="s">
        <v>25</v>
      </c>
      <c r="E126" s="7">
        <v>43056</v>
      </c>
      <c r="F126" s="6" t="s">
        <v>17</v>
      </c>
      <c r="G126" s="6" t="s">
        <v>27</v>
      </c>
      <c r="H126" s="8">
        <v>0.34583333333333338</v>
      </c>
      <c r="I126" s="6">
        <v>21.9</v>
      </c>
      <c r="J126" s="6">
        <v>3.61</v>
      </c>
      <c r="K126" s="8">
        <v>0.43541666666666662</v>
      </c>
      <c r="L126" s="6">
        <v>23.5</v>
      </c>
      <c r="M126" s="6">
        <v>3.56</v>
      </c>
      <c r="N126" s="9">
        <f t="shared" si="3"/>
        <v>2.1499999999999977</v>
      </c>
      <c r="O126" s="6">
        <f t="shared" si="4"/>
        <v>-4.9999999999999822E-2</v>
      </c>
      <c r="P126" s="9">
        <f t="shared" si="5"/>
        <v>-2.3255813953488313E-2</v>
      </c>
    </row>
    <row r="127" spans="1:16" s="6" customFormat="1" x14ac:dyDescent="0.2">
      <c r="A127" s="6">
        <v>7</v>
      </c>
      <c r="B127" s="6">
        <v>126</v>
      </c>
      <c r="C127" s="6" t="s">
        <v>11</v>
      </c>
      <c r="D127" s="6" t="s">
        <v>25</v>
      </c>
      <c r="E127" s="7">
        <v>43056</v>
      </c>
      <c r="F127" s="6" t="s">
        <v>18</v>
      </c>
      <c r="G127" s="6" t="s">
        <v>27</v>
      </c>
      <c r="H127" s="8">
        <v>0.34652777777777777</v>
      </c>
      <c r="I127" s="6">
        <v>22.2</v>
      </c>
      <c r="J127" s="6">
        <v>3.65</v>
      </c>
      <c r="K127" s="8">
        <v>0.43611111111111112</v>
      </c>
      <c r="L127" s="6">
        <v>23.6</v>
      </c>
      <c r="M127" s="6">
        <v>3.6</v>
      </c>
      <c r="N127" s="9">
        <f t="shared" si="3"/>
        <v>2.1500000000000004</v>
      </c>
      <c r="O127" s="6">
        <f t="shared" si="4"/>
        <v>-4.9999999999999822E-2</v>
      </c>
      <c r="P127" s="9">
        <f t="shared" si="5"/>
        <v>-2.3255813953488285E-2</v>
      </c>
    </row>
    <row r="128" spans="1:16" x14ac:dyDescent="0.2">
      <c r="A128">
        <v>7</v>
      </c>
      <c r="B128">
        <v>127</v>
      </c>
      <c r="C128" t="s">
        <v>11</v>
      </c>
      <c r="D128" t="s">
        <v>25</v>
      </c>
      <c r="E128" s="1">
        <v>43056</v>
      </c>
      <c r="F128" t="s">
        <v>19</v>
      </c>
      <c r="G128" t="s">
        <v>28</v>
      </c>
      <c r="H128" s="2">
        <v>0.34791666666666665</v>
      </c>
      <c r="I128">
        <v>21.9</v>
      </c>
      <c r="J128">
        <v>3.67</v>
      </c>
      <c r="K128" s="2">
        <v>0.4368055555555555</v>
      </c>
      <c r="L128">
        <v>23.5</v>
      </c>
      <c r="M128">
        <v>3.68</v>
      </c>
      <c r="N128" s="4">
        <f t="shared" si="3"/>
        <v>2.1333333333333324</v>
      </c>
      <c r="O128">
        <f t="shared" si="4"/>
        <v>1.0000000000000231E-2</v>
      </c>
      <c r="P128" s="4">
        <f t="shared" si="5"/>
        <v>4.68750000000011E-3</v>
      </c>
    </row>
    <row r="129" spans="1:16" x14ac:dyDescent="0.2">
      <c r="A129">
        <v>7</v>
      </c>
      <c r="B129">
        <v>128</v>
      </c>
      <c r="C129" t="s">
        <v>11</v>
      </c>
      <c r="D129" t="s">
        <v>25</v>
      </c>
      <c r="E129" s="1">
        <v>43056</v>
      </c>
      <c r="F129" t="s">
        <v>20</v>
      </c>
      <c r="G129" t="s">
        <v>28</v>
      </c>
      <c r="H129" s="2">
        <v>0.34930555555555554</v>
      </c>
      <c r="I129">
        <v>21.6</v>
      </c>
      <c r="J129">
        <v>3.63</v>
      </c>
      <c r="K129" s="2">
        <v>0.4375</v>
      </c>
      <c r="L129">
        <v>23.6</v>
      </c>
      <c r="M129">
        <v>3.62</v>
      </c>
      <c r="N129" s="4">
        <f t="shared" si="3"/>
        <v>2.1166666666666671</v>
      </c>
      <c r="O129">
        <f t="shared" si="4"/>
        <v>-9.9999999999997868E-3</v>
      </c>
      <c r="P129" s="4">
        <f t="shared" si="5"/>
        <v>-4.7244094488187961E-3</v>
      </c>
    </row>
    <row r="130" spans="1:16" x14ac:dyDescent="0.2">
      <c r="A130">
        <v>7</v>
      </c>
      <c r="B130">
        <v>129</v>
      </c>
      <c r="C130" t="s">
        <v>11</v>
      </c>
      <c r="D130" t="s">
        <v>25</v>
      </c>
      <c r="E130" s="1">
        <v>43056</v>
      </c>
      <c r="F130" t="s">
        <v>21</v>
      </c>
      <c r="G130" t="s">
        <v>28</v>
      </c>
      <c r="H130" s="2">
        <v>0.35138888888888892</v>
      </c>
      <c r="I130">
        <v>21.4</v>
      </c>
      <c r="J130">
        <v>3.7</v>
      </c>
      <c r="K130" s="2">
        <v>0.4381944444444445</v>
      </c>
      <c r="L130">
        <v>23.6</v>
      </c>
      <c r="M130">
        <v>3.66</v>
      </c>
      <c r="N130" s="4">
        <f t="shared" si="3"/>
        <v>2.0833333333333339</v>
      </c>
      <c r="O130">
        <f t="shared" si="4"/>
        <v>-4.0000000000000036E-2</v>
      </c>
      <c r="P130" s="4">
        <f t="shared" si="5"/>
        <v>-1.9200000000000012E-2</v>
      </c>
    </row>
    <row r="131" spans="1:16" x14ac:dyDescent="0.2">
      <c r="A131">
        <v>7</v>
      </c>
      <c r="B131">
        <v>130</v>
      </c>
      <c r="C131" t="s">
        <v>11</v>
      </c>
      <c r="D131" t="s">
        <v>25</v>
      </c>
      <c r="E131" s="1">
        <v>43056</v>
      </c>
      <c r="F131" t="s">
        <v>22</v>
      </c>
      <c r="G131" t="s">
        <v>28</v>
      </c>
      <c r="H131" s="2">
        <v>0.3527777777777778</v>
      </c>
      <c r="I131">
        <v>21.8</v>
      </c>
      <c r="J131">
        <v>3.65</v>
      </c>
      <c r="K131" s="2">
        <v>0.43888888888888888</v>
      </c>
      <c r="L131">
        <v>23.6</v>
      </c>
      <c r="M131">
        <v>3.63</v>
      </c>
      <c r="N131" s="4">
        <f t="shared" ref="N131:N194" si="6">(K131-H131)*24</f>
        <v>2.066666666666666</v>
      </c>
      <c r="O131">
        <f t="shared" ref="O131:O194" si="7">M131-J131</f>
        <v>-2.0000000000000018E-2</v>
      </c>
      <c r="P131" s="4">
        <f t="shared" ref="P131:P194" si="8">O131/N131</f>
        <v>-9.6774193548387222E-3</v>
      </c>
    </row>
    <row r="132" spans="1:16" x14ac:dyDescent="0.2">
      <c r="A132">
        <v>7</v>
      </c>
      <c r="B132">
        <v>131</v>
      </c>
      <c r="C132" t="s">
        <v>11</v>
      </c>
      <c r="D132" t="s">
        <v>25</v>
      </c>
      <c r="E132" s="1">
        <v>43056</v>
      </c>
      <c r="F132" t="s">
        <v>23</v>
      </c>
      <c r="G132" t="s">
        <v>28</v>
      </c>
      <c r="H132" s="2">
        <v>0.35416666666666669</v>
      </c>
      <c r="I132">
        <v>21.7</v>
      </c>
      <c r="J132">
        <v>3.67</v>
      </c>
      <c r="K132" s="2">
        <v>0.43958333333333338</v>
      </c>
      <c r="L132">
        <v>23.6</v>
      </c>
      <c r="M132">
        <v>3.65</v>
      </c>
      <c r="N132" s="4">
        <f t="shared" si="6"/>
        <v>2.0500000000000007</v>
      </c>
      <c r="O132">
        <f t="shared" si="7"/>
        <v>-2.0000000000000018E-2</v>
      </c>
      <c r="P132" s="4">
        <f t="shared" si="8"/>
        <v>-9.756097560975615E-3</v>
      </c>
    </row>
    <row r="133" spans="1:16" x14ac:dyDescent="0.2">
      <c r="A133">
        <v>7</v>
      </c>
      <c r="B133">
        <v>132</v>
      </c>
      <c r="C133" t="s">
        <v>11</v>
      </c>
      <c r="D133" t="s">
        <v>25</v>
      </c>
      <c r="E133" s="1">
        <v>43056</v>
      </c>
      <c r="F133" t="s">
        <v>24</v>
      </c>
      <c r="G133" t="s">
        <v>28</v>
      </c>
      <c r="H133" s="2">
        <v>0.35555555555555557</v>
      </c>
      <c r="I133">
        <v>21.7</v>
      </c>
      <c r="J133">
        <v>3.73</v>
      </c>
      <c r="K133" s="2">
        <v>0.44027777777777777</v>
      </c>
      <c r="L133">
        <v>23.7</v>
      </c>
      <c r="M133">
        <v>3.65</v>
      </c>
      <c r="N133" s="4">
        <f t="shared" si="6"/>
        <v>2.0333333333333328</v>
      </c>
      <c r="O133">
        <f t="shared" si="7"/>
        <v>-8.0000000000000071E-2</v>
      </c>
      <c r="P133" s="4">
        <f t="shared" si="8"/>
        <v>-3.9344262295082012E-2</v>
      </c>
    </row>
    <row r="134" spans="1:16" x14ac:dyDescent="0.2">
      <c r="A134">
        <v>8</v>
      </c>
      <c r="B134">
        <v>133</v>
      </c>
      <c r="C134" t="s">
        <v>11</v>
      </c>
      <c r="D134" t="s">
        <v>12</v>
      </c>
      <c r="E134" s="1">
        <v>43112</v>
      </c>
      <c r="F134" t="s">
        <v>13</v>
      </c>
      <c r="G134" t="s">
        <v>27</v>
      </c>
      <c r="H134" s="2">
        <v>0.3125</v>
      </c>
      <c r="I134">
        <v>21.6</v>
      </c>
      <c r="J134">
        <v>5.59</v>
      </c>
      <c r="K134" s="2">
        <v>0.42291666666666666</v>
      </c>
      <c r="L134">
        <v>22.3</v>
      </c>
      <c r="M134">
        <v>5.37</v>
      </c>
      <c r="N134" s="4">
        <f t="shared" si="6"/>
        <v>2.65</v>
      </c>
      <c r="O134">
        <f t="shared" si="7"/>
        <v>-0.21999999999999975</v>
      </c>
      <c r="P134" s="4">
        <f t="shared" si="8"/>
        <v>-8.3018867924528214E-2</v>
      </c>
    </row>
    <row r="135" spans="1:16" x14ac:dyDescent="0.2">
      <c r="A135">
        <v>8</v>
      </c>
      <c r="B135">
        <v>134</v>
      </c>
      <c r="C135" t="s">
        <v>11</v>
      </c>
      <c r="D135" t="s">
        <v>12</v>
      </c>
      <c r="E135" s="1">
        <v>43112</v>
      </c>
      <c r="F135" t="s">
        <v>14</v>
      </c>
      <c r="G135" t="s">
        <v>27</v>
      </c>
      <c r="H135" s="2">
        <v>0.31180555555555556</v>
      </c>
      <c r="I135">
        <v>21.5</v>
      </c>
      <c r="J135">
        <v>5.63</v>
      </c>
      <c r="K135" s="2">
        <v>0.4236111111111111</v>
      </c>
      <c r="L135">
        <v>22.6</v>
      </c>
      <c r="M135">
        <v>5.35</v>
      </c>
      <c r="N135" s="4">
        <f t="shared" si="6"/>
        <v>2.6833333333333331</v>
      </c>
      <c r="O135">
        <f t="shared" si="7"/>
        <v>-0.28000000000000025</v>
      </c>
      <c r="P135" s="4">
        <f t="shared" si="8"/>
        <v>-0.10434782608695663</v>
      </c>
    </row>
    <row r="136" spans="1:16" x14ac:dyDescent="0.2">
      <c r="A136">
        <v>8</v>
      </c>
      <c r="B136">
        <v>135</v>
      </c>
      <c r="C136" t="s">
        <v>11</v>
      </c>
      <c r="D136" t="s">
        <v>12</v>
      </c>
      <c r="E136" s="1">
        <v>43112</v>
      </c>
      <c r="F136" t="s">
        <v>15</v>
      </c>
      <c r="G136" t="s">
        <v>27</v>
      </c>
      <c r="H136" s="2">
        <v>0.31111111111111112</v>
      </c>
      <c r="I136">
        <v>21.4</v>
      </c>
      <c r="J136">
        <v>5.77</v>
      </c>
      <c r="K136" s="2">
        <v>0.42430555555555555</v>
      </c>
      <c r="L136">
        <v>22.8</v>
      </c>
      <c r="M136">
        <v>5.36</v>
      </c>
      <c r="N136" s="4">
        <f t="shared" si="6"/>
        <v>2.7166666666666663</v>
      </c>
      <c r="O136">
        <f t="shared" si="7"/>
        <v>-0.40999999999999925</v>
      </c>
      <c r="P136" s="4">
        <f t="shared" si="8"/>
        <v>-0.15092024539877275</v>
      </c>
    </row>
    <row r="137" spans="1:16" x14ac:dyDescent="0.2">
      <c r="A137">
        <v>8</v>
      </c>
      <c r="B137">
        <v>136</v>
      </c>
      <c r="C137" t="s">
        <v>11</v>
      </c>
      <c r="D137" t="s">
        <v>12</v>
      </c>
      <c r="E137" s="1">
        <v>43112</v>
      </c>
      <c r="F137" t="s">
        <v>16</v>
      </c>
      <c r="G137" t="s">
        <v>27</v>
      </c>
      <c r="H137" s="2">
        <v>0.31388888888888888</v>
      </c>
      <c r="I137">
        <v>21.7</v>
      </c>
      <c r="J137">
        <v>5.51</v>
      </c>
      <c r="K137" s="2">
        <v>0.42499999999999999</v>
      </c>
      <c r="L137">
        <v>22.8</v>
      </c>
      <c r="M137">
        <v>5.28</v>
      </c>
      <c r="N137" s="4">
        <f t="shared" si="6"/>
        <v>2.6666666666666665</v>
      </c>
      <c r="O137">
        <f t="shared" si="7"/>
        <v>-0.22999999999999954</v>
      </c>
      <c r="P137" s="4">
        <f t="shared" si="8"/>
        <v>-8.6249999999999827E-2</v>
      </c>
    </row>
    <row r="138" spans="1:16" x14ac:dyDescent="0.2">
      <c r="A138">
        <v>8</v>
      </c>
      <c r="B138">
        <v>137</v>
      </c>
      <c r="C138" t="s">
        <v>11</v>
      </c>
      <c r="D138" t="s">
        <v>12</v>
      </c>
      <c r="E138" s="1">
        <v>43112</v>
      </c>
      <c r="F138" t="s">
        <v>17</v>
      </c>
      <c r="G138" t="s">
        <v>27</v>
      </c>
      <c r="H138" s="2">
        <v>0.31458333333333333</v>
      </c>
      <c r="I138">
        <v>21.6</v>
      </c>
      <c r="J138">
        <v>5.54</v>
      </c>
      <c r="K138" s="2">
        <v>0.42638888888888887</v>
      </c>
      <c r="L138">
        <v>22.8</v>
      </c>
      <c r="M138">
        <v>5.31</v>
      </c>
      <c r="N138" s="4">
        <f t="shared" si="6"/>
        <v>2.6833333333333331</v>
      </c>
      <c r="O138">
        <f t="shared" si="7"/>
        <v>-0.23000000000000043</v>
      </c>
      <c r="P138" s="4">
        <f t="shared" si="8"/>
        <v>-8.5714285714285882E-2</v>
      </c>
    </row>
    <row r="139" spans="1:16" x14ac:dyDescent="0.2">
      <c r="A139">
        <v>8</v>
      </c>
      <c r="B139">
        <v>138</v>
      </c>
      <c r="C139" t="s">
        <v>11</v>
      </c>
      <c r="D139" t="s">
        <v>12</v>
      </c>
      <c r="E139" s="1">
        <v>43112</v>
      </c>
      <c r="F139" t="s">
        <v>18</v>
      </c>
      <c r="G139" t="s">
        <v>27</v>
      </c>
      <c r="H139" s="2">
        <v>0.31597222222222221</v>
      </c>
      <c r="I139">
        <v>21.3</v>
      </c>
      <c r="J139">
        <v>5.51</v>
      </c>
      <c r="K139" s="2">
        <v>0.42708333333333331</v>
      </c>
      <c r="L139">
        <v>22.8</v>
      </c>
      <c r="M139">
        <v>5.33</v>
      </c>
      <c r="N139" s="4">
        <f t="shared" si="6"/>
        <v>2.6666666666666665</v>
      </c>
      <c r="O139">
        <f t="shared" si="7"/>
        <v>-0.17999999999999972</v>
      </c>
      <c r="P139" s="4">
        <f t="shared" si="8"/>
        <v>-6.7499999999999893E-2</v>
      </c>
    </row>
    <row r="140" spans="1:16" x14ac:dyDescent="0.2">
      <c r="A140">
        <v>8</v>
      </c>
      <c r="B140">
        <v>139</v>
      </c>
      <c r="C140" t="s">
        <v>11</v>
      </c>
      <c r="D140" t="s">
        <v>12</v>
      </c>
      <c r="E140" s="1">
        <v>43112</v>
      </c>
      <c r="F140" t="s">
        <v>19</v>
      </c>
      <c r="G140" t="s">
        <v>28</v>
      </c>
      <c r="H140" s="2">
        <v>0.31736111111111115</v>
      </c>
      <c r="I140">
        <v>21</v>
      </c>
      <c r="J140">
        <v>5.55</v>
      </c>
      <c r="K140" s="2">
        <v>0.4284722222222222</v>
      </c>
      <c r="L140">
        <v>22.9</v>
      </c>
      <c r="M140">
        <v>5.36</v>
      </c>
      <c r="N140" s="4">
        <f t="shared" si="6"/>
        <v>2.6666666666666652</v>
      </c>
      <c r="O140">
        <f t="shared" si="7"/>
        <v>-0.1899999999999995</v>
      </c>
      <c r="P140" s="4">
        <f t="shared" si="8"/>
        <v>-7.1249999999999855E-2</v>
      </c>
    </row>
    <row r="141" spans="1:16" x14ac:dyDescent="0.2">
      <c r="A141">
        <v>8</v>
      </c>
      <c r="B141">
        <v>140</v>
      </c>
      <c r="C141" t="s">
        <v>11</v>
      </c>
      <c r="D141" t="s">
        <v>12</v>
      </c>
      <c r="E141" s="1">
        <v>43112</v>
      </c>
      <c r="F141" t="s">
        <v>20</v>
      </c>
      <c r="G141" t="s">
        <v>28</v>
      </c>
      <c r="H141" s="2">
        <v>0.31805555555555554</v>
      </c>
      <c r="I141">
        <v>21</v>
      </c>
      <c r="J141">
        <v>5.51</v>
      </c>
      <c r="K141" s="2">
        <v>0.4291666666666667</v>
      </c>
      <c r="L141">
        <v>22.9</v>
      </c>
      <c r="M141">
        <v>5.36</v>
      </c>
      <c r="N141" s="4">
        <f t="shared" si="6"/>
        <v>2.6666666666666679</v>
      </c>
      <c r="O141">
        <f t="shared" si="7"/>
        <v>-0.14999999999999947</v>
      </c>
      <c r="P141" s="4">
        <f t="shared" si="8"/>
        <v>-5.6249999999999772E-2</v>
      </c>
    </row>
    <row r="142" spans="1:16" x14ac:dyDescent="0.2">
      <c r="A142">
        <v>8</v>
      </c>
      <c r="B142">
        <v>141</v>
      </c>
      <c r="C142" t="s">
        <v>11</v>
      </c>
      <c r="D142" t="s">
        <v>12</v>
      </c>
      <c r="E142" s="1">
        <v>43112</v>
      </c>
      <c r="F142" t="s">
        <v>21</v>
      </c>
      <c r="G142" t="s">
        <v>28</v>
      </c>
      <c r="H142" s="2">
        <v>0.31944444444444448</v>
      </c>
      <c r="I142">
        <v>21.1</v>
      </c>
      <c r="J142">
        <v>5.5</v>
      </c>
      <c r="K142" s="2">
        <v>0.43055555555555558</v>
      </c>
      <c r="L142">
        <v>23</v>
      </c>
      <c r="M142">
        <v>5.41</v>
      </c>
      <c r="N142" s="4">
        <f t="shared" si="6"/>
        <v>2.6666666666666665</v>
      </c>
      <c r="O142">
        <f t="shared" si="7"/>
        <v>-8.9999999999999858E-2</v>
      </c>
      <c r="P142" s="4">
        <f t="shared" si="8"/>
        <v>-3.3749999999999947E-2</v>
      </c>
    </row>
    <row r="143" spans="1:16" x14ac:dyDescent="0.2">
      <c r="A143">
        <v>8</v>
      </c>
      <c r="B143">
        <v>142</v>
      </c>
      <c r="C143" t="s">
        <v>11</v>
      </c>
      <c r="D143" t="s">
        <v>12</v>
      </c>
      <c r="E143" s="1">
        <v>43112</v>
      </c>
      <c r="F143" t="s">
        <v>22</v>
      </c>
      <c r="G143" t="s">
        <v>28</v>
      </c>
      <c r="H143" s="2">
        <v>0.32013888888888892</v>
      </c>
      <c r="I143">
        <v>21</v>
      </c>
      <c r="J143">
        <v>5.63</v>
      </c>
      <c r="K143" s="2">
        <v>0.43194444444444446</v>
      </c>
      <c r="L143">
        <v>22.9</v>
      </c>
      <c r="M143">
        <v>5.43</v>
      </c>
      <c r="N143" s="4">
        <f t="shared" si="6"/>
        <v>2.6833333333333331</v>
      </c>
      <c r="O143">
        <f t="shared" si="7"/>
        <v>-0.20000000000000018</v>
      </c>
      <c r="P143" s="4">
        <f t="shared" si="8"/>
        <v>-7.4534161490683301E-2</v>
      </c>
    </row>
    <row r="144" spans="1:16" x14ac:dyDescent="0.2">
      <c r="A144">
        <v>8</v>
      </c>
      <c r="B144">
        <v>143</v>
      </c>
      <c r="C144" t="s">
        <v>11</v>
      </c>
      <c r="D144" t="s">
        <v>12</v>
      </c>
      <c r="E144" s="1">
        <v>43112</v>
      </c>
      <c r="F144" t="s">
        <v>23</v>
      </c>
      <c r="G144" t="s">
        <v>28</v>
      </c>
      <c r="H144" s="2">
        <v>0.3215277777777778</v>
      </c>
      <c r="I144">
        <v>20.9</v>
      </c>
      <c r="J144">
        <v>5.7</v>
      </c>
      <c r="K144" s="2">
        <v>0.43333333333333335</v>
      </c>
      <c r="L144">
        <v>22.8</v>
      </c>
      <c r="M144">
        <v>5.49</v>
      </c>
      <c r="N144" s="4">
        <f t="shared" si="6"/>
        <v>2.6833333333333331</v>
      </c>
      <c r="O144">
        <f t="shared" si="7"/>
        <v>-0.20999999999999996</v>
      </c>
      <c r="P144" s="4">
        <f t="shared" si="8"/>
        <v>-7.8260869565217384E-2</v>
      </c>
    </row>
    <row r="145" spans="1:16" x14ac:dyDescent="0.2">
      <c r="A145">
        <v>8</v>
      </c>
      <c r="B145">
        <v>144</v>
      </c>
      <c r="C145" t="s">
        <v>11</v>
      </c>
      <c r="D145" t="s">
        <v>12</v>
      </c>
      <c r="E145" s="1">
        <v>43112</v>
      </c>
      <c r="F145" t="s">
        <v>24</v>
      </c>
      <c r="G145" t="s">
        <v>28</v>
      </c>
      <c r="H145" s="2">
        <v>0.32222222222222224</v>
      </c>
      <c r="I145">
        <v>20.7</v>
      </c>
      <c r="J145">
        <v>5.59</v>
      </c>
      <c r="K145" s="2">
        <v>0.43402777777777773</v>
      </c>
      <c r="L145">
        <v>22.6</v>
      </c>
      <c r="M145">
        <v>5.46</v>
      </c>
      <c r="N145" s="4">
        <f t="shared" si="6"/>
        <v>2.6833333333333318</v>
      </c>
      <c r="O145">
        <f t="shared" si="7"/>
        <v>-0.12999999999999989</v>
      </c>
      <c r="P145" s="4">
        <f t="shared" si="8"/>
        <v>-4.8447204968944085E-2</v>
      </c>
    </row>
    <row r="146" spans="1:16" x14ac:dyDescent="0.2">
      <c r="A146">
        <v>8</v>
      </c>
      <c r="B146">
        <v>145</v>
      </c>
      <c r="C146" t="s">
        <v>11</v>
      </c>
      <c r="D146" t="s">
        <v>25</v>
      </c>
      <c r="E146" s="1">
        <v>43112</v>
      </c>
      <c r="F146" t="s">
        <v>13</v>
      </c>
      <c r="G146" t="s">
        <v>27</v>
      </c>
      <c r="H146" s="2">
        <v>0.3347222222222222</v>
      </c>
      <c r="I146">
        <v>17.8</v>
      </c>
      <c r="J146">
        <v>4.5599999999999996</v>
      </c>
      <c r="K146" s="2">
        <v>0.4069444444444445</v>
      </c>
      <c r="L146">
        <v>19.2</v>
      </c>
      <c r="M146">
        <v>4.5199999999999996</v>
      </c>
      <c r="N146" s="4">
        <f t="shared" si="6"/>
        <v>1.7333333333333352</v>
      </c>
      <c r="O146">
        <f t="shared" si="7"/>
        <v>-4.0000000000000036E-2</v>
      </c>
      <c r="P146" s="4">
        <f t="shared" si="8"/>
        <v>-2.3076923076923071E-2</v>
      </c>
    </row>
    <row r="147" spans="1:16" x14ac:dyDescent="0.2">
      <c r="A147">
        <v>8</v>
      </c>
      <c r="B147">
        <v>146</v>
      </c>
      <c r="C147" t="s">
        <v>11</v>
      </c>
      <c r="D147" t="s">
        <v>25</v>
      </c>
      <c r="E147" s="1">
        <v>43112</v>
      </c>
      <c r="F147" t="s">
        <v>14</v>
      </c>
      <c r="G147" t="s">
        <v>27</v>
      </c>
      <c r="H147" s="2">
        <v>0.3354166666666667</v>
      </c>
      <c r="I147">
        <v>18.2</v>
      </c>
      <c r="J147">
        <v>4.4800000000000004</v>
      </c>
      <c r="K147" s="2">
        <v>0.40833333333333338</v>
      </c>
      <c r="L147">
        <v>19.600000000000001</v>
      </c>
      <c r="M147">
        <v>4.42</v>
      </c>
      <c r="N147" s="4">
        <f t="shared" si="6"/>
        <v>1.7500000000000004</v>
      </c>
      <c r="O147">
        <f t="shared" si="7"/>
        <v>-6.0000000000000497E-2</v>
      </c>
      <c r="P147" s="4">
        <f t="shared" si="8"/>
        <v>-3.4285714285714558E-2</v>
      </c>
    </row>
    <row r="148" spans="1:16" x14ac:dyDescent="0.2">
      <c r="A148">
        <v>8</v>
      </c>
      <c r="B148">
        <v>147</v>
      </c>
      <c r="C148" t="s">
        <v>11</v>
      </c>
      <c r="D148" t="s">
        <v>25</v>
      </c>
      <c r="E148" s="1">
        <v>43112</v>
      </c>
      <c r="F148" t="s">
        <v>15</v>
      </c>
      <c r="G148" t="s">
        <v>27</v>
      </c>
      <c r="H148" s="2">
        <v>0.33680555555555558</v>
      </c>
      <c r="I148">
        <v>18.2</v>
      </c>
      <c r="J148">
        <v>4.51</v>
      </c>
      <c r="K148" s="2">
        <v>0.40902777777777777</v>
      </c>
      <c r="L148">
        <v>19.600000000000001</v>
      </c>
      <c r="M148">
        <v>4.47</v>
      </c>
      <c r="N148" s="4">
        <f t="shared" si="6"/>
        <v>1.7333333333333325</v>
      </c>
      <c r="O148">
        <f t="shared" si="7"/>
        <v>-4.0000000000000036E-2</v>
      </c>
      <c r="P148" s="4">
        <f t="shared" si="8"/>
        <v>-2.3076923076923109E-2</v>
      </c>
    </row>
    <row r="149" spans="1:16" x14ac:dyDescent="0.2">
      <c r="A149">
        <v>8</v>
      </c>
      <c r="B149">
        <v>148</v>
      </c>
      <c r="C149" t="s">
        <v>11</v>
      </c>
      <c r="D149" t="s">
        <v>25</v>
      </c>
      <c r="E149" s="1">
        <v>43112</v>
      </c>
      <c r="F149" t="s">
        <v>16</v>
      </c>
      <c r="G149" t="s">
        <v>27</v>
      </c>
      <c r="H149" s="2">
        <v>0.33819444444444446</v>
      </c>
      <c r="I149">
        <v>18.2</v>
      </c>
      <c r="J149">
        <v>4.41</v>
      </c>
      <c r="K149" s="2">
        <v>0.41041666666666665</v>
      </c>
      <c r="L149">
        <v>19.7</v>
      </c>
      <c r="M149">
        <v>4.4000000000000004</v>
      </c>
      <c r="N149" s="4">
        <f t="shared" si="6"/>
        <v>1.7333333333333325</v>
      </c>
      <c r="O149">
        <f t="shared" si="7"/>
        <v>-9.9999999999997868E-3</v>
      </c>
      <c r="P149" s="4">
        <f t="shared" si="8"/>
        <v>-5.769230769230649E-3</v>
      </c>
    </row>
    <row r="150" spans="1:16" x14ac:dyDescent="0.2">
      <c r="A150">
        <v>8</v>
      </c>
      <c r="B150">
        <v>149</v>
      </c>
      <c r="C150" t="s">
        <v>11</v>
      </c>
      <c r="D150" t="s">
        <v>25</v>
      </c>
      <c r="E150" s="1">
        <v>43112</v>
      </c>
      <c r="F150" t="s">
        <v>17</v>
      </c>
      <c r="G150" t="s">
        <v>27</v>
      </c>
      <c r="H150" s="2">
        <v>0.33958333333333335</v>
      </c>
      <c r="I150">
        <v>18.3</v>
      </c>
      <c r="J150">
        <v>4.41</v>
      </c>
      <c r="K150" s="2">
        <v>0.41111111111111115</v>
      </c>
      <c r="L150">
        <v>19.8</v>
      </c>
      <c r="M150">
        <v>4.3899999999999997</v>
      </c>
      <c r="N150" s="4">
        <f t="shared" si="6"/>
        <v>1.7166666666666672</v>
      </c>
      <c r="O150">
        <f t="shared" si="7"/>
        <v>-2.0000000000000462E-2</v>
      </c>
      <c r="P150" s="4">
        <f t="shared" si="8"/>
        <v>-1.165048543689347E-2</v>
      </c>
    </row>
    <row r="151" spans="1:16" x14ac:dyDescent="0.2">
      <c r="A151">
        <v>8</v>
      </c>
      <c r="B151">
        <v>150</v>
      </c>
      <c r="C151" t="s">
        <v>11</v>
      </c>
      <c r="D151" t="s">
        <v>25</v>
      </c>
      <c r="E151" s="1">
        <v>43112</v>
      </c>
      <c r="F151" t="s">
        <v>18</v>
      </c>
      <c r="G151" t="s">
        <v>27</v>
      </c>
      <c r="H151" s="2">
        <v>0.34027777777777773</v>
      </c>
      <c r="I151">
        <v>18.3</v>
      </c>
      <c r="J151">
        <v>4.32</v>
      </c>
      <c r="K151" s="2">
        <v>0.41180555555555554</v>
      </c>
      <c r="L151">
        <v>19.8</v>
      </c>
      <c r="M151">
        <v>4.29</v>
      </c>
      <c r="N151" s="4">
        <f t="shared" si="6"/>
        <v>1.7166666666666672</v>
      </c>
      <c r="O151">
        <f t="shared" si="7"/>
        <v>-3.0000000000000249E-2</v>
      </c>
      <c r="P151" s="4">
        <f t="shared" si="8"/>
        <v>-1.7475728155339945E-2</v>
      </c>
    </row>
    <row r="152" spans="1:16" x14ac:dyDescent="0.2">
      <c r="A152">
        <v>8</v>
      </c>
      <c r="B152">
        <v>151</v>
      </c>
      <c r="C152" t="s">
        <v>11</v>
      </c>
      <c r="D152" t="s">
        <v>25</v>
      </c>
      <c r="E152" s="1">
        <v>43112</v>
      </c>
      <c r="F152" t="s">
        <v>19</v>
      </c>
      <c r="G152" t="s">
        <v>28</v>
      </c>
      <c r="H152" s="2">
        <v>0.34166666666666662</v>
      </c>
      <c r="I152">
        <v>17.8</v>
      </c>
      <c r="J152">
        <v>4.3899999999999997</v>
      </c>
      <c r="K152" s="2">
        <v>0.41250000000000003</v>
      </c>
      <c r="L152">
        <v>19.8</v>
      </c>
      <c r="M152">
        <v>4.4000000000000004</v>
      </c>
      <c r="N152" s="4">
        <f t="shared" si="6"/>
        <v>1.700000000000002</v>
      </c>
      <c r="O152">
        <f t="shared" si="7"/>
        <v>1.0000000000000675E-2</v>
      </c>
      <c r="P152" s="4">
        <f t="shared" si="8"/>
        <v>5.8823529411768608E-3</v>
      </c>
    </row>
    <row r="153" spans="1:16" x14ac:dyDescent="0.2">
      <c r="A153">
        <v>8</v>
      </c>
      <c r="B153">
        <v>152</v>
      </c>
      <c r="C153" t="s">
        <v>11</v>
      </c>
      <c r="D153" t="s">
        <v>25</v>
      </c>
      <c r="E153" s="1">
        <v>43112</v>
      </c>
      <c r="F153" t="s">
        <v>20</v>
      </c>
      <c r="G153" t="s">
        <v>28</v>
      </c>
      <c r="H153" s="2">
        <v>0.3430555555555555</v>
      </c>
      <c r="I153">
        <v>17.899999999999999</v>
      </c>
      <c r="J153">
        <v>4.3899999999999997</v>
      </c>
      <c r="K153" s="2">
        <v>0.41319444444444442</v>
      </c>
      <c r="L153">
        <v>19.8</v>
      </c>
      <c r="M153">
        <v>4.3600000000000003</v>
      </c>
      <c r="N153" s="4">
        <f t="shared" si="6"/>
        <v>1.683333333333334</v>
      </c>
      <c r="O153">
        <f t="shared" si="7"/>
        <v>-2.9999999999999361E-2</v>
      </c>
      <c r="P153" s="4">
        <f t="shared" si="8"/>
        <v>-1.7821782178217435E-2</v>
      </c>
    </row>
    <row r="154" spans="1:16" x14ac:dyDescent="0.2">
      <c r="A154">
        <v>8</v>
      </c>
      <c r="B154">
        <v>153</v>
      </c>
      <c r="C154" t="s">
        <v>11</v>
      </c>
      <c r="D154" t="s">
        <v>25</v>
      </c>
      <c r="E154" s="1">
        <v>43112</v>
      </c>
      <c r="F154" t="s">
        <v>21</v>
      </c>
      <c r="G154" t="s">
        <v>28</v>
      </c>
      <c r="H154" s="2">
        <v>0.34375</v>
      </c>
      <c r="I154">
        <v>18</v>
      </c>
      <c r="J154">
        <v>4.45</v>
      </c>
      <c r="K154" s="2">
        <v>0.41388888888888892</v>
      </c>
      <c r="L154">
        <v>19.899999999999999</v>
      </c>
      <c r="M154">
        <v>4.37</v>
      </c>
      <c r="N154" s="4">
        <f t="shared" si="6"/>
        <v>1.683333333333334</v>
      </c>
      <c r="O154">
        <f t="shared" si="7"/>
        <v>-8.0000000000000071E-2</v>
      </c>
      <c r="P154" s="4">
        <f t="shared" si="8"/>
        <v>-4.7524752475247546E-2</v>
      </c>
    </row>
    <row r="155" spans="1:16" x14ac:dyDescent="0.2">
      <c r="A155">
        <v>8</v>
      </c>
      <c r="B155">
        <v>154</v>
      </c>
      <c r="C155" t="s">
        <v>11</v>
      </c>
      <c r="D155" t="s">
        <v>25</v>
      </c>
      <c r="E155" s="1">
        <v>43112</v>
      </c>
      <c r="F155" t="s">
        <v>22</v>
      </c>
      <c r="G155" t="s">
        <v>28</v>
      </c>
      <c r="H155" s="2">
        <v>0.34513888888888888</v>
      </c>
      <c r="I155">
        <v>17.8</v>
      </c>
      <c r="J155">
        <v>4.4400000000000004</v>
      </c>
      <c r="K155" s="2">
        <v>0.4145833333333333</v>
      </c>
      <c r="L155">
        <v>19.899999999999999</v>
      </c>
      <c r="M155">
        <v>4.4400000000000004</v>
      </c>
      <c r="N155" s="4">
        <f t="shared" si="6"/>
        <v>1.6666666666666661</v>
      </c>
      <c r="O155">
        <f t="shared" si="7"/>
        <v>0</v>
      </c>
      <c r="P155" s="4">
        <f t="shared" si="8"/>
        <v>0</v>
      </c>
    </row>
    <row r="156" spans="1:16" x14ac:dyDescent="0.2">
      <c r="A156">
        <v>8</v>
      </c>
      <c r="B156">
        <v>155</v>
      </c>
      <c r="C156" t="s">
        <v>11</v>
      </c>
      <c r="D156" t="s">
        <v>25</v>
      </c>
      <c r="E156" s="1">
        <v>43112</v>
      </c>
      <c r="F156" t="s">
        <v>23</v>
      </c>
      <c r="G156" t="s">
        <v>28</v>
      </c>
      <c r="H156" s="2">
        <v>0.34583333333333338</v>
      </c>
      <c r="I156">
        <v>17.899999999999999</v>
      </c>
      <c r="J156">
        <v>4.3899999999999997</v>
      </c>
      <c r="K156" s="2">
        <v>0.41666666666666669</v>
      </c>
      <c r="L156">
        <v>19.899999999999999</v>
      </c>
      <c r="M156">
        <v>4.37</v>
      </c>
      <c r="N156" s="4">
        <f t="shared" si="6"/>
        <v>1.6999999999999993</v>
      </c>
      <c r="O156">
        <f t="shared" si="7"/>
        <v>-1.9999999999999574E-2</v>
      </c>
      <c r="P156" s="4">
        <f t="shared" si="8"/>
        <v>-1.1764705882352695E-2</v>
      </c>
    </row>
    <row r="157" spans="1:16" x14ac:dyDescent="0.2">
      <c r="A157">
        <v>8</v>
      </c>
      <c r="B157">
        <v>156</v>
      </c>
      <c r="C157" t="s">
        <v>11</v>
      </c>
      <c r="D157" t="s">
        <v>25</v>
      </c>
      <c r="E157" s="1">
        <v>43112</v>
      </c>
      <c r="F157" t="s">
        <v>24</v>
      </c>
      <c r="G157" t="s">
        <v>28</v>
      </c>
      <c r="H157" s="2">
        <v>0.34722222222222227</v>
      </c>
      <c r="I157">
        <v>17.8</v>
      </c>
      <c r="J157">
        <v>4.4400000000000004</v>
      </c>
      <c r="K157" s="2">
        <v>0.41666666666666669</v>
      </c>
      <c r="L157">
        <v>19.899999999999999</v>
      </c>
      <c r="M157">
        <v>4.43</v>
      </c>
      <c r="N157" s="4">
        <f t="shared" si="6"/>
        <v>1.6666666666666661</v>
      </c>
      <c r="O157">
        <f t="shared" si="7"/>
        <v>-1.0000000000000675E-2</v>
      </c>
      <c r="P157" s="4">
        <f t="shared" si="8"/>
        <v>-6.0000000000004069E-3</v>
      </c>
    </row>
    <row r="158" spans="1:16" x14ac:dyDescent="0.2">
      <c r="A158">
        <v>9</v>
      </c>
      <c r="B158">
        <v>157</v>
      </c>
      <c r="C158" t="s">
        <v>11</v>
      </c>
      <c r="D158" t="s">
        <v>12</v>
      </c>
      <c r="E158" s="1">
        <v>43133</v>
      </c>
      <c r="F158" t="s">
        <v>13</v>
      </c>
      <c r="G158" t="s">
        <v>27</v>
      </c>
      <c r="H158" s="2">
        <v>0.45555555555555555</v>
      </c>
      <c r="I158">
        <v>22.4</v>
      </c>
      <c r="J158">
        <v>7.48</v>
      </c>
      <c r="K158" s="2">
        <v>0.14930555555555555</v>
      </c>
      <c r="L158">
        <v>24.7</v>
      </c>
      <c r="M158">
        <v>6.97</v>
      </c>
      <c r="N158" s="4">
        <f t="shared" si="6"/>
        <v>-7.3500000000000005</v>
      </c>
      <c r="O158">
        <f t="shared" si="7"/>
        <v>-0.51000000000000068</v>
      </c>
      <c r="P158" s="4">
        <f t="shared" si="8"/>
        <v>6.9387755102040899E-2</v>
      </c>
    </row>
    <row r="159" spans="1:16" x14ac:dyDescent="0.2">
      <c r="B159">
        <v>158</v>
      </c>
      <c r="C159" t="s">
        <v>11</v>
      </c>
      <c r="D159" t="s">
        <v>12</v>
      </c>
      <c r="E159" s="1">
        <v>43133</v>
      </c>
      <c r="F159" t="s">
        <v>14</v>
      </c>
      <c r="G159" t="s">
        <v>27</v>
      </c>
      <c r="H159" s="2">
        <v>0.45694444444444443</v>
      </c>
      <c r="I159">
        <v>22.2</v>
      </c>
      <c r="J159">
        <v>7.26</v>
      </c>
      <c r="K159" s="2">
        <v>0.15</v>
      </c>
      <c r="L159">
        <v>24.6</v>
      </c>
      <c r="M159">
        <v>6.83</v>
      </c>
      <c r="N159" s="4">
        <f t="shared" si="6"/>
        <v>-7.3666666666666671</v>
      </c>
      <c r="O159">
        <f t="shared" si="7"/>
        <v>-0.42999999999999972</v>
      </c>
      <c r="P159" s="4">
        <f t="shared" si="8"/>
        <v>5.837104072398186E-2</v>
      </c>
    </row>
    <row r="160" spans="1:16" x14ac:dyDescent="0.2">
      <c r="B160">
        <v>159</v>
      </c>
      <c r="C160" t="s">
        <v>11</v>
      </c>
      <c r="D160" t="s">
        <v>12</v>
      </c>
      <c r="E160" s="1">
        <v>43133</v>
      </c>
      <c r="F160" t="s">
        <v>15</v>
      </c>
      <c r="G160" t="s">
        <v>27</v>
      </c>
      <c r="H160" s="2">
        <v>0.45763888888888887</v>
      </c>
      <c r="I160">
        <v>22.3</v>
      </c>
      <c r="J160">
        <v>7.17</v>
      </c>
      <c r="K160" s="2">
        <v>0.15069444444444444</v>
      </c>
      <c r="L160">
        <v>24.6</v>
      </c>
      <c r="M160">
        <v>6.79</v>
      </c>
      <c r="N160" s="4">
        <f t="shared" si="6"/>
        <v>-7.3666666666666671</v>
      </c>
      <c r="O160">
        <f t="shared" si="7"/>
        <v>-0.37999999999999989</v>
      </c>
      <c r="P160" s="4">
        <f t="shared" si="8"/>
        <v>5.1583710407239802E-2</v>
      </c>
    </row>
    <row r="161" spans="2:16" x14ac:dyDescent="0.2">
      <c r="B161">
        <v>160</v>
      </c>
      <c r="C161" t="s">
        <v>11</v>
      </c>
      <c r="D161" t="s">
        <v>12</v>
      </c>
      <c r="E161" s="1">
        <v>43133</v>
      </c>
      <c r="F161" t="s">
        <v>16</v>
      </c>
      <c r="G161" t="s">
        <v>27</v>
      </c>
      <c r="H161" s="2">
        <v>0.45833333333333331</v>
      </c>
      <c r="I161">
        <v>21.9</v>
      </c>
      <c r="J161">
        <v>7.48</v>
      </c>
      <c r="K161" s="2">
        <v>0.15138888888888888</v>
      </c>
      <c r="L161">
        <v>24.4</v>
      </c>
      <c r="M161">
        <v>7.06</v>
      </c>
      <c r="N161" s="4">
        <f t="shared" si="6"/>
        <v>-7.3666666666666671</v>
      </c>
      <c r="O161">
        <f t="shared" si="7"/>
        <v>-0.42000000000000082</v>
      </c>
      <c r="P161" s="4">
        <f t="shared" si="8"/>
        <v>5.7013574660633594E-2</v>
      </c>
    </row>
    <row r="162" spans="2:16" x14ac:dyDescent="0.2">
      <c r="B162">
        <v>161</v>
      </c>
      <c r="C162" t="s">
        <v>11</v>
      </c>
      <c r="D162" t="s">
        <v>12</v>
      </c>
      <c r="E162" s="1">
        <v>43133</v>
      </c>
      <c r="F162" t="s">
        <v>17</v>
      </c>
      <c r="G162" t="s">
        <v>27</v>
      </c>
      <c r="H162" s="2">
        <v>0.4597222222222222</v>
      </c>
      <c r="I162">
        <v>22</v>
      </c>
      <c r="J162">
        <v>7.14</v>
      </c>
      <c r="K162" s="2">
        <v>0.15208333333333332</v>
      </c>
      <c r="L162">
        <v>24.4</v>
      </c>
      <c r="M162">
        <v>6.77</v>
      </c>
      <c r="N162" s="4">
        <f t="shared" si="6"/>
        <v>-7.3833333333333337</v>
      </c>
      <c r="O162">
        <f t="shared" si="7"/>
        <v>-0.37000000000000011</v>
      </c>
      <c r="P162" s="4">
        <f t="shared" si="8"/>
        <v>5.0112866817155766E-2</v>
      </c>
    </row>
    <row r="163" spans="2:16" x14ac:dyDescent="0.2">
      <c r="B163">
        <v>162</v>
      </c>
      <c r="C163" t="s">
        <v>11</v>
      </c>
      <c r="D163" t="s">
        <v>12</v>
      </c>
      <c r="E163" s="1">
        <v>43133</v>
      </c>
      <c r="F163" t="s">
        <v>18</v>
      </c>
      <c r="G163" t="s">
        <v>27</v>
      </c>
      <c r="H163" s="2">
        <v>0.4604166666666667</v>
      </c>
      <c r="I163">
        <v>21.7</v>
      </c>
      <c r="J163">
        <v>7.14</v>
      </c>
      <c r="K163" s="2">
        <v>0.15277777777777776</v>
      </c>
      <c r="L163">
        <v>24.5</v>
      </c>
      <c r="M163">
        <v>6.78</v>
      </c>
      <c r="N163" s="4">
        <f t="shared" si="6"/>
        <v>-7.3833333333333337</v>
      </c>
      <c r="O163">
        <f t="shared" si="7"/>
        <v>-0.35999999999999943</v>
      </c>
      <c r="P163" s="4">
        <f t="shared" si="8"/>
        <v>4.8758465011286604E-2</v>
      </c>
    </row>
    <row r="164" spans="2:16" x14ac:dyDescent="0.2">
      <c r="B164">
        <v>163</v>
      </c>
      <c r="C164" t="s">
        <v>11</v>
      </c>
      <c r="D164" t="s">
        <v>12</v>
      </c>
      <c r="E164" s="1">
        <v>43133</v>
      </c>
      <c r="F164" t="s">
        <v>19</v>
      </c>
      <c r="G164" t="s">
        <v>28</v>
      </c>
      <c r="H164" s="2">
        <v>0.46180555555555558</v>
      </c>
      <c r="I164">
        <v>21.8</v>
      </c>
      <c r="J164">
        <v>7.23</v>
      </c>
      <c r="K164" s="2">
        <v>0.15347222222222223</v>
      </c>
      <c r="L164">
        <v>24.5</v>
      </c>
      <c r="M164">
        <v>6.84</v>
      </c>
      <c r="N164" s="4">
        <f t="shared" si="6"/>
        <v>-7.4</v>
      </c>
      <c r="O164">
        <f t="shared" si="7"/>
        <v>-0.39000000000000057</v>
      </c>
      <c r="P164" s="4">
        <f t="shared" si="8"/>
        <v>5.2702702702702775E-2</v>
      </c>
    </row>
    <row r="165" spans="2:16" x14ac:dyDescent="0.2">
      <c r="B165">
        <v>164</v>
      </c>
      <c r="C165" t="s">
        <v>11</v>
      </c>
      <c r="D165" t="s">
        <v>12</v>
      </c>
      <c r="E165" s="1">
        <v>43133</v>
      </c>
      <c r="F165" t="s">
        <v>20</v>
      </c>
      <c r="G165" t="s">
        <v>28</v>
      </c>
      <c r="H165" s="2">
        <v>0.46319444444444446</v>
      </c>
      <c r="I165">
        <v>22</v>
      </c>
      <c r="J165">
        <v>7.32</v>
      </c>
      <c r="K165" s="2">
        <v>0.15486111111111112</v>
      </c>
      <c r="L165">
        <v>24.5</v>
      </c>
      <c r="M165">
        <v>6.95</v>
      </c>
      <c r="N165" s="4">
        <f t="shared" si="6"/>
        <v>-7.4</v>
      </c>
      <c r="O165">
        <f t="shared" si="7"/>
        <v>-0.37000000000000011</v>
      </c>
      <c r="P165" s="4">
        <f t="shared" si="8"/>
        <v>5.000000000000001E-2</v>
      </c>
    </row>
    <row r="166" spans="2:16" x14ac:dyDescent="0.2">
      <c r="B166">
        <v>165</v>
      </c>
      <c r="C166" t="s">
        <v>11</v>
      </c>
      <c r="D166" t="s">
        <v>12</v>
      </c>
      <c r="E166" s="1">
        <v>43133</v>
      </c>
      <c r="F166" t="s">
        <v>21</v>
      </c>
      <c r="G166" t="s">
        <v>28</v>
      </c>
      <c r="H166" s="2">
        <v>0.46458333333333335</v>
      </c>
      <c r="I166">
        <v>22.4</v>
      </c>
      <c r="J166">
        <v>6.83</v>
      </c>
      <c r="K166" s="2">
        <v>0.15555555555555556</v>
      </c>
      <c r="L166">
        <v>24.5</v>
      </c>
      <c r="M166">
        <v>6.55</v>
      </c>
      <c r="N166" s="4">
        <f t="shared" si="6"/>
        <v>-7.416666666666667</v>
      </c>
      <c r="O166">
        <f t="shared" si="7"/>
        <v>-0.28000000000000025</v>
      </c>
      <c r="P166" s="4">
        <f t="shared" si="8"/>
        <v>3.7752808988764076E-2</v>
      </c>
    </row>
    <row r="167" spans="2:16" x14ac:dyDescent="0.2">
      <c r="B167">
        <v>166</v>
      </c>
      <c r="C167" t="s">
        <v>11</v>
      </c>
      <c r="D167" t="s">
        <v>12</v>
      </c>
      <c r="E167" s="1">
        <v>43133</v>
      </c>
      <c r="F167" t="s">
        <v>22</v>
      </c>
      <c r="G167" t="s">
        <v>28</v>
      </c>
      <c r="H167" s="2">
        <v>0.46527777777777773</v>
      </c>
      <c r="I167">
        <v>22.6</v>
      </c>
      <c r="J167">
        <v>7.03</v>
      </c>
      <c r="K167" s="2">
        <v>0.15625</v>
      </c>
      <c r="L167">
        <v>24.4</v>
      </c>
      <c r="M167">
        <v>6.51</v>
      </c>
      <c r="N167" s="4">
        <f t="shared" si="6"/>
        <v>-7.4166666666666661</v>
      </c>
      <c r="O167">
        <f t="shared" si="7"/>
        <v>-0.52000000000000046</v>
      </c>
      <c r="P167" s="4">
        <f t="shared" si="8"/>
        <v>7.0112359550561859E-2</v>
      </c>
    </row>
    <row r="168" spans="2:16" x14ac:dyDescent="0.2">
      <c r="B168">
        <v>167</v>
      </c>
      <c r="C168" t="s">
        <v>11</v>
      </c>
      <c r="D168" t="s">
        <v>12</v>
      </c>
      <c r="E168" s="1">
        <v>43133</v>
      </c>
      <c r="F168" t="s">
        <v>23</v>
      </c>
      <c r="G168" t="s">
        <v>28</v>
      </c>
      <c r="H168" s="2">
        <v>0.46666666666666662</v>
      </c>
      <c r="I168">
        <v>22.5</v>
      </c>
      <c r="J168">
        <v>6.98</v>
      </c>
      <c r="K168" s="2">
        <v>0.15694444444444444</v>
      </c>
      <c r="L168">
        <v>24.3</v>
      </c>
      <c r="M168">
        <v>6.67</v>
      </c>
      <c r="N168" s="4">
        <f t="shared" si="6"/>
        <v>-7.4333333333333318</v>
      </c>
      <c r="O168">
        <f t="shared" si="7"/>
        <v>-0.3100000000000005</v>
      </c>
      <c r="P168" s="4">
        <f t="shared" si="8"/>
        <v>4.1704035874439535E-2</v>
      </c>
    </row>
    <row r="169" spans="2:16" x14ac:dyDescent="0.2">
      <c r="B169">
        <v>168</v>
      </c>
      <c r="C169" t="s">
        <v>11</v>
      </c>
      <c r="D169" t="s">
        <v>12</v>
      </c>
      <c r="E169" s="1">
        <v>43133</v>
      </c>
      <c r="F169" t="s">
        <v>24</v>
      </c>
      <c r="G169" t="s">
        <v>28</v>
      </c>
      <c r="H169" s="2">
        <v>0.46736111111111112</v>
      </c>
      <c r="I169">
        <v>22.8</v>
      </c>
      <c r="J169">
        <v>6.78</v>
      </c>
      <c r="K169" s="2">
        <v>0.15763888888888888</v>
      </c>
      <c r="L169">
        <v>24.4</v>
      </c>
      <c r="M169">
        <v>6.68</v>
      </c>
      <c r="N169" s="4">
        <f t="shared" si="6"/>
        <v>-7.4333333333333336</v>
      </c>
      <c r="O169">
        <f t="shared" si="7"/>
        <v>-0.10000000000000053</v>
      </c>
      <c r="P169" s="4">
        <f t="shared" si="8"/>
        <v>1.345291479820635E-2</v>
      </c>
    </row>
    <row r="170" spans="2:16" x14ac:dyDescent="0.2">
      <c r="B170">
        <v>169</v>
      </c>
      <c r="C170" t="s">
        <v>11</v>
      </c>
      <c r="D170" t="s">
        <v>25</v>
      </c>
      <c r="E170" s="1">
        <v>43133</v>
      </c>
      <c r="F170" t="s">
        <v>13</v>
      </c>
      <c r="G170" t="s">
        <v>27</v>
      </c>
      <c r="H170" s="2">
        <v>0.48055555555555557</v>
      </c>
      <c r="I170">
        <v>20.399999999999999</v>
      </c>
      <c r="J170">
        <v>7.07</v>
      </c>
      <c r="K170" s="2">
        <v>0.16111111111111112</v>
      </c>
      <c r="L170">
        <v>21.7</v>
      </c>
      <c r="M170">
        <v>9.0299999999999994</v>
      </c>
      <c r="N170" s="4">
        <f t="shared" si="6"/>
        <v>-7.6666666666666661</v>
      </c>
      <c r="O170">
        <f t="shared" si="7"/>
        <v>1.9599999999999991</v>
      </c>
      <c r="P170" s="4">
        <f t="shared" si="8"/>
        <v>-0.2556521739130434</v>
      </c>
    </row>
    <row r="171" spans="2:16" x14ac:dyDescent="0.2">
      <c r="B171">
        <v>170</v>
      </c>
      <c r="C171" t="s">
        <v>11</v>
      </c>
      <c r="D171" t="s">
        <v>25</v>
      </c>
      <c r="E171" s="1">
        <v>43133</v>
      </c>
      <c r="F171" t="s">
        <v>14</v>
      </c>
      <c r="G171" t="s">
        <v>27</v>
      </c>
      <c r="H171" s="2">
        <v>0.48194444444444445</v>
      </c>
      <c r="I171">
        <v>20.100000000000001</v>
      </c>
      <c r="J171">
        <v>7.3</v>
      </c>
      <c r="K171" s="2">
        <v>0.16180555555555556</v>
      </c>
      <c r="L171">
        <v>21.4</v>
      </c>
      <c r="M171">
        <v>9.25</v>
      </c>
      <c r="N171" s="4">
        <f t="shared" si="6"/>
        <v>-7.6833333333333327</v>
      </c>
      <c r="O171">
        <f t="shared" si="7"/>
        <v>1.9500000000000002</v>
      </c>
      <c r="P171" s="4">
        <f t="shared" si="8"/>
        <v>-0.25379609544468551</v>
      </c>
    </row>
    <row r="172" spans="2:16" x14ac:dyDescent="0.2">
      <c r="B172">
        <v>171</v>
      </c>
      <c r="C172" t="s">
        <v>11</v>
      </c>
      <c r="D172" t="s">
        <v>25</v>
      </c>
      <c r="E172" s="1">
        <v>43133</v>
      </c>
      <c r="F172" t="s">
        <v>15</v>
      </c>
      <c r="G172" t="s">
        <v>27</v>
      </c>
      <c r="H172" s="2">
        <v>0.4826388888888889</v>
      </c>
      <c r="I172">
        <v>20.100000000000001</v>
      </c>
      <c r="J172">
        <v>7.48</v>
      </c>
      <c r="K172" s="2">
        <v>0.16250000000000001</v>
      </c>
      <c r="L172">
        <v>21.3</v>
      </c>
      <c r="M172">
        <v>9.74</v>
      </c>
      <c r="N172" s="4">
        <f t="shared" si="6"/>
        <v>-7.6833333333333327</v>
      </c>
      <c r="O172">
        <f t="shared" si="7"/>
        <v>2.2599999999999998</v>
      </c>
      <c r="P172" s="4">
        <f t="shared" si="8"/>
        <v>-0.29414316702819954</v>
      </c>
    </row>
    <row r="173" spans="2:16" x14ac:dyDescent="0.2">
      <c r="B173">
        <v>172</v>
      </c>
      <c r="C173" t="s">
        <v>11</v>
      </c>
      <c r="D173" t="s">
        <v>25</v>
      </c>
      <c r="E173" s="1">
        <v>43133</v>
      </c>
      <c r="F173" t="s">
        <v>16</v>
      </c>
      <c r="G173" t="s">
        <v>27</v>
      </c>
      <c r="H173" s="2">
        <v>0.48402777777777778</v>
      </c>
      <c r="I173">
        <v>20.100000000000001</v>
      </c>
      <c r="J173">
        <v>7.53</v>
      </c>
      <c r="K173" s="2">
        <v>0.16319444444444445</v>
      </c>
      <c r="L173">
        <v>21.3</v>
      </c>
      <c r="M173">
        <v>9.39</v>
      </c>
      <c r="N173" s="4">
        <f t="shared" si="6"/>
        <v>-7.6999999999999993</v>
      </c>
      <c r="O173">
        <f t="shared" si="7"/>
        <v>1.8600000000000003</v>
      </c>
      <c r="P173" s="4">
        <f t="shared" si="8"/>
        <v>-0.24155844155844161</v>
      </c>
    </row>
    <row r="174" spans="2:16" x14ac:dyDescent="0.2">
      <c r="B174">
        <v>173</v>
      </c>
      <c r="C174" t="s">
        <v>11</v>
      </c>
      <c r="D174" t="s">
        <v>25</v>
      </c>
      <c r="E174" s="1">
        <v>43133</v>
      </c>
      <c r="F174" t="s">
        <v>17</v>
      </c>
      <c r="G174" t="s">
        <v>27</v>
      </c>
      <c r="H174" s="2">
        <v>0.48472222222222222</v>
      </c>
      <c r="I174">
        <v>20.100000000000001</v>
      </c>
      <c r="J174">
        <v>7.53</v>
      </c>
      <c r="K174" s="2">
        <v>0.16458333333333333</v>
      </c>
      <c r="L174">
        <v>21.3</v>
      </c>
      <c r="M174">
        <v>9.36</v>
      </c>
      <c r="N174" s="4">
        <f t="shared" si="6"/>
        <v>-7.6833333333333327</v>
      </c>
      <c r="O174">
        <f t="shared" si="7"/>
        <v>1.8299999999999992</v>
      </c>
      <c r="P174" s="4">
        <f t="shared" si="8"/>
        <v>-0.2381778741865509</v>
      </c>
    </row>
    <row r="175" spans="2:16" x14ac:dyDescent="0.2">
      <c r="B175">
        <v>174</v>
      </c>
      <c r="C175" t="s">
        <v>11</v>
      </c>
      <c r="D175" t="s">
        <v>25</v>
      </c>
      <c r="E175" s="1">
        <v>43133</v>
      </c>
      <c r="F175" t="s">
        <v>18</v>
      </c>
      <c r="G175" t="s">
        <v>27</v>
      </c>
      <c r="H175" s="2">
        <v>0.48541666666666666</v>
      </c>
      <c r="I175">
        <v>19.899999999999999</v>
      </c>
      <c r="J175">
        <v>7.58</v>
      </c>
      <c r="K175" s="2">
        <v>0.16527777777777777</v>
      </c>
      <c r="L175">
        <v>21.2</v>
      </c>
      <c r="M175">
        <v>9.7899999999999991</v>
      </c>
      <c r="N175" s="4">
        <f t="shared" si="6"/>
        <v>-7.6833333333333327</v>
      </c>
      <c r="O175">
        <f t="shared" si="7"/>
        <v>2.2099999999999991</v>
      </c>
      <c r="P175" s="4">
        <f t="shared" si="8"/>
        <v>-0.28763557483731012</v>
      </c>
    </row>
    <row r="176" spans="2:16" x14ac:dyDescent="0.2">
      <c r="B176">
        <v>175</v>
      </c>
      <c r="C176" t="s">
        <v>11</v>
      </c>
      <c r="D176" t="s">
        <v>25</v>
      </c>
      <c r="E176" s="1">
        <v>43133</v>
      </c>
      <c r="F176" t="s">
        <v>19</v>
      </c>
      <c r="G176" t="s">
        <v>28</v>
      </c>
      <c r="H176" s="2">
        <v>0.48680555555555555</v>
      </c>
      <c r="I176">
        <v>20.2</v>
      </c>
      <c r="J176">
        <v>7.35</v>
      </c>
      <c r="K176" s="2">
        <v>0.16597222222222222</v>
      </c>
      <c r="L176">
        <v>21.2</v>
      </c>
      <c r="M176">
        <v>7.09</v>
      </c>
      <c r="N176" s="4">
        <f t="shared" si="6"/>
        <v>-7.6999999999999993</v>
      </c>
      <c r="O176">
        <f t="shared" si="7"/>
        <v>-0.25999999999999979</v>
      </c>
      <c r="P176" s="4">
        <f t="shared" si="8"/>
        <v>3.3766233766233743E-2</v>
      </c>
    </row>
    <row r="177" spans="2:16" x14ac:dyDescent="0.2">
      <c r="B177">
        <v>176</v>
      </c>
      <c r="C177" t="s">
        <v>11</v>
      </c>
      <c r="D177" t="s">
        <v>25</v>
      </c>
      <c r="E177" s="1">
        <v>43133</v>
      </c>
      <c r="F177" t="s">
        <v>20</v>
      </c>
      <c r="G177" t="s">
        <v>28</v>
      </c>
      <c r="H177" s="2">
        <v>0.48749999999999999</v>
      </c>
      <c r="I177">
        <v>20.399999999999999</v>
      </c>
      <c r="J177">
        <v>7.56</v>
      </c>
      <c r="K177" s="2">
        <v>0.1673611111111111</v>
      </c>
      <c r="L177">
        <v>21</v>
      </c>
      <c r="M177">
        <v>7.25</v>
      </c>
      <c r="N177" s="4">
        <f t="shared" si="6"/>
        <v>-7.6833333333333327</v>
      </c>
      <c r="O177">
        <f t="shared" si="7"/>
        <v>-0.30999999999999961</v>
      </c>
      <c r="P177" s="4">
        <f t="shared" si="8"/>
        <v>4.0347071583514055E-2</v>
      </c>
    </row>
    <row r="178" spans="2:16" x14ac:dyDescent="0.2">
      <c r="B178">
        <v>177</v>
      </c>
      <c r="C178" t="s">
        <v>11</v>
      </c>
      <c r="D178" t="s">
        <v>25</v>
      </c>
      <c r="E178" s="1">
        <v>43133</v>
      </c>
      <c r="F178" t="s">
        <v>21</v>
      </c>
      <c r="G178" t="s">
        <v>28</v>
      </c>
      <c r="H178" s="2">
        <v>0.48819444444444443</v>
      </c>
      <c r="I178">
        <v>20.5</v>
      </c>
      <c r="J178">
        <v>7.34</v>
      </c>
      <c r="K178" s="2">
        <v>0.16874999999999998</v>
      </c>
      <c r="L178">
        <v>21.2</v>
      </c>
      <c r="M178">
        <v>7.08</v>
      </c>
      <c r="N178" s="4">
        <f t="shared" si="6"/>
        <v>-7.6666666666666661</v>
      </c>
      <c r="O178">
        <f t="shared" si="7"/>
        <v>-0.25999999999999979</v>
      </c>
      <c r="P178" s="4">
        <f t="shared" si="8"/>
        <v>3.3913043478260844E-2</v>
      </c>
    </row>
    <row r="179" spans="2:16" x14ac:dyDescent="0.2">
      <c r="B179">
        <v>178</v>
      </c>
      <c r="C179" t="s">
        <v>11</v>
      </c>
      <c r="D179" t="s">
        <v>25</v>
      </c>
      <c r="E179" s="1">
        <v>43133</v>
      </c>
      <c r="F179" t="s">
        <v>22</v>
      </c>
      <c r="G179" t="s">
        <v>28</v>
      </c>
      <c r="H179" s="2">
        <v>0.48888888888888887</v>
      </c>
      <c r="I179">
        <v>20.7</v>
      </c>
      <c r="J179">
        <v>7.52</v>
      </c>
      <c r="K179" s="2">
        <v>0.17083333333333331</v>
      </c>
      <c r="L179">
        <v>21.2</v>
      </c>
      <c r="M179">
        <v>7.27</v>
      </c>
      <c r="N179" s="4">
        <f t="shared" si="6"/>
        <v>-7.6333333333333329</v>
      </c>
      <c r="O179">
        <f t="shared" si="7"/>
        <v>-0.25</v>
      </c>
      <c r="P179" s="4">
        <f t="shared" si="8"/>
        <v>3.2751091703056769E-2</v>
      </c>
    </row>
    <row r="180" spans="2:16" x14ac:dyDescent="0.2">
      <c r="B180">
        <v>179</v>
      </c>
      <c r="C180" t="s">
        <v>11</v>
      </c>
      <c r="D180" t="s">
        <v>25</v>
      </c>
      <c r="E180" s="1">
        <v>43133</v>
      </c>
      <c r="F180" t="s">
        <v>23</v>
      </c>
      <c r="G180" t="s">
        <v>28</v>
      </c>
      <c r="H180" s="2">
        <v>0.48958333333333331</v>
      </c>
      <c r="I180">
        <v>20.100000000000001</v>
      </c>
      <c r="J180">
        <v>7.26</v>
      </c>
      <c r="K180" s="2">
        <v>0.17152777777777775</v>
      </c>
      <c r="L180">
        <v>21.1</v>
      </c>
      <c r="M180">
        <v>7.06</v>
      </c>
      <c r="N180" s="4">
        <f t="shared" si="6"/>
        <v>-7.6333333333333329</v>
      </c>
      <c r="O180">
        <f t="shared" si="7"/>
        <v>-0.20000000000000018</v>
      </c>
      <c r="P180" s="4">
        <f t="shared" si="8"/>
        <v>2.6200873362445441E-2</v>
      </c>
    </row>
    <row r="181" spans="2:16" x14ac:dyDescent="0.2">
      <c r="B181">
        <v>180</v>
      </c>
      <c r="C181" t="s">
        <v>11</v>
      </c>
      <c r="D181" t="s">
        <v>25</v>
      </c>
      <c r="E181" s="1">
        <v>43133</v>
      </c>
      <c r="F181" t="s">
        <v>24</v>
      </c>
      <c r="G181" t="s">
        <v>28</v>
      </c>
      <c r="H181" s="2">
        <v>0.4909722222222222</v>
      </c>
      <c r="I181">
        <v>20.2</v>
      </c>
      <c r="J181">
        <v>7.22</v>
      </c>
      <c r="K181" s="2">
        <v>0.17222222222222225</v>
      </c>
      <c r="L181">
        <v>21.1</v>
      </c>
      <c r="M181">
        <v>7</v>
      </c>
      <c r="N181" s="4">
        <f t="shared" si="6"/>
        <v>-7.6499999999999995</v>
      </c>
      <c r="O181">
        <f t="shared" si="7"/>
        <v>-0.21999999999999975</v>
      </c>
      <c r="P181" s="4">
        <f t="shared" si="8"/>
        <v>2.8758169934640494E-2</v>
      </c>
    </row>
    <row r="182" spans="2:16" x14ac:dyDescent="0.2">
      <c r="B182">
        <v>181</v>
      </c>
      <c r="C182" t="s">
        <v>11</v>
      </c>
      <c r="D182" t="s">
        <v>12</v>
      </c>
      <c r="E182" s="1">
        <v>43178</v>
      </c>
      <c r="F182" t="s">
        <v>13</v>
      </c>
      <c r="G182" t="s">
        <v>27</v>
      </c>
      <c r="H182" s="2">
        <v>0.31180555555555556</v>
      </c>
      <c r="I182">
        <v>20</v>
      </c>
      <c r="J182">
        <v>5.92</v>
      </c>
      <c r="K182" s="2">
        <v>0.39583333333333331</v>
      </c>
      <c r="L182">
        <v>21.9</v>
      </c>
      <c r="M182">
        <v>5.58</v>
      </c>
      <c r="N182" s="4">
        <f t="shared" si="6"/>
        <v>2.0166666666666662</v>
      </c>
      <c r="O182">
        <f t="shared" si="7"/>
        <v>-0.33999999999999986</v>
      </c>
      <c r="P182" s="4">
        <f t="shared" si="8"/>
        <v>-0.16859504132231401</v>
      </c>
    </row>
    <row r="183" spans="2:16" x14ac:dyDescent="0.2">
      <c r="B183">
        <v>182</v>
      </c>
      <c r="C183" t="s">
        <v>11</v>
      </c>
      <c r="D183" t="s">
        <v>12</v>
      </c>
      <c r="E183" s="1">
        <v>43178</v>
      </c>
      <c r="F183" t="s">
        <v>14</v>
      </c>
      <c r="G183" t="s">
        <v>27</v>
      </c>
      <c r="H183" s="2">
        <v>0.3125</v>
      </c>
      <c r="I183">
        <v>20</v>
      </c>
      <c r="J183">
        <v>5.72</v>
      </c>
      <c r="K183" s="2">
        <v>0.39652777777777781</v>
      </c>
      <c r="L183">
        <v>22.3</v>
      </c>
      <c r="M183">
        <v>5.44</v>
      </c>
      <c r="N183" s="4">
        <f t="shared" si="6"/>
        <v>2.0166666666666675</v>
      </c>
      <c r="O183">
        <f t="shared" si="7"/>
        <v>-0.27999999999999936</v>
      </c>
      <c r="P183" s="4">
        <f t="shared" si="8"/>
        <v>-0.13884297520661121</v>
      </c>
    </row>
    <row r="184" spans="2:16" x14ac:dyDescent="0.2">
      <c r="B184">
        <v>183</v>
      </c>
      <c r="C184" t="s">
        <v>11</v>
      </c>
      <c r="D184" t="s">
        <v>12</v>
      </c>
      <c r="E184" s="1">
        <v>43178</v>
      </c>
      <c r="F184" t="s">
        <v>15</v>
      </c>
      <c r="G184" t="s">
        <v>27</v>
      </c>
      <c r="H184" s="2">
        <v>0.31319444444444444</v>
      </c>
      <c r="I184">
        <v>19.7</v>
      </c>
      <c r="J184">
        <v>5.71</v>
      </c>
      <c r="K184" s="2">
        <v>0.3972222222222222</v>
      </c>
      <c r="L184">
        <v>22.3</v>
      </c>
      <c r="M184">
        <v>5.42</v>
      </c>
      <c r="N184" s="4">
        <f t="shared" si="6"/>
        <v>2.0166666666666662</v>
      </c>
      <c r="O184">
        <f t="shared" si="7"/>
        <v>-0.29000000000000004</v>
      </c>
      <c r="P184" s="4">
        <f t="shared" si="8"/>
        <v>-0.14380165289256203</v>
      </c>
    </row>
    <row r="185" spans="2:16" x14ac:dyDescent="0.2">
      <c r="B185">
        <v>184</v>
      </c>
      <c r="C185" t="s">
        <v>11</v>
      </c>
      <c r="D185" t="s">
        <v>12</v>
      </c>
      <c r="E185" s="1">
        <v>43178</v>
      </c>
      <c r="F185" t="s">
        <v>16</v>
      </c>
      <c r="G185" t="s">
        <v>27</v>
      </c>
      <c r="H185" s="2">
        <v>0.31388888888888888</v>
      </c>
      <c r="I185">
        <v>21.1</v>
      </c>
      <c r="J185">
        <v>5.66</v>
      </c>
      <c r="K185" s="2">
        <v>0.3979166666666667</v>
      </c>
      <c r="L185">
        <v>22.3</v>
      </c>
      <c r="M185">
        <v>5.44</v>
      </c>
      <c r="N185" s="4">
        <f t="shared" si="6"/>
        <v>2.0166666666666675</v>
      </c>
      <c r="O185">
        <f t="shared" si="7"/>
        <v>-0.21999999999999975</v>
      </c>
      <c r="P185" s="4">
        <f t="shared" si="8"/>
        <v>-0.10909090909090892</v>
      </c>
    </row>
    <row r="186" spans="2:16" x14ac:dyDescent="0.2">
      <c r="B186">
        <v>185</v>
      </c>
      <c r="C186" t="s">
        <v>11</v>
      </c>
      <c r="D186" t="s">
        <v>12</v>
      </c>
      <c r="E186" s="1">
        <v>43178</v>
      </c>
      <c r="F186" t="s">
        <v>17</v>
      </c>
      <c r="G186" t="s">
        <v>27</v>
      </c>
      <c r="H186" s="2">
        <v>0.31527777777777777</v>
      </c>
      <c r="I186">
        <v>21</v>
      </c>
      <c r="J186">
        <v>5.64</v>
      </c>
      <c r="K186" s="2">
        <v>0.39861111111111108</v>
      </c>
      <c r="L186">
        <v>22.2</v>
      </c>
      <c r="M186">
        <v>5.42</v>
      </c>
      <c r="N186" s="4">
        <f t="shared" si="6"/>
        <v>1.9999999999999996</v>
      </c>
      <c r="O186">
        <f t="shared" si="7"/>
        <v>-0.21999999999999975</v>
      </c>
      <c r="P186" s="4">
        <f t="shared" si="8"/>
        <v>-0.1099999999999999</v>
      </c>
    </row>
    <row r="187" spans="2:16" x14ac:dyDescent="0.2">
      <c r="B187">
        <v>186</v>
      </c>
      <c r="C187" t="s">
        <v>11</v>
      </c>
      <c r="D187" t="s">
        <v>12</v>
      </c>
      <c r="E187" s="1">
        <v>43178</v>
      </c>
      <c r="F187" t="s">
        <v>18</v>
      </c>
      <c r="G187" t="s">
        <v>27</v>
      </c>
      <c r="H187" s="2">
        <v>0.31597222222222221</v>
      </c>
      <c r="I187">
        <v>20.8</v>
      </c>
      <c r="J187">
        <v>5.64</v>
      </c>
      <c r="K187" s="2">
        <v>0.39930555555555558</v>
      </c>
      <c r="L187">
        <v>22.5</v>
      </c>
      <c r="M187">
        <v>5.44</v>
      </c>
      <c r="N187" s="4">
        <f t="shared" si="6"/>
        <v>2.0000000000000009</v>
      </c>
      <c r="O187">
        <f t="shared" si="7"/>
        <v>-0.19999999999999929</v>
      </c>
      <c r="P187" s="4">
        <f t="shared" si="8"/>
        <v>-9.9999999999999603E-2</v>
      </c>
    </row>
    <row r="188" spans="2:16" x14ac:dyDescent="0.2">
      <c r="B188">
        <v>187</v>
      </c>
      <c r="C188" t="s">
        <v>11</v>
      </c>
      <c r="D188" t="s">
        <v>12</v>
      </c>
      <c r="E188" s="1">
        <v>43178</v>
      </c>
      <c r="F188" t="s">
        <v>19</v>
      </c>
      <c r="G188" t="s">
        <v>28</v>
      </c>
      <c r="H188" s="2">
        <v>0.31666666666666665</v>
      </c>
      <c r="I188">
        <v>20.6</v>
      </c>
      <c r="J188">
        <v>5.65</v>
      </c>
      <c r="K188" s="2">
        <v>0.39999999999999997</v>
      </c>
      <c r="L188">
        <v>22.7</v>
      </c>
      <c r="M188">
        <v>5.46</v>
      </c>
      <c r="N188" s="4">
        <f t="shared" si="6"/>
        <v>1.9999999999999996</v>
      </c>
      <c r="O188">
        <f t="shared" si="7"/>
        <v>-0.19000000000000039</v>
      </c>
      <c r="P188" s="4">
        <f t="shared" si="8"/>
        <v>-9.5000000000000223E-2</v>
      </c>
    </row>
    <row r="189" spans="2:16" x14ac:dyDescent="0.2">
      <c r="B189">
        <v>188</v>
      </c>
      <c r="C189" t="s">
        <v>11</v>
      </c>
      <c r="D189" t="s">
        <v>12</v>
      </c>
      <c r="E189" s="1">
        <v>43178</v>
      </c>
      <c r="F189" t="s">
        <v>20</v>
      </c>
      <c r="G189" t="s">
        <v>28</v>
      </c>
      <c r="H189" s="2">
        <v>0.31736111111111115</v>
      </c>
      <c r="I189">
        <v>20.5</v>
      </c>
      <c r="J189">
        <v>5.66</v>
      </c>
      <c r="K189" s="2">
        <v>0.40069444444444446</v>
      </c>
      <c r="L189">
        <v>22.4</v>
      </c>
      <c r="M189">
        <v>5.48</v>
      </c>
      <c r="N189" s="4">
        <f t="shared" si="6"/>
        <v>1.9999999999999996</v>
      </c>
      <c r="O189">
        <f t="shared" si="7"/>
        <v>-0.17999999999999972</v>
      </c>
      <c r="P189" s="4">
        <f t="shared" si="8"/>
        <v>-8.9999999999999872E-2</v>
      </c>
    </row>
    <row r="190" spans="2:16" x14ac:dyDescent="0.2">
      <c r="B190">
        <v>189</v>
      </c>
      <c r="C190" t="s">
        <v>11</v>
      </c>
      <c r="D190" t="s">
        <v>12</v>
      </c>
      <c r="E190" s="1">
        <v>43178</v>
      </c>
      <c r="F190" t="s">
        <v>21</v>
      </c>
      <c r="G190" t="s">
        <v>28</v>
      </c>
      <c r="H190" s="2">
        <v>0.31805555555555554</v>
      </c>
      <c r="I190">
        <v>20.6</v>
      </c>
      <c r="J190">
        <v>5.64</v>
      </c>
      <c r="K190" s="2">
        <v>0.40138888888888885</v>
      </c>
      <c r="L190">
        <v>22.6</v>
      </c>
      <c r="M190">
        <v>5.46</v>
      </c>
      <c r="N190" s="4">
        <f t="shared" si="6"/>
        <v>1.9999999999999996</v>
      </c>
      <c r="O190">
        <f t="shared" si="7"/>
        <v>-0.17999999999999972</v>
      </c>
      <c r="P190" s="4">
        <f t="shared" si="8"/>
        <v>-8.9999999999999872E-2</v>
      </c>
    </row>
    <row r="191" spans="2:16" x14ac:dyDescent="0.2">
      <c r="B191">
        <v>190</v>
      </c>
      <c r="C191" t="s">
        <v>11</v>
      </c>
      <c r="D191" t="s">
        <v>12</v>
      </c>
      <c r="E191" s="1">
        <v>43178</v>
      </c>
      <c r="F191" t="s">
        <v>22</v>
      </c>
      <c r="G191" t="s">
        <v>28</v>
      </c>
      <c r="H191" s="2">
        <v>0.31875000000000003</v>
      </c>
      <c r="I191">
        <v>20.399999999999999</v>
      </c>
      <c r="J191">
        <v>5.65</v>
      </c>
      <c r="K191" s="2">
        <v>0.40277777777777773</v>
      </c>
      <c r="L191">
        <v>22.4</v>
      </c>
      <c r="M191">
        <v>5.49</v>
      </c>
      <c r="N191" s="4">
        <f t="shared" si="6"/>
        <v>2.0166666666666648</v>
      </c>
      <c r="O191">
        <f t="shared" si="7"/>
        <v>-0.16000000000000014</v>
      </c>
      <c r="P191" s="4">
        <f t="shared" si="8"/>
        <v>-7.9338842975206755E-2</v>
      </c>
    </row>
    <row r="192" spans="2:16" x14ac:dyDescent="0.2">
      <c r="B192">
        <v>191</v>
      </c>
      <c r="C192" t="s">
        <v>11</v>
      </c>
      <c r="D192" t="s">
        <v>12</v>
      </c>
      <c r="E192" s="1">
        <v>43178</v>
      </c>
      <c r="F192" t="s">
        <v>23</v>
      </c>
      <c r="G192" t="s">
        <v>28</v>
      </c>
      <c r="H192" s="2">
        <v>0.31944444444444448</v>
      </c>
      <c r="I192">
        <v>20.100000000000001</v>
      </c>
      <c r="J192">
        <v>5.65</v>
      </c>
      <c r="K192" s="2">
        <v>0.40347222222222223</v>
      </c>
      <c r="L192">
        <v>22.5</v>
      </c>
      <c r="M192">
        <v>5.48</v>
      </c>
      <c r="N192" s="4">
        <f t="shared" si="6"/>
        <v>2.0166666666666662</v>
      </c>
      <c r="O192">
        <f t="shared" si="7"/>
        <v>-0.16999999999999993</v>
      </c>
      <c r="P192" s="4">
        <f t="shared" si="8"/>
        <v>-8.4297520661157005E-2</v>
      </c>
    </row>
    <row r="193" spans="2:16" x14ac:dyDescent="0.2">
      <c r="B193">
        <v>192</v>
      </c>
      <c r="C193" t="s">
        <v>11</v>
      </c>
      <c r="D193" t="s">
        <v>12</v>
      </c>
      <c r="E193" s="1">
        <v>43178</v>
      </c>
      <c r="F193" t="s">
        <v>24</v>
      </c>
      <c r="G193" t="s">
        <v>28</v>
      </c>
      <c r="H193" s="2">
        <v>0.32013888888888892</v>
      </c>
      <c r="I193">
        <v>19.899999999999999</v>
      </c>
      <c r="J193">
        <v>5.66</v>
      </c>
      <c r="K193" s="2">
        <v>0.40416666666666662</v>
      </c>
      <c r="L193">
        <v>22.6</v>
      </c>
      <c r="M193">
        <v>5.49</v>
      </c>
      <c r="N193" s="4">
        <f t="shared" si="6"/>
        <v>2.0166666666666648</v>
      </c>
      <c r="O193">
        <f t="shared" si="7"/>
        <v>-0.16999999999999993</v>
      </c>
      <c r="P193" s="4">
        <f t="shared" si="8"/>
        <v>-8.429752066115706E-2</v>
      </c>
    </row>
    <row r="194" spans="2:16" x14ac:dyDescent="0.2">
      <c r="B194">
        <v>193</v>
      </c>
      <c r="C194" t="s">
        <v>11</v>
      </c>
      <c r="D194" t="s">
        <v>25</v>
      </c>
      <c r="E194" s="1">
        <v>43178</v>
      </c>
      <c r="F194" t="s">
        <v>13</v>
      </c>
      <c r="G194" t="s">
        <v>27</v>
      </c>
      <c r="H194" s="2">
        <v>0.33194444444444443</v>
      </c>
      <c r="I194">
        <v>18.2</v>
      </c>
      <c r="J194">
        <v>5.18</v>
      </c>
      <c r="K194" s="2">
        <v>0.40833333333333338</v>
      </c>
      <c r="L194">
        <v>19.5</v>
      </c>
      <c r="M194">
        <v>5.08</v>
      </c>
      <c r="N194" s="4">
        <f t="shared" si="6"/>
        <v>1.8333333333333348</v>
      </c>
      <c r="O194">
        <f t="shared" si="7"/>
        <v>-9.9999999999999645E-2</v>
      </c>
      <c r="P194" s="4">
        <f t="shared" si="8"/>
        <v>-5.4545454545454307E-2</v>
      </c>
    </row>
    <row r="195" spans="2:16" x14ac:dyDescent="0.2">
      <c r="B195">
        <v>194</v>
      </c>
      <c r="C195" t="s">
        <v>11</v>
      </c>
      <c r="D195" t="s">
        <v>25</v>
      </c>
      <c r="E195" s="1">
        <v>43178</v>
      </c>
      <c r="F195" t="s">
        <v>14</v>
      </c>
      <c r="G195" t="s">
        <v>27</v>
      </c>
      <c r="H195" s="2">
        <v>0.32777777777777778</v>
      </c>
      <c r="I195">
        <v>18.5</v>
      </c>
      <c r="J195">
        <v>5.21</v>
      </c>
      <c r="K195" s="2">
        <v>0.40902777777777777</v>
      </c>
      <c r="L195">
        <v>19.600000000000001</v>
      </c>
      <c r="M195">
        <v>5.17</v>
      </c>
      <c r="N195" s="4">
        <f t="shared" ref="N195:N258" si="9">(K195-H195)*24</f>
        <v>1.9499999999999997</v>
      </c>
      <c r="O195">
        <f t="shared" ref="O195:O258" si="10">M195-J195</f>
        <v>-4.0000000000000036E-2</v>
      </c>
      <c r="P195" s="4">
        <f t="shared" ref="P195:P258" si="11">O195/N195</f>
        <v>-2.0512820512820534E-2</v>
      </c>
    </row>
    <row r="196" spans="2:16" x14ac:dyDescent="0.2">
      <c r="B196">
        <v>195</v>
      </c>
      <c r="C196" t="s">
        <v>11</v>
      </c>
      <c r="D196" t="s">
        <v>25</v>
      </c>
      <c r="E196" s="1">
        <v>43178</v>
      </c>
      <c r="F196" t="s">
        <v>15</v>
      </c>
      <c r="G196" t="s">
        <v>27</v>
      </c>
      <c r="H196" s="2">
        <v>0.32847222222222222</v>
      </c>
      <c r="I196">
        <v>18.2</v>
      </c>
      <c r="J196">
        <v>5.16</v>
      </c>
      <c r="K196" s="2">
        <v>0.40972222222222227</v>
      </c>
      <c r="L196">
        <v>19.7</v>
      </c>
      <c r="M196">
        <v>5.13</v>
      </c>
      <c r="N196" s="4">
        <f t="shared" si="9"/>
        <v>1.9500000000000011</v>
      </c>
      <c r="O196">
        <f t="shared" si="10"/>
        <v>-3.0000000000000249E-2</v>
      </c>
      <c r="P196" s="4">
        <f t="shared" si="11"/>
        <v>-1.5384615384615503E-2</v>
      </c>
    </row>
    <row r="197" spans="2:16" x14ac:dyDescent="0.2">
      <c r="B197">
        <v>196</v>
      </c>
      <c r="C197" t="s">
        <v>11</v>
      </c>
      <c r="D197" t="s">
        <v>25</v>
      </c>
      <c r="E197" s="1">
        <v>43178</v>
      </c>
      <c r="F197" t="s">
        <v>16</v>
      </c>
      <c r="G197" t="s">
        <v>27</v>
      </c>
      <c r="H197" s="2">
        <v>0.32916666666666666</v>
      </c>
      <c r="I197">
        <v>18.100000000000001</v>
      </c>
      <c r="J197">
        <v>5.21</v>
      </c>
      <c r="K197" s="2">
        <v>0.40972222222222227</v>
      </c>
      <c r="L197">
        <v>19.5</v>
      </c>
      <c r="M197">
        <v>5.19</v>
      </c>
      <c r="N197" s="4">
        <f t="shared" si="9"/>
        <v>1.9333333333333345</v>
      </c>
      <c r="O197">
        <f t="shared" si="10"/>
        <v>-1.9999999999999574E-2</v>
      </c>
      <c r="P197" s="4">
        <f t="shared" si="11"/>
        <v>-1.0344827586206669E-2</v>
      </c>
    </row>
    <row r="198" spans="2:16" x14ac:dyDescent="0.2">
      <c r="B198">
        <v>197</v>
      </c>
      <c r="C198" t="s">
        <v>11</v>
      </c>
      <c r="D198" t="s">
        <v>25</v>
      </c>
      <c r="E198" s="1">
        <v>43178</v>
      </c>
      <c r="F198" t="s">
        <v>17</v>
      </c>
      <c r="G198" t="s">
        <v>27</v>
      </c>
      <c r="H198" s="2">
        <v>0.32916666666666666</v>
      </c>
      <c r="I198">
        <v>18.3</v>
      </c>
      <c r="J198">
        <v>5.21</v>
      </c>
      <c r="K198" s="2">
        <v>0.41041666666666665</v>
      </c>
      <c r="L198">
        <v>19.600000000000001</v>
      </c>
      <c r="M198">
        <v>5.18</v>
      </c>
      <c r="N198" s="4">
        <f t="shared" si="9"/>
        <v>1.9499999999999997</v>
      </c>
      <c r="O198">
        <f t="shared" si="10"/>
        <v>-3.0000000000000249E-2</v>
      </c>
      <c r="P198" s="4">
        <f t="shared" si="11"/>
        <v>-1.5384615384615514E-2</v>
      </c>
    </row>
    <row r="199" spans="2:16" x14ac:dyDescent="0.2">
      <c r="B199">
        <v>198</v>
      </c>
      <c r="C199" t="s">
        <v>11</v>
      </c>
      <c r="D199" t="s">
        <v>25</v>
      </c>
      <c r="E199" s="1">
        <v>43178</v>
      </c>
      <c r="F199" t="s">
        <v>18</v>
      </c>
      <c r="G199" t="s">
        <v>27</v>
      </c>
      <c r="H199" s="2">
        <v>0.33055555555555555</v>
      </c>
      <c r="I199">
        <v>18.2</v>
      </c>
      <c r="J199">
        <v>5.26</v>
      </c>
      <c r="K199" s="2">
        <v>0.41111111111111115</v>
      </c>
      <c r="L199">
        <v>19.600000000000001</v>
      </c>
      <c r="M199">
        <v>5.25</v>
      </c>
      <c r="N199" s="4">
        <f t="shared" si="9"/>
        <v>1.9333333333333345</v>
      </c>
      <c r="O199">
        <f t="shared" si="10"/>
        <v>-9.9999999999997868E-3</v>
      </c>
      <c r="P199" s="4">
        <f t="shared" si="11"/>
        <v>-5.1724137931033346E-3</v>
      </c>
    </row>
    <row r="200" spans="2:16" x14ac:dyDescent="0.2">
      <c r="B200">
        <v>199</v>
      </c>
      <c r="C200" t="s">
        <v>11</v>
      </c>
      <c r="D200" t="s">
        <v>25</v>
      </c>
      <c r="E200" s="1">
        <v>43178</v>
      </c>
      <c r="F200" t="s">
        <v>19</v>
      </c>
      <c r="G200" t="s">
        <v>28</v>
      </c>
      <c r="H200" s="2">
        <v>0.33055555555555555</v>
      </c>
      <c r="I200">
        <v>18.100000000000001</v>
      </c>
      <c r="J200">
        <v>5.15</v>
      </c>
      <c r="K200" s="2">
        <v>0.41180555555555554</v>
      </c>
      <c r="L200">
        <v>19.8</v>
      </c>
      <c r="M200">
        <v>5.07</v>
      </c>
      <c r="N200" s="4">
        <f t="shared" si="9"/>
        <v>1.9499999999999997</v>
      </c>
      <c r="O200">
        <f t="shared" si="10"/>
        <v>-8.0000000000000071E-2</v>
      </c>
      <c r="P200" s="4">
        <f t="shared" si="11"/>
        <v>-4.1025641025641067E-2</v>
      </c>
    </row>
    <row r="201" spans="2:16" x14ac:dyDescent="0.2">
      <c r="B201">
        <v>200</v>
      </c>
      <c r="C201" t="s">
        <v>11</v>
      </c>
      <c r="D201" t="s">
        <v>25</v>
      </c>
      <c r="E201" s="1">
        <v>43178</v>
      </c>
      <c r="F201" t="s">
        <v>20</v>
      </c>
      <c r="G201" t="s">
        <v>28</v>
      </c>
      <c r="H201" s="2">
        <v>0.33124999999999999</v>
      </c>
      <c r="I201">
        <v>18</v>
      </c>
      <c r="J201">
        <v>5.2</v>
      </c>
      <c r="K201" s="2">
        <v>0.41180555555555554</v>
      </c>
      <c r="L201">
        <v>19.7</v>
      </c>
      <c r="M201">
        <v>5.1100000000000003</v>
      </c>
      <c r="N201" s="4">
        <f t="shared" si="9"/>
        <v>1.9333333333333331</v>
      </c>
      <c r="O201">
        <f t="shared" si="10"/>
        <v>-8.9999999999999858E-2</v>
      </c>
      <c r="P201" s="4">
        <f t="shared" si="11"/>
        <v>-4.6551724137930968E-2</v>
      </c>
    </row>
    <row r="202" spans="2:16" x14ac:dyDescent="0.2">
      <c r="B202">
        <v>201</v>
      </c>
      <c r="C202" t="s">
        <v>11</v>
      </c>
      <c r="D202" t="s">
        <v>25</v>
      </c>
      <c r="E202" s="1">
        <v>43178</v>
      </c>
      <c r="F202" t="s">
        <v>21</v>
      </c>
      <c r="G202" t="s">
        <v>28</v>
      </c>
      <c r="H202" s="2">
        <v>0.33194444444444443</v>
      </c>
      <c r="I202">
        <v>17.8</v>
      </c>
      <c r="J202">
        <v>5.29</v>
      </c>
      <c r="K202" s="2">
        <v>0.41250000000000003</v>
      </c>
      <c r="L202">
        <v>19.899999999999999</v>
      </c>
      <c r="M202">
        <v>5.2</v>
      </c>
      <c r="N202" s="4">
        <f t="shared" si="9"/>
        <v>1.9333333333333345</v>
      </c>
      <c r="O202">
        <f t="shared" si="10"/>
        <v>-8.9999999999999858E-2</v>
      </c>
      <c r="P202" s="4">
        <f t="shared" si="11"/>
        <v>-4.6551724137930933E-2</v>
      </c>
    </row>
    <row r="203" spans="2:16" x14ac:dyDescent="0.2">
      <c r="B203">
        <v>202</v>
      </c>
      <c r="C203" t="s">
        <v>11</v>
      </c>
      <c r="D203" t="s">
        <v>25</v>
      </c>
      <c r="E203" s="1">
        <v>43178</v>
      </c>
      <c r="F203" t="s">
        <v>22</v>
      </c>
      <c r="G203" t="s">
        <v>28</v>
      </c>
      <c r="H203" s="2">
        <v>0.33263888888888887</v>
      </c>
      <c r="I203">
        <v>17.600000000000001</v>
      </c>
      <c r="J203">
        <v>5.3</v>
      </c>
      <c r="K203" s="2">
        <v>0.41319444444444442</v>
      </c>
      <c r="L203">
        <v>19.8</v>
      </c>
      <c r="M203">
        <v>5.2</v>
      </c>
      <c r="N203" s="4">
        <f t="shared" si="9"/>
        <v>1.9333333333333331</v>
      </c>
      <c r="O203">
        <f t="shared" si="10"/>
        <v>-9.9999999999999645E-2</v>
      </c>
      <c r="P203" s="4">
        <f t="shared" si="11"/>
        <v>-5.1724137931034302E-2</v>
      </c>
    </row>
    <row r="204" spans="2:16" x14ac:dyDescent="0.2">
      <c r="B204">
        <v>203</v>
      </c>
      <c r="C204" t="s">
        <v>11</v>
      </c>
      <c r="D204" t="s">
        <v>25</v>
      </c>
      <c r="E204" s="1">
        <v>43178</v>
      </c>
      <c r="F204" t="s">
        <v>23</v>
      </c>
      <c r="G204" t="s">
        <v>28</v>
      </c>
      <c r="H204" s="2">
        <v>0.33333333333333331</v>
      </c>
      <c r="I204">
        <v>17.600000000000001</v>
      </c>
      <c r="J204">
        <v>5.28</v>
      </c>
      <c r="K204" s="2">
        <v>0.41388888888888892</v>
      </c>
      <c r="L204">
        <v>19.899999999999999</v>
      </c>
      <c r="M204">
        <v>5.18</v>
      </c>
      <c r="N204" s="4">
        <f t="shared" si="9"/>
        <v>1.9333333333333345</v>
      </c>
      <c r="O204">
        <f t="shared" si="10"/>
        <v>-0.10000000000000053</v>
      </c>
      <c r="P204" s="4">
        <f t="shared" si="11"/>
        <v>-5.1724137931034725E-2</v>
      </c>
    </row>
    <row r="205" spans="2:16" x14ac:dyDescent="0.2">
      <c r="B205">
        <v>204</v>
      </c>
      <c r="C205" t="s">
        <v>11</v>
      </c>
      <c r="D205" t="s">
        <v>25</v>
      </c>
      <c r="E205" s="1">
        <v>43178</v>
      </c>
      <c r="F205" t="s">
        <v>24</v>
      </c>
      <c r="G205" t="s">
        <v>28</v>
      </c>
      <c r="H205" s="2">
        <v>0.33402777777777781</v>
      </c>
      <c r="I205">
        <v>17.7</v>
      </c>
      <c r="J205">
        <v>5.27</v>
      </c>
      <c r="K205" s="2">
        <v>0.4145833333333333</v>
      </c>
      <c r="L205">
        <v>19.8</v>
      </c>
      <c r="M205">
        <v>5.18</v>
      </c>
      <c r="N205" s="4">
        <f t="shared" si="9"/>
        <v>1.9333333333333318</v>
      </c>
      <c r="O205">
        <f t="shared" si="10"/>
        <v>-8.9999999999999858E-2</v>
      </c>
      <c r="P205" s="4">
        <f t="shared" si="11"/>
        <v>-4.6551724137930996E-2</v>
      </c>
    </row>
    <row r="206" spans="2:16" x14ac:dyDescent="0.2">
      <c r="B206">
        <v>205</v>
      </c>
      <c r="C206" t="s">
        <v>11</v>
      </c>
      <c r="D206" t="s">
        <v>25</v>
      </c>
      <c r="E206" s="1">
        <v>43199</v>
      </c>
      <c r="F206" t="s">
        <v>13</v>
      </c>
      <c r="G206" t="s">
        <v>27</v>
      </c>
      <c r="H206" s="2">
        <v>0.3666666666666667</v>
      </c>
      <c r="I206">
        <v>24.9</v>
      </c>
      <c r="J206">
        <v>7.21</v>
      </c>
      <c r="K206" s="2">
        <v>6.458333333333334E-2</v>
      </c>
      <c r="L206">
        <v>26.8</v>
      </c>
      <c r="M206">
        <v>10.42</v>
      </c>
      <c r="N206" s="4">
        <f t="shared" si="9"/>
        <v>-7.2500000000000009</v>
      </c>
      <c r="O206">
        <f t="shared" si="10"/>
        <v>3.21</v>
      </c>
      <c r="P206" s="4">
        <f t="shared" si="11"/>
        <v>-0.4427586206896551</v>
      </c>
    </row>
    <row r="207" spans="2:16" x14ac:dyDescent="0.2">
      <c r="B207">
        <v>206</v>
      </c>
      <c r="C207" t="s">
        <v>11</v>
      </c>
      <c r="D207" t="s">
        <v>25</v>
      </c>
      <c r="E207" s="1">
        <v>43199</v>
      </c>
      <c r="F207" t="s">
        <v>14</v>
      </c>
      <c r="G207" t="s">
        <v>27</v>
      </c>
      <c r="H207" s="2">
        <v>0.36736111111111108</v>
      </c>
      <c r="I207">
        <v>24.7</v>
      </c>
      <c r="J207">
        <v>7.21</v>
      </c>
      <c r="K207" s="2">
        <v>6.458333333333334E-2</v>
      </c>
      <c r="L207">
        <v>27</v>
      </c>
      <c r="M207">
        <v>10.31</v>
      </c>
      <c r="N207" s="4">
        <f t="shared" si="9"/>
        <v>-7.2666666666666657</v>
      </c>
      <c r="O207">
        <f t="shared" si="10"/>
        <v>3.1000000000000005</v>
      </c>
      <c r="P207" s="4">
        <f t="shared" si="11"/>
        <v>-0.42660550458715607</v>
      </c>
    </row>
    <row r="208" spans="2:16" x14ac:dyDescent="0.2">
      <c r="B208">
        <v>207</v>
      </c>
      <c r="C208" t="s">
        <v>11</v>
      </c>
      <c r="D208" t="s">
        <v>25</v>
      </c>
      <c r="E208" s="1">
        <v>43199</v>
      </c>
      <c r="F208" t="s">
        <v>15</v>
      </c>
      <c r="G208" t="s">
        <v>27</v>
      </c>
      <c r="H208" s="2">
        <v>0.36805555555555558</v>
      </c>
      <c r="I208">
        <v>24.6</v>
      </c>
      <c r="J208">
        <v>7.2</v>
      </c>
      <c r="K208" s="2">
        <v>6.5972222222222224E-2</v>
      </c>
      <c r="L208">
        <v>26.7</v>
      </c>
      <c r="M208">
        <v>10.5</v>
      </c>
      <c r="N208" s="4">
        <f t="shared" si="9"/>
        <v>-7.2500000000000009</v>
      </c>
      <c r="O208">
        <f t="shared" si="10"/>
        <v>3.3</v>
      </c>
      <c r="P208" s="4">
        <f t="shared" si="11"/>
        <v>-0.45517241379310336</v>
      </c>
    </row>
    <row r="209" spans="2:16" x14ac:dyDescent="0.2">
      <c r="B209">
        <v>208</v>
      </c>
      <c r="C209" t="s">
        <v>11</v>
      </c>
      <c r="D209" t="s">
        <v>25</v>
      </c>
      <c r="E209" s="1">
        <v>43199</v>
      </c>
      <c r="F209" t="s">
        <v>16</v>
      </c>
      <c r="G209" t="s">
        <v>27</v>
      </c>
      <c r="H209" s="2">
        <v>0.36874999999999997</v>
      </c>
      <c r="I209">
        <v>24.5</v>
      </c>
      <c r="J209">
        <v>7.2</v>
      </c>
      <c r="K209" s="2">
        <v>6.6666666666666666E-2</v>
      </c>
      <c r="L209">
        <v>26.8</v>
      </c>
      <c r="M209">
        <v>10.16</v>
      </c>
      <c r="N209" s="4">
        <f t="shared" si="9"/>
        <v>-7.25</v>
      </c>
      <c r="O209">
        <f t="shared" si="10"/>
        <v>2.96</v>
      </c>
      <c r="P209" s="4">
        <f t="shared" si="11"/>
        <v>-0.40827586206896549</v>
      </c>
    </row>
    <row r="210" spans="2:16" x14ac:dyDescent="0.2">
      <c r="B210">
        <v>209</v>
      </c>
      <c r="C210" t="s">
        <v>11</v>
      </c>
      <c r="D210" t="s">
        <v>25</v>
      </c>
      <c r="E210" s="1">
        <v>43199</v>
      </c>
      <c r="F210" t="s">
        <v>17</v>
      </c>
      <c r="G210" t="s">
        <v>27</v>
      </c>
      <c r="H210" s="2">
        <v>0.37013888888888885</v>
      </c>
      <c r="I210">
        <v>24.7</v>
      </c>
      <c r="J210">
        <v>7.22</v>
      </c>
      <c r="K210" s="2">
        <v>6.7361111111111108E-2</v>
      </c>
      <c r="L210">
        <v>26.9</v>
      </c>
      <c r="M210">
        <v>10.27</v>
      </c>
      <c r="N210" s="4">
        <f t="shared" si="9"/>
        <v>-7.2666666666666657</v>
      </c>
      <c r="O210">
        <f t="shared" si="10"/>
        <v>3.05</v>
      </c>
      <c r="P210" s="4">
        <f t="shared" si="11"/>
        <v>-0.41972477064220187</v>
      </c>
    </row>
    <row r="211" spans="2:16" x14ac:dyDescent="0.2">
      <c r="B211">
        <v>210</v>
      </c>
      <c r="C211" t="s">
        <v>11</v>
      </c>
      <c r="D211" t="s">
        <v>25</v>
      </c>
      <c r="E211" s="1">
        <v>43199</v>
      </c>
      <c r="F211" t="s">
        <v>18</v>
      </c>
      <c r="G211" t="s">
        <v>27</v>
      </c>
      <c r="H211" s="2">
        <v>0.37083333333333335</v>
      </c>
      <c r="I211">
        <v>24.7</v>
      </c>
      <c r="J211">
        <v>7.24</v>
      </c>
      <c r="K211" s="2">
        <v>6.8749999999999992E-2</v>
      </c>
      <c r="L211">
        <v>27.2</v>
      </c>
      <c r="M211">
        <v>10.38</v>
      </c>
      <c r="N211" s="4">
        <f t="shared" si="9"/>
        <v>-7.2500000000000009</v>
      </c>
      <c r="O211">
        <f t="shared" si="10"/>
        <v>3.1400000000000006</v>
      </c>
      <c r="P211" s="4">
        <f t="shared" si="11"/>
        <v>-0.43310344827586211</v>
      </c>
    </row>
    <row r="212" spans="2:16" x14ac:dyDescent="0.2">
      <c r="B212">
        <v>211</v>
      </c>
      <c r="C212" t="s">
        <v>11</v>
      </c>
      <c r="D212" t="s">
        <v>25</v>
      </c>
      <c r="E212" s="1">
        <v>43199</v>
      </c>
      <c r="F212" t="s">
        <v>19</v>
      </c>
      <c r="G212" t="s">
        <v>28</v>
      </c>
      <c r="H212" s="2">
        <v>0.37222222222222223</v>
      </c>
      <c r="I212">
        <v>25</v>
      </c>
      <c r="J212">
        <v>7.27</v>
      </c>
      <c r="K212" s="2">
        <v>6.9444444444444434E-2</v>
      </c>
      <c r="L212">
        <v>27.1</v>
      </c>
      <c r="M212">
        <v>6.85</v>
      </c>
      <c r="N212" s="4">
        <f t="shared" si="9"/>
        <v>-7.2666666666666675</v>
      </c>
      <c r="O212">
        <f t="shared" si="10"/>
        <v>-0.41999999999999993</v>
      </c>
      <c r="P212" s="4">
        <f t="shared" si="11"/>
        <v>5.7798165137614661E-2</v>
      </c>
    </row>
    <row r="213" spans="2:16" x14ac:dyDescent="0.2">
      <c r="B213">
        <v>212</v>
      </c>
      <c r="C213" t="s">
        <v>11</v>
      </c>
      <c r="D213" t="s">
        <v>25</v>
      </c>
      <c r="E213" s="1">
        <v>43199</v>
      </c>
      <c r="F213" t="s">
        <v>20</v>
      </c>
      <c r="G213" t="s">
        <v>28</v>
      </c>
      <c r="H213" s="2">
        <v>0.37222222222222223</v>
      </c>
      <c r="I213">
        <v>25.2</v>
      </c>
      <c r="J213">
        <v>7.19</v>
      </c>
      <c r="K213" s="2">
        <v>7.013888888888889E-2</v>
      </c>
      <c r="L213">
        <v>27.1</v>
      </c>
      <c r="M213">
        <v>6.89</v>
      </c>
      <c r="N213" s="4">
        <f t="shared" si="9"/>
        <v>-7.2500000000000009</v>
      </c>
      <c r="O213">
        <f t="shared" si="10"/>
        <v>-0.30000000000000071</v>
      </c>
      <c r="P213" s="4">
        <f t="shared" si="11"/>
        <v>4.1379310344827676E-2</v>
      </c>
    </row>
    <row r="214" spans="2:16" x14ac:dyDescent="0.2">
      <c r="B214">
        <v>213</v>
      </c>
      <c r="C214" t="s">
        <v>11</v>
      </c>
      <c r="D214" t="s">
        <v>25</v>
      </c>
      <c r="E214" s="1">
        <v>43199</v>
      </c>
      <c r="F214" t="s">
        <v>21</v>
      </c>
      <c r="G214" t="s">
        <v>28</v>
      </c>
      <c r="H214" s="2">
        <v>0.37291666666666662</v>
      </c>
      <c r="I214">
        <v>25.5</v>
      </c>
      <c r="J214">
        <v>7.12</v>
      </c>
      <c r="K214" s="2">
        <v>7.1527777777777787E-2</v>
      </c>
      <c r="L214">
        <v>27.2</v>
      </c>
      <c r="M214">
        <v>6.98</v>
      </c>
      <c r="N214" s="4">
        <f t="shared" si="9"/>
        <v>-7.2333333333333316</v>
      </c>
      <c r="O214">
        <f t="shared" si="10"/>
        <v>-0.13999999999999968</v>
      </c>
      <c r="P214" s="4">
        <f t="shared" si="11"/>
        <v>1.9354838709677379E-2</v>
      </c>
    </row>
    <row r="215" spans="2:16" x14ac:dyDescent="0.2">
      <c r="B215">
        <v>214</v>
      </c>
      <c r="C215" t="s">
        <v>11</v>
      </c>
      <c r="D215" t="s">
        <v>25</v>
      </c>
      <c r="E215" s="1">
        <v>43199</v>
      </c>
      <c r="F215" t="s">
        <v>22</v>
      </c>
      <c r="G215" t="s">
        <v>28</v>
      </c>
      <c r="H215" s="2">
        <v>0.37361111111111112</v>
      </c>
      <c r="I215">
        <v>25.6</v>
      </c>
      <c r="J215">
        <v>7.03</v>
      </c>
      <c r="K215" s="2">
        <v>7.2222222222222229E-2</v>
      </c>
      <c r="L215">
        <v>27.2</v>
      </c>
      <c r="M215">
        <v>6.75</v>
      </c>
      <c r="N215" s="4">
        <f t="shared" si="9"/>
        <v>-7.2333333333333325</v>
      </c>
      <c r="O215">
        <f t="shared" si="10"/>
        <v>-0.28000000000000025</v>
      </c>
      <c r="P215" s="4">
        <f t="shared" si="11"/>
        <v>3.8709677419354875E-2</v>
      </c>
    </row>
    <row r="216" spans="2:16" x14ac:dyDescent="0.2">
      <c r="B216">
        <v>215</v>
      </c>
      <c r="C216" t="s">
        <v>11</v>
      </c>
      <c r="D216" t="s">
        <v>25</v>
      </c>
      <c r="E216" s="1">
        <v>43199</v>
      </c>
      <c r="F216" t="s">
        <v>23</v>
      </c>
      <c r="G216" t="s">
        <v>28</v>
      </c>
      <c r="H216" s="2">
        <v>0.3743055555555555</v>
      </c>
      <c r="I216">
        <v>25.9</v>
      </c>
      <c r="J216">
        <v>6.96</v>
      </c>
      <c r="K216" s="2">
        <v>7.2916666666666671E-2</v>
      </c>
      <c r="L216">
        <v>27.2</v>
      </c>
      <c r="M216">
        <v>6.72</v>
      </c>
      <c r="N216" s="4">
        <f t="shared" si="9"/>
        <v>-7.2333333333333316</v>
      </c>
      <c r="O216">
        <f t="shared" si="10"/>
        <v>-0.24000000000000021</v>
      </c>
      <c r="P216" s="4">
        <f t="shared" si="11"/>
        <v>3.3179723502304186E-2</v>
      </c>
    </row>
    <row r="217" spans="2:16" x14ac:dyDescent="0.2">
      <c r="B217">
        <v>216</v>
      </c>
      <c r="C217" t="s">
        <v>11</v>
      </c>
      <c r="D217" t="s">
        <v>25</v>
      </c>
      <c r="E217" s="1">
        <v>43199</v>
      </c>
      <c r="F217" t="s">
        <v>24</v>
      </c>
      <c r="G217" t="s">
        <v>28</v>
      </c>
      <c r="H217" s="2">
        <v>0.375</v>
      </c>
      <c r="I217">
        <v>24.9</v>
      </c>
      <c r="J217">
        <v>7.04</v>
      </c>
      <c r="K217" s="2">
        <v>7.4305555555555555E-2</v>
      </c>
      <c r="L217">
        <v>27.6</v>
      </c>
      <c r="M217">
        <v>6.75</v>
      </c>
      <c r="N217" s="4">
        <f t="shared" si="9"/>
        <v>-7.2166666666666668</v>
      </c>
      <c r="O217">
        <f t="shared" si="10"/>
        <v>-0.29000000000000004</v>
      </c>
      <c r="P217" s="4">
        <f t="shared" si="11"/>
        <v>4.0184757505773674E-2</v>
      </c>
    </row>
    <row r="218" spans="2:16" x14ac:dyDescent="0.2">
      <c r="B218">
        <v>217</v>
      </c>
      <c r="C218" t="s">
        <v>11</v>
      </c>
      <c r="D218" t="s">
        <v>12</v>
      </c>
      <c r="E218" s="1">
        <v>43199</v>
      </c>
      <c r="F218" t="s">
        <v>13</v>
      </c>
      <c r="G218" t="s">
        <v>27</v>
      </c>
      <c r="H218" s="2">
        <v>0.34236111111111112</v>
      </c>
      <c r="I218">
        <v>25</v>
      </c>
      <c r="J218">
        <v>6.43</v>
      </c>
      <c r="K218" s="2">
        <v>4.9305555555555554E-2</v>
      </c>
      <c r="L218">
        <v>27.7</v>
      </c>
      <c r="M218">
        <v>7.25</v>
      </c>
      <c r="N218" s="4">
        <f t="shared" si="9"/>
        <v>-7.0333333333333332</v>
      </c>
      <c r="O218">
        <f t="shared" si="10"/>
        <v>0.82000000000000028</v>
      </c>
      <c r="P218" s="4">
        <f t="shared" si="11"/>
        <v>-0.11658767772511852</v>
      </c>
    </row>
    <row r="219" spans="2:16" x14ac:dyDescent="0.2">
      <c r="B219">
        <v>218</v>
      </c>
      <c r="C219" t="s">
        <v>11</v>
      </c>
      <c r="D219" t="s">
        <v>12</v>
      </c>
      <c r="E219" s="1">
        <v>43199</v>
      </c>
      <c r="F219" t="s">
        <v>14</v>
      </c>
      <c r="G219" t="s">
        <v>27</v>
      </c>
      <c r="H219" s="2">
        <v>0.34375</v>
      </c>
      <c r="I219">
        <v>24.9</v>
      </c>
      <c r="J219">
        <v>6.2</v>
      </c>
      <c r="K219" s="2">
        <v>4.9999999999999996E-2</v>
      </c>
      <c r="L219">
        <v>27.5</v>
      </c>
      <c r="M219">
        <v>7.21</v>
      </c>
      <c r="N219" s="4">
        <f t="shared" si="9"/>
        <v>-7.0500000000000007</v>
      </c>
      <c r="O219">
        <f t="shared" si="10"/>
        <v>1.0099999999999998</v>
      </c>
      <c r="P219" s="4">
        <f t="shared" si="11"/>
        <v>-0.14326241134751769</v>
      </c>
    </row>
    <row r="220" spans="2:16" x14ac:dyDescent="0.2">
      <c r="B220">
        <v>219</v>
      </c>
      <c r="C220" t="s">
        <v>11</v>
      </c>
      <c r="D220" t="s">
        <v>12</v>
      </c>
      <c r="E220" s="1">
        <v>43199</v>
      </c>
      <c r="F220" t="s">
        <v>15</v>
      </c>
      <c r="G220" t="s">
        <v>27</v>
      </c>
      <c r="H220" s="2">
        <v>0.34513888888888888</v>
      </c>
      <c r="I220">
        <v>24.8</v>
      </c>
      <c r="J220">
        <v>6.16</v>
      </c>
      <c r="K220" s="2">
        <v>5.0694444444444452E-2</v>
      </c>
      <c r="L220">
        <v>27.6</v>
      </c>
      <c r="M220">
        <v>7.19</v>
      </c>
      <c r="N220" s="4">
        <f t="shared" si="9"/>
        <v>-7.0666666666666664</v>
      </c>
      <c r="O220">
        <f t="shared" si="10"/>
        <v>1.0300000000000002</v>
      </c>
      <c r="P220" s="4">
        <f t="shared" si="11"/>
        <v>-0.14575471698113213</v>
      </c>
    </row>
    <row r="221" spans="2:16" x14ac:dyDescent="0.2">
      <c r="B221">
        <v>220</v>
      </c>
      <c r="C221" t="s">
        <v>11</v>
      </c>
      <c r="D221" t="s">
        <v>12</v>
      </c>
      <c r="E221" s="1">
        <v>43199</v>
      </c>
      <c r="F221" t="s">
        <v>16</v>
      </c>
      <c r="G221" t="s">
        <v>27</v>
      </c>
      <c r="H221" s="2">
        <v>0.34583333333333338</v>
      </c>
      <c r="I221">
        <v>24.7</v>
      </c>
      <c r="J221">
        <v>6.16</v>
      </c>
      <c r="K221" s="2">
        <v>5.1388888888888894E-2</v>
      </c>
      <c r="L221">
        <v>27.8</v>
      </c>
      <c r="M221">
        <v>7.19</v>
      </c>
      <c r="N221" s="4">
        <f t="shared" si="9"/>
        <v>-7.0666666666666682</v>
      </c>
      <c r="O221">
        <f t="shared" si="10"/>
        <v>1.0300000000000002</v>
      </c>
      <c r="P221" s="4">
        <f t="shared" si="11"/>
        <v>-0.14575471698113207</v>
      </c>
    </row>
    <row r="222" spans="2:16" x14ac:dyDescent="0.2">
      <c r="B222">
        <v>221</v>
      </c>
      <c r="C222" t="s">
        <v>11</v>
      </c>
      <c r="D222" t="s">
        <v>12</v>
      </c>
      <c r="E222" s="1">
        <v>43199</v>
      </c>
      <c r="F222" t="s">
        <v>17</v>
      </c>
      <c r="G222" t="s">
        <v>27</v>
      </c>
      <c r="H222" s="2">
        <v>0.34722222222222227</v>
      </c>
      <c r="I222">
        <v>24.9</v>
      </c>
      <c r="J222">
        <v>6.3</v>
      </c>
      <c r="K222" s="2">
        <v>5.2083333333333336E-2</v>
      </c>
      <c r="L222">
        <v>27.8</v>
      </c>
      <c r="M222">
        <v>7.02</v>
      </c>
      <c r="N222" s="4">
        <f t="shared" si="9"/>
        <v>-7.0833333333333348</v>
      </c>
      <c r="O222">
        <f t="shared" si="10"/>
        <v>0.71999999999999975</v>
      </c>
      <c r="P222" s="4">
        <f t="shared" si="11"/>
        <v>-0.10164705882352935</v>
      </c>
    </row>
    <row r="223" spans="2:16" x14ac:dyDescent="0.2">
      <c r="B223">
        <v>222</v>
      </c>
      <c r="C223" t="s">
        <v>11</v>
      </c>
      <c r="D223" t="s">
        <v>12</v>
      </c>
      <c r="E223" s="1">
        <v>43199</v>
      </c>
      <c r="F223" t="s">
        <v>18</v>
      </c>
      <c r="G223" t="s">
        <v>27</v>
      </c>
      <c r="H223" s="2">
        <v>0.34791666666666665</v>
      </c>
      <c r="I223">
        <v>24.5</v>
      </c>
      <c r="J223">
        <v>6.33</v>
      </c>
      <c r="K223" s="2">
        <v>5.347222222222222E-2</v>
      </c>
      <c r="L223">
        <v>27.5</v>
      </c>
      <c r="M223">
        <v>7.31</v>
      </c>
      <c r="N223" s="4">
        <f t="shared" si="9"/>
        <v>-7.0666666666666664</v>
      </c>
      <c r="O223">
        <f t="shared" si="10"/>
        <v>0.97999999999999954</v>
      </c>
      <c r="P223" s="4">
        <f t="shared" si="11"/>
        <v>-0.13867924528301881</v>
      </c>
    </row>
    <row r="224" spans="2:16" x14ac:dyDescent="0.2">
      <c r="B224">
        <v>223</v>
      </c>
      <c r="C224" t="s">
        <v>11</v>
      </c>
      <c r="D224" t="s">
        <v>12</v>
      </c>
      <c r="E224" s="1">
        <v>43199</v>
      </c>
      <c r="F224" t="s">
        <v>19</v>
      </c>
      <c r="G224" t="s">
        <v>28</v>
      </c>
      <c r="H224" s="2">
        <v>0.34861111111111115</v>
      </c>
      <c r="I224">
        <v>24.7</v>
      </c>
      <c r="J224">
        <v>6.23</v>
      </c>
      <c r="K224" s="2">
        <v>5.4166666666666669E-2</v>
      </c>
      <c r="L224">
        <v>27.7</v>
      </c>
      <c r="M224">
        <v>5.76</v>
      </c>
      <c r="N224" s="4">
        <f t="shared" si="9"/>
        <v>-7.0666666666666682</v>
      </c>
      <c r="O224">
        <f t="shared" si="10"/>
        <v>-0.47000000000000064</v>
      </c>
      <c r="P224" s="4">
        <f t="shared" si="11"/>
        <v>6.6509433962264233E-2</v>
      </c>
    </row>
    <row r="225" spans="2:16" x14ac:dyDescent="0.2">
      <c r="B225">
        <v>224</v>
      </c>
      <c r="C225" t="s">
        <v>11</v>
      </c>
      <c r="D225" t="s">
        <v>12</v>
      </c>
      <c r="E225" s="1">
        <v>43199</v>
      </c>
      <c r="F225" t="s">
        <v>20</v>
      </c>
      <c r="G225" t="s">
        <v>28</v>
      </c>
      <c r="H225" s="2">
        <v>0.35000000000000003</v>
      </c>
      <c r="I225">
        <v>25.1</v>
      </c>
      <c r="J225">
        <v>6.26</v>
      </c>
      <c r="K225" s="2">
        <v>5.486111111111111E-2</v>
      </c>
      <c r="L225">
        <v>27.6</v>
      </c>
      <c r="M225">
        <v>5.76</v>
      </c>
      <c r="N225" s="4">
        <f t="shared" si="9"/>
        <v>-7.0833333333333348</v>
      </c>
      <c r="O225">
        <f t="shared" si="10"/>
        <v>-0.5</v>
      </c>
      <c r="P225" s="4">
        <f t="shared" si="11"/>
        <v>7.0588235294117632E-2</v>
      </c>
    </row>
    <row r="226" spans="2:16" x14ac:dyDescent="0.2">
      <c r="B226">
        <v>225</v>
      </c>
      <c r="C226" t="s">
        <v>11</v>
      </c>
      <c r="D226" t="s">
        <v>12</v>
      </c>
      <c r="E226" s="1">
        <v>43199</v>
      </c>
      <c r="F226" t="s">
        <v>21</v>
      </c>
      <c r="G226" t="s">
        <v>28</v>
      </c>
      <c r="H226" s="2">
        <v>0.35069444444444442</v>
      </c>
      <c r="I226">
        <v>25</v>
      </c>
      <c r="J226">
        <v>6.3</v>
      </c>
      <c r="K226" s="2">
        <v>5.5555555555555552E-2</v>
      </c>
      <c r="L226">
        <v>27.9</v>
      </c>
      <c r="M226">
        <v>5.85</v>
      </c>
      <c r="N226" s="4">
        <f t="shared" si="9"/>
        <v>-7.0833333333333321</v>
      </c>
      <c r="O226">
        <f t="shared" si="10"/>
        <v>-0.45000000000000018</v>
      </c>
      <c r="P226" s="4">
        <f t="shared" si="11"/>
        <v>6.3529411764705918E-2</v>
      </c>
    </row>
    <row r="227" spans="2:16" x14ac:dyDescent="0.2">
      <c r="B227">
        <v>226</v>
      </c>
      <c r="C227" t="s">
        <v>11</v>
      </c>
      <c r="D227" t="s">
        <v>12</v>
      </c>
      <c r="E227" s="1">
        <v>43199</v>
      </c>
      <c r="F227" t="s">
        <v>22</v>
      </c>
      <c r="G227" t="s">
        <v>28</v>
      </c>
      <c r="H227" s="2">
        <v>0.35138888888888892</v>
      </c>
      <c r="I227">
        <v>25.2</v>
      </c>
      <c r="J227">
        <v>6.32</v>
      </c>
      <c r="K227" s="2">
        <v>5.6944444444444443E-2</v>
      </c>
      <c r="L227">
        <v>27.9</v>
      </c>
      <c r="M227">
        <v>5.81</v>
      </c>
      <c r="N227" s="4">
        <f t="shared" si="9"/>
        <v>-7.0666666666666664</v>
      </c>
      <c r="O227">
        <f t="shared" si="10"/>
        <v>-0.51000000000000068</v>
      </c>
      <c r="P227" s="4">
        <f t="shared" si="11"/>
        <v>7.2169811320754812E-2</v>
      </c>
    </row>
    <row r="228" spans="2:16" x14ac:dyDescent="0.2">
      <c r="B228">
        <v>227</v>
      </c>
      <c r="C228" t="s">
        <v>11</v>
      </c>
      <c r="D228" t="s">
        <v>12</v>
      </c>
      <c r="E228" s="1">
        <v>43199</v>
      </c>
      <c r="F228" t="s">
        <v>23</v>
      </c>
      <c r="G228" t="s">
        <v>28</v>
      </c>
      <c r="H228" s="2">
        <v>0.3520833333333333</v>
      </c>
      <c r="I228">
        <v>25.2</v>
      </c>
      <c r="J228">
        <v>6.29</v>
      </c>
      <c r="K228" s="2">
        <v>5.7638888888888885E-2</v>
      </c>
      <c r="L228">
        <v>28.1</v>
      </c>
      <c r="M228">
        <v>5.77</v>
      </c>
      <c r="N228" s="4">
        <f t="shared" si="9"/>
        <v>-7.0666666666666655</v>
      </c>
      <c r="O228">
        <f t="shared" si="10"/>
        <v>-0.52000000000000046</v>
      </c>
      <c r="P228" s="4">
        <f t="shared" si="11"/>
        <v>7.3584905660377439E-2</v>
      </c>
    </row>
    <row r="229" spans="2:16" x14ac:dyDescent="0.2">
      <c r="B229">
        <v>228</v>
      </c>
      <c r="C229" t="s">
        <v>11</v>
      </c>
      <c r="D229" t="s">
        <v>12</v>
      </c>
      <c r="E229" s="1">
        <v>43199</v>
      </c>
      <c r="F229" t="s">
        <v>23</v>
      </c>
      <c r="G229" t="s">
        <v>28</v>
      </c>
      <c r="H229" s="2">
        <v>0.3520833333333333</v>
      </c>
      <c r="I229">
        <v>25.3</v>
      </c>
      <c r="J229">
        <v>6.29</v>
      </c>
      <c r="K229" s="2">
        <v>5.7638888888888885E-2</v>
      </c>
      <c r="L229">
        <v>28.1</v>
      </c>
      <c r="M229">
        <v>5.44</v>
      </c>
      <c r="N229" s="4">
        <f t="shared" si="9"/>
        <v>-7.0666666666666655</v>
      </c>
      <c r="O229">
        <f t="shared" si="10"/>
        <v>-0.84999999999999964</v>
      </c>
      <c r="P229" s="4">
        <f t="shared" si="11"/>
        <v>0.1202830188679245</v>
      </c>
    </row>
    <row r="230" spans="2:16" x14ac:dyDescent="0.2">
      <c r="B230">
        <v>229</v>
      </c>
      <c r="C230" t="s">
        <v>11</v>
      </c>
      <c r="D230" t="s">
        <v>12</v>
      </c>
      <c r="E230" s="1">
        <v>43238</v>
      </c>
      <c r="F230" t="s">
        <v>13</v>
      </c>
      <c r="G230" t="s">
        <v>27</v>
      </c>
      <c r="H230" s="2">
        <v>0.28194444444444444</v>
      </c>
      <c r="I230">
        <v>26.1</v>
      </c>
      <c r="J230">
        <v>10.67</v>
      </c>
      <c r="K230" s="2">
        <v>0.43055555555555558</v>
      </c>
      <c r="L230">
        <v>28.5</v>
      </c>
      <c r="M230">
        <v>17.63</v>
      </c>
      <c r="N230" s="4">
        <f t="shared" si="9"/>
        <v>3.5666666666666673</v>
      </c>
      <c r="O230">
        <f t="shared" si="10"/>
        <v>6.9599999999999991</v>
      </c>
      <c r="P230" s="4">
        <f t="shared" si="11"/>
        <v>1.9514018691588779</v>
      </c>
    </row>
    <row r="231" spans="2:16" x14ac:dyDescent="0.2">
      <c r="B231">
        <v>230</v>
      </c>
      <c r="C231" t="s">
        <v>11</v>
      </c>
      <c r="D231" t="s">
        <v>12</v>
      </c>
      <c r="E231" s="1">
        <v>43238</v>
      </c>
      <c r="F231" t="s">
        <v>14</v>
      </c>
      <c r="G231" t="s">
        <v>27</v>
      </c>
      <c r="H231" s="2">
        <v>0.28333333333333333</v>
      </c>
      <c r="I231">
        <v>26.3</v>
      </c>
      <c r="J231">
        <v>10.53</v>
      </c>
      <c r="K231" s="2">
        <v>0.43194444444444446</v>
      </c>
      <c r="L231">
        <v>28.5</v>
      </c>
      <c r="M231">
        <v>18.21</v>
      </c>
      <c r="N231" s="4">
        <f t="shared" si="9"/>
        <v>3.5666666666666673</v>
      </c>
      <c r="O231">
        <f t="shared" si="10"/>
        <v>7.6800000000000015</v>
      </c>
      <c r="P231" s="4">
        <f t="shared" si="11"/>
        <v>2.1532710280373832</v>
      </c>
    </row>
    <row r="232" spans="2:16" x14ac:dyDescent="0.2">
      <c r="B232">
        <v>231</v>
      </c>
      <c r="C232" t="s">
        <v>11</v>
      </c>
      <c r="D232" t="s">
        <v>12</v>
      </c>
      <c r="E232" s="1">
        <v>43238</v>
      </c>
      <c r="F232" t="s">
        <v>15</v>
      </c>
      <c r="G232" t="s">
        <v>27</v>
      </c>
      <c r="H232" s="2">
        <v>0.28402777777777777</v>
      </c>
      <c r="I232">
        <v>26.6</v>
      </c>
      <c r="J232">
        <v>10.32</v>
      </c>
      <c r="K232" s="2">
        <v>0.43263888888888885</v>
      </c>
      <c r="L232">
        <v>28.5</v>
      </c>
      <c r="M232">
        <v>17.71</v>
      </c>
      <c r="N232" s="4">
        <f t="shared" si="9"/>
        <v>3.566666666666666</v>
      </c>
      <c r="O232">
        <f t="shared" si="10"/>
        <v>7.3900000000000006</v>
      </c>
      <c r="P232" s="4">
        <f t="shared" si="11"/>
        <v>2.0719626168224305</v>
      </c>
    </row>
    <row r="233" spans="2:16" x14ac:dyDescent="0.2">
      <c r="B233">
        <v>232</v>
      </c>
      <c r="C233" t="s">
        <v>11</v>
      </c>
      <c r="D233" t="s">
        <v>12</v>
      </c>
      <c r="E233" s="1">
        <v>43238</v>
      </c>
      <c r="F233" t="s">
        <v>16</v>
      </c>
      <c r="G233" t="s">
        <v>27</v>
      </c>
      <c r="H233" s="2">
        <v>0.28472222222222221</v>
      </c>
      <c r="I233">
        <v>26.3</v>
      </c>
      <c r="J233">
        <v>10.42</v>
      </c>
      <c r="K233" s="2">
        <v>0.43402777777777773</v>
      </c>
      <c r="L233">
        <v>28.3</v>
      </c>
      <c r="M233">
        <v>18.22</v>
      </c>
      <c r="N233" s="4">
        <f t="shared" si="9"/>
        <v>3.5833333333333326</v>
      </c>
      <c r="O233">
        <f t="shared" si="10"/>
        <v>7.7999999999999989</v>
      </c>
      <c r="P233" s="4">
        <f t="shared" si="11"/>
        <v>2.1767441860465118</v>
      </c>
    </row>
    <row r="234" spans="2:16" x14ac:dyDescent="0.2">
      <c r="B234">
        <v>233</v>
      </c>
      <c r="C234" t="s">
        <v>11</v>
      </c>
      <c r="D234" t="s">
        <v>12</v>
      </c>
      <c r="E234" s="1">
        <v>43238</v>
      </c>
      <c r="F234" t="s">
        <v>17</v>
      </c>
      <c r="G234" t="s">
        <v>27</v>
      </c>
      <c r="H234" s="2">
        <v>0.28541666666666665</v>
      </c>
      <c r="I234">
        <v>26.2</v>
      </c>
      <c r="J234">
        <v>10.38</v>
      </c>
      <c r="K234" s="2">
        <v>0.43472222222222223</v>
      </c>
      <c r="L234">
        <v>28.4</v>
      </c>
      <c r="M234">
        <v>18.239999999999998</v>
      </c>
      <c r="N234" s="4">
        <f t="shared" si="9"/>
        <v>3.5833333333333339</v>
      </c>
      <c r="O234">
        <f t="shared" si="10"/>
        <v>7.8599999999999977</v>
      </c>
      <c r="P234" s="4">
        <f t="shared" si="11"/>
        <v>2.1934883720930221</v>
      </c>
    </row>
    <row r="235" spans="2:16" x14ac:dyDescent="0.2">
      <c r="B235">
        <v>234</v>
      </c>
      <c r="C235" t="s">
        <v>11</v>
      </c>
      <c r="D235" t="s">
        <v>12</v>
      </c>
      <c r="E235" s="1">
        <v>43238</v>
      </c>
      <c r="F235" t="s">
        <v>18</v>
      </c>
      <c r="G235" t="s">
        <v>27</v>
      </c>
      <c r="H235" s="2">
        <v>0.28611111111111115</v>
      </c>
      <c r="I235">
        <v>26</v>
      </c>
      <c r="J235">
        <v>10.4</v>
      </c>
      <c r="K235" s="2">
        <v>0.43611111111111112</v>
      </c>
      <c r="L235">
        <v>28.5</v>
      </c>
      <c r="M235">
        <v>18.02</v>
      </c>
      <c r="N235" s="4">
        <f t="shared" si="9"/>
        <v>3.5999999999999992</v>
      </c>
      <c r="O235">
        <f t="shared" si="10"/>
        <v>7.6199999999999992</v>
      </c>
      <c r="P235" s="4">
        <f t="shared" si="11"/>
        <v>2.1166666666666671</v>
      </c>
    </row>
    <row r="236" spans="2:16" x14ac:dyDescent="0.2">
      <c r="B236">
        <v>235</v>
      </c>
      <c r="C236" t="s">
        <v>11</v>
      </c>
      <c r="D236" t="s">
        <v>12</v>
      </c>
      <c r="E236" s="1">
        <v>43238</v>
      </c>
      <c r="F236" t="s">
        <v>19</v>
      </c>
      <c r="G236" t="s">
        <v>28</v>
      </c>
      <c r="H236" s="2">
        <v>0.28819444444444448</v>
      </c>
      <c r="I236">
        <v>25.9</v>
      </c>
      <c r="J236">
        <v>10.37</v>
      </c>
      <c r="K236" s="2">
        <v>0.4368055555555555</v>
      </c>
      <c r="L236">
        <v>28.4</v>
      </c>
      <c r="M236">
        <v>9.84</v>
      </c>
      <c r="N236" s="4">
        <f t="shared" si="9"/>
        <v>3.5666666666666647</v>
      </c>
      <c r="O236">
        <f t="shared" si="10"/>
        <v>-0.52999999999999936</v>
      </c>
      <c r="P236" s="4">
        <f t="shared" si="11"/>
        <v>-0.14859813084112139</v>
      </c>
    </row>
    <row r="237" spans="2:16" x14ac:dyDescent="0.2">
      <c r="B237">
        <v>236</v>
      </c>
      <c r="C237" t="s">
        <v>11</v>
      </c>
      <c r="D237" t="s">
        <v>12</v>
      </c>
      <c r="E237" s="1">
        <v>43238</v>
      </c>
      <c r="F237" t="s">
        <v>20</v>
      </c>
      <c r="G237" t="s">
        <v>28</v>
      </c>
      <c r="H237" s="2">
        <v>0.28888888888888892</v>
      </c>
      <c r="I237">
        <v>25.8</v>
      </c>
      <c r="J237">
        <v>10.37</v>
      </c>
      <c r="K237" s="2">
        <v>0.4375</v>
      </c>
      <c r="L237">
        <v>28.5</v>
      </c>
      <c r="M237">
        <v>9.86</v>
      </c>
      <c r="N237" s="4">
        <f t="shared" si="9"/>
        <v>3.566666666666666</v>
      </c>
      <c r="O237">
        <f t="shared" si="10"/>
        <v>-0.50999999999999979</v>
      </c>
      <c r="P237" s="4">
        <f t="shared" si="11"/>
        <v>-0.14299065420560744</v>
      </c>
    </row>
    <row r="238" spans="2:16" x14ac:dyDescent="0.2">
      <c r="B238">
        <v>237</v>
      </c>
      <c r="C238" t="s">
        <v>11</v>
      </c>
      <c r="D238" t="s">
        <v>12</v>
      </c>
      <c r="E238" s="1">
        <v>43238</v>
      </c>
      <c r="F238" t="s">
        <v>21</v>
      </c>
      <c r="G238" t="s">
        <v>28</v>
      </c>
      <c r="H238" s="2">
        <v>0.2902777777777778</v>
      </c>
      <c r="I238">
        <v>26</v>
      </c>
      <c r="J238">
        <v>10.36</v>
      </c>
      <c r="K238" s="2">
        <v>0.43888888888888888</v>
      </c>
      <c r="L238">
        <v>28.4</v>
      </c>
      <c r="M238">
        <v>9.7899999999999991</v>
      </c>
      <c r="N238" s="4">
        <f t="shared" si="9"/>
        <v>3.566666666666666</v>
      </c>
      <c r="O238">
        <f t="shared" si="10"/>
        <v>-0.57000000000000028</v>
      </c>
      <c r="P238" s="4">
        <f t="shared" si="11"/>
        <v>-0.15981308411214964</v>
      </c>
    </row>
    <row r="239" spans="2:16" x14ac:dyDescent="0.2">
      <c r="B239">
        <v>238</v>
      </c>
      <c r="C239" t="s">
        <v>11</v>
      </c>
      <c r="D239" t="s">
        <v>12</v>
      </c>
      <c r="E239" s="1">
        <v>43238</v>
      </c>
      <c r="F239" t="s">
        <v>22</v>
      </c>
      <c r="G239" t="s">
        <v>28</v>
      </c>
      <c r="H239" s="2">
        <v>0.29166666666666669</v>
      </c>
      <c r="I239">
        <v>26.1</v>
      </c>
      <c r="J239">
        <v>10.36</v>
      </c>
      <c r="K239" s="2">
        <v>0.43958333333333338</v>
      </c>
      <c r="L239">
        <v>28.3</v>
      </c>
      <c r="M239">
        <v>9.92</v>
      </c>
      <c r="N239" s="4">
        <f t="shared" si="9"/>
        <v>3.5500000000000007</v>
      </c>
      <c r="O239">
        <f t="shared" si="10"/>
        <v>-0.4399999999999995</v>
      </c>
      <c r="P239" s="4">
        <f t="shared" si="11"/>
        <v>-0.12394366197183082</v>
      </c>
    </row>
    <row r="240" spans="2:16" x14ac:dyDescent="0.2">
      <c r="B240">
        <v>239</v>
      </c>
      <c r="C240" t="s">
        <v>11</v>
      </c>
      <c r="D240" t="s">
        <v>12</v>
      </c>
      <c r="E240" s="1">
        <v>43238</v>
      </c>
      <c r="F240" t="s">
        <v>23</v>
      </c>
      <c r="G240" t="s">
        <v>28</v>
      </c>
      <c r="H240" s="2">
        <v>0.29236111111111113</v>
      </c>
      <c r="I240">
        <v>26.2</v>
      </c>
      <c r="J240">
        <v>10.37</v>
      </c>
      <c r="K240" s="2">
        <v>0.44027777777777777</v>
      </c>
      <c r="L240">
        <v>28.3</v>
      </c>
      <c r="M240">
        <v>9.9499999999999993</v>
      </c>
      <c r="N240" s="4">
        <f t="shared" si="9"/>
        <v>3.5499999999999994</v>
      </c>
      <c r="O240">
        <f t="shared" si="10"/>
        <v>-0.41999999999999993</v>
      </c>
      <c r="P240" s="4">
        <f t="shared" si="11"/>
        <v>-0.11830985915492957</v>
      </c>
    </row>
    <row r="241" spans="2:16" x14ac:dyDescent="0.2">
      <c r="B241">
        <v>240</v>
      </c>
      <c r="C241" t="s">
        <v>11</v>
      </c>
      <c r="D241" t="s">
        <v>12</v>
      </c>
      <c r="E241" s="1">
        <v>43238</v>
      </c>
      <c r="F241" t="s">
        <v>24</v>
      </c>
      <c r="G241" t="s">
        <v>28</v>
      </c>
      <c r="H241" s="2">
        <v>0.29375000000000001</v>
      </c>
      <c r="I241">
        <v>26.2</v>
      </c>
      <c r="J241">
        <v>10.4</v>
      </c>
      <c r="K241" s="2">
        <v>0.44097222222222227</v>
      </c>
      <c r="L241">
        <v>28.4</v>
      </c>
      <c r="M241">
        <v>9.9600000000000009</v>
      </c>
      <c r="N241" s="4">
        <f t="shared" si="9"/>
        <v>3.5333333333333341</v>
      </c>
      <c r="O241">
        <f t="shared" si="10"/>
        <v>-0.4399999999999995</v>
      </c>
      <c r="P241" s="4">
        <f t="shared" si="11"/>
        <v>-0.12452830188679229</v>
      </c>
    </row>
    <row r="242" spans="2:16" x14ac:dyDescent="0.2">
      <c r="B242">
        <v>241</v>
      </c>
      <c r="C242" t="s">
        <v>11</v>
      </c>
      <c r="D242" t="s">
        <v>25</v>
      </c>
      <c r="E242" s="1">
        <v>43238</v>
      </c>
      <c r="F242" t="s">
        <v>13</v>
      </c>
      <c r="G242" t="s">
        <v>27</v>
      </c>
      <c r="H242" s="2">
        <v>0.30138888888888887</v>
      </c>
      <c r="I242">
        <v>25.4</v>
      </c>
      <c r="J242">
        <v>4.28</v>
      </c>
      <c r="K242" s="2">
        <v>0.41736111111111113</v>
      </c>
      <c r="L242">
        <v>27.4</v>
      </c>
      <c r="M242">
        <v>4.43</v>
      </c>
      <c r="N242" s="4">
        <f t="shared" si="9"/>
        <v>2.7833333333333341</v>
      </c>
      <c r="O242">
        <f t="shared" si="10"/>
        <v>0.14999999999999947</v>
      </c>
      <c r="P242" s="4">
        <f t="shared" si="11"/>
        <v>5.3892215568862069E-2</v>
      </c>
    </row>
    <row r="243" spans="2:16" x14ac:dyDescent="0.2">
      <c r="B243">
        <v>242</v>
      </c>
      <c r="C243" t="s">
        <v>11</v>
      </c>
      <c r="D243" t="s">
        <v>25</v>
      </c>
      <c r="E243" s="1">
        <v>43238</v>
      </c>
      <c r="F243" t="s">
        <v>14</v>
      </c>
      <c r="G243" t="s">
        <v>27</v>
      </c>
      <c r="H243" s="2">
        <v>0.30208333333333331</v>
      </c>
      <c r="I243">
        <v>25.1</v>
      </c>
      <c r="J243">
        <v>4.2699999999999996</v>
      </c>
      <c r="K243" s="2">
        <v>0.41805555555555557</v>
      </c>
      <c r="L243">
        <v>26.9</v>
      </c>
      <c r="M243">
        <v>4.49</v>
      </c>
      <c r="N243" s="4">
        <f t="shared" si="9"/>
        <v>2.7833333333333341</v>
      </c>
      <c r="O243">
        <f t="shared" si="10"/>
        <v>0.22000000000000064</v>
      </c>
      <c r="P243" s="4">
        <f t="shared" si="11"/>
        <v>7.9041916167664872E-2</v>
      </c>
    </row>
    <row r="244" spans="2:16" x14ac:dyDescent="0.2">
      <c r="B244">
        <v>243</v>
      </c>
      <c r="C244" t="s">
        <v>11</v>
      </c>
      <c r="D244" t="s">
        <v>25</v>
      </c>
      <c r="E244" s="1">
        <v>43238</v>
      </c>
      <c r="F244" t="s">
        <v>15</v>
      </c>
      <c r="G244" t="s">
        <v>27</v>
      </c>
      <c r="H244" s="2">
        <v>0.3034722222222222</v>
      </c>
      <c r="I244">
        <v>24.9</v>
      </c>
      <c r="J244">
        <v>4.24</v>
      </c>
      <c r="K244" s="2">
        <v>0.41875000000000001</v>
      </c>
      <c r="L244">
        <v>26.7</v>
      </c>
      <c r="M244">
        <v>4.4800000000000004</v>
      </c>
      <c r="N244" s="4">
        <f t="shared" si="9"/>
        <v>2.7666666666666675</v>
      </c>
      <c r="O244">
        <f t="shared" si="10"/>
        <v>0.24000000000000021</v>
      </c>
      <c r="P244" s="4">
        <f t="shared" si="11"/>
        <v>8.6746987951807283E-2</v>
      </c>
    </row>
    <row r="245" spans="2:16" x14ac:dyDescent="0.2">
      <c r="B245">
        <v>244</v>
      </c>
      <c r="C245" t="s">
        <v>11</v>
      </c>
      <c r="D245" t="s">
        <v>25</v>
      </c>
      <c r="E245" s="1">
        <v>43238</v>
      </c>
      <c r="F245" t="s">
        <v>16</v>
      </c>
      <c r="G245" t="s">
        <v>27</v>
      </c>
      <c r="H245" s="2">
        <v>0.30416666666666664</v>
      </c>
      <c r="I245">
        <v>25.3</v>
      </c>
      <c r="J245">
        <v>4.2</v>
      </c>
      <c r="K245" s="2">
        <v>0.41944444444444445</v>
      </c>
      <c r="L245">
        <v>26.7</v>
      </c>
      <c r="M245">
        <v>4.4400000000000004</v>
      </c>
      <c r="N245" s="4">
        <f t="shared" si="9"/>
        <v>2.7666666666666675</v>
      </c>
      <c r="O245">
        <f t="shared" si="10"/>
        <v>0.24000000000000021</v>
      </c>
      <c r="P245" s="4">
        <f t="shared" si="11"/>
        <v>8.6746987951807283E-2</v>
      </c>
    </row>
    <row r="246" spans="2:16" x14ac:dyDescent="0.2">
      <c r="B246">
        <v>245</v>
      </c>
      <c r="C246" t="s">
        <v>11</v>
      </c>
      <c r="D246" t="s">
        <v>25</v>
      </c>
      <c r="E246" s="1">
        <v>43238</v>
      </c>
      <c r="F246" t="s">
        <v>17</v>
      </c>
      <c r="G246" t="s">
        <v>27</v>
      </c>
      <c r="H246" s="2">
        <v>0.30486111111111108</v>
      </c>
      <c r="I246">
        <v>25</v>
      </c>
      <c r="J246">
        <v>4.2699999999999996</v>
      </c>
      <c r="K246" s="2">
        <v>0.4201388888888889</v>
      </c>
      <c r="L246">
        <v>26.7</v>
      </c>
      <c r="M246">
        <v>4.49</v>
      </c>
      <c r="N246" s="4">
        <f t="shared" si="9"/>
        <v>2.7666666666666675</v>
      </c>
      <c r="O246">
        <f t="shared" si="10"/>
        <v>0.22000000000000064</v>
      </c>
      <c r="P246" s="4">
        <f t="shared" si="11"/>
        <v>7.9518072289156833E-2</v>
      </c>
    </row>
    <row r="247" spans="2:16" x14ac:dyDescent="0.2">
      <c r="B247">
        <v>246</v>
      </c>
      <c r="C247" t="s">
        <v>11</v>
      </c>
      <c r="D247" t="s">
        <v>25</v>
      </c>
      <c r="E247" s="1">
        <v>43238</v>
      </c>
      <c r="F247" t="s">
        <v>18</v>
      </c>
      <c r="G247" t="s">
        <v>27</v>
      </c>
      <c r="H247" s="2">
        <v>0.30624999999999997</v>
      </c>
      <c r="I247">
        <v>24.9</v>
      </c>
      <c r="J247">
        <v>4.1900000000000004</v>
      </c>
      <c r="K247" s="2">
        <v>0.42083333333333334</v>
      </c>
      <c r="L247">
        <v>26.8</v>
      </c>
      <c r="M247">
        <v>4.45</v>
      </c>
      <c r="N247" s="4">
        <f t="shared" si="9"/>
        <v>2.7500000000000009</v>
      </c>
      <c r="O247">
        <f t="shared" si="10"/>
        <v>0.25999999999999979</v>
      </c>
      <c r="P247" s="4">
        <f t="shared" si="11"/>
        <v>9.4545454545454433E-2</v>
      </c>
    </row>
    <row r="248" spans="2:16" x14ac:dyDescent="0.2">
      <c r="B248">
        <v>247</v>
      </c>
      <c r="C248" t="s">
        <v>11</v>
      </c>
      <c r="D248" t="s">
        <v>25</v>
      </c>
      <c r="E248" s="1">
        <v>43238</v>
      </c>
      <c r="F248" t="s">
        <v>19</v>
      </c>
      <c r="G248" t="s">
        <v>28</v>
      </c>
      <c r="H248" s="2">
        <v>0.30694444444444441</v>
      </c>
      <c r="I248">
        <v>25.1</v>
      </c>
      <c r="J248">
        <v>4.17</v>
      </c>
      <c r="K248" s="2">
        <v>0.42152777777777778</v>
      </c>
      <c r="L248">
        <v>26.7</v>
      </c>
      <c r="M248">
        <v>4.18</v>
      </c>
      <c r="N248" s="4">
        <f t="shared" si="9"/>
        <v>2.7500000000000009</v>
      </c>
      <c r="O248">
        <f t="shared" si="10"/>
        <v>9.9999999999997868E-3</v>
      </c>
      <c r="P248" s="4">
        <f t="shared" si="11"/>
        <v>3.6363636363635579E-3</v>
      </c>
    </row>
    <row r="249" spans="2:16" x14ac:dyDescent="0.2">
      <c r="B249">
        <v>248</v>
      </c>
      <c r="C249" t="s">
        <v>11</v>
      </c>
      <c r="D249" t="s">
        <v>25</v>
      </c>
      <c r="E249" s="1">
        <v>43238</v>
      </c>
      <c r="F249" t="s">
        <v>20</v>
      </c>
      <c r="G249" t="s">
        <v>28</v>
      </c>
      <c r="H249" s="2">
        <v>0.30763888888888891</v>
      </c>
      <c r="I249">
        <v>25.2</v>
      </c>
      <c r="J249">
        <v>4.29</v>
      </c>
      <c r="K249" s="2">
        <v>0.42222222222222222</v>
      </c>
      <c r="L249">
        <v>26.6</v>
      </c>
      <c r="M249">
        <v>4.3099999999999996</v>
      </c>
      <c r="N249" s="4">
        <f t="shared" si="9"/>
        <v>2.7499999999999996</v>
      </c>
      <c r="O249">
        <f t="shared" si="10"/>
        <v>1.9999999999999574E-2</v>
      </c>
      <c r="P249" s="4">
        <f t="shared" si="11"/>
        <v>7.2727272727271192E-3</v>
      </c>
    </row>
    <row r="250" spans="2:16" x14ac:dyDescent="0.2">
      <c r="B250">
        <v>249</v>
      </c>
      <c r="C250" t="s">
        <v>11</v>
      </c>
      <c r="D250" t="s">
        <v>25</v>
      </c>
      <c r="E250" s="1">
        <v>43238</v>
      </c>
      <c r="F250" t="s">
        <v>21</v>
      </c>
      <c r="G250" t="s">
        <v>28</v>
      </c>
      <c r="H250" s="2">
        <v>0.30833333333333335</v>
      </c>
      <c r="I250">
        <v>25.3</v>
      </c>
      <c r="J250">
        <v>4.18</v>
      </c>
      <c r="K250" s="2">
        <v>0.42291666666666666</v>
      </c>
      <c r="L250">
        <v>26.5</v>
      </c>
      <c r="M250">
        <v>4.18</v>
      </c>
      <c r="N250" s="4">
        <f t="shared" si="9"/>
        <v>2.7499999999999996</v>
      </c>
      <c r="O250">
        <f t="shared" si="10"/>
        <v>0</v>
      </c>
      <c r="P250" s="4">
        <f t="shared" si="11"/>
        <v>0</v>
      </c>
    </row>
    <row r="251" spans="2:16" x14ac:dyDescent="0.2">
      <c r="B251">
        <v>250</v>
      </c>
      <c r="C251" t="s">
        <v>11</v>
      </c>
      <c r="D251" t="s">
        <v>25</v>
      </c>
      <c r="E251" s="1">
        <v>43238</v>
      </c>
      <c r="F251" t="s">
        <v>22</v>
      </c>
      <c r="G251" t="s">
        <v>28</v>
      </c>
      <c r="H251" s="2">
        <v>0.30902777777777779</v>
      </c>
      <c r="I251">
        <v>25</v>
      </c>
      <c r="J251">
        <v>4.28</v>
      </c>
      <c r="K251" s="2">
        <v>0.42430555555555555</v>
      </c>
      <c r="L251">
        <v>26.4</v>
      </c>
      <c r="M251">
        <v>4.32</v>
      </c>
      <c r="N251" s="4">
        <f t="shared" si="9"/>
        <v>2.7666666666666662</v>
      </c>
      <c r="O251">
        <f t="shared" si="10"/>
        <v>4.0000000000000036E-2</v>
      </c>
      <c r="P251" s="4">
        <f t="shared" si="11"/>
        <v>1.4457831325301221E-2</v>
      </c>
    </row>
    <row r="252" spans="2:16" x14ac:dyDescent="0.2">
      <c r="B252">
        <v>251</v>
      </c>
      <c r="C252" t="s">
        <v>11</v>
      </c>
      <c r="D252" t="s">
        <v>25</v>
      </c>
      <c r="E252" s="1">
        <v>43238</v>
      </c>
      <c r="F252" t="s">
        <v>23</v>
      </c>
      <c r="G252" t="s">
        <v>28</v>
      </c>
      <c r="H252" s="2">
        <v>0.30972222222222223</v>
      </c>
      <c r="I252">
        <v>25.1</v>
      </c>
      <c r="J252">
        <v>4.2300000000000004</v>
      </c>
      <c r="K252" s="2">
        <v>0.42499999999999999</v>
      </c>
      <c r="L252">
        <v>26.6</v>
      </c>
      <c r="M252">
        <v>4.24</v>
      </c>
      <c r="N252" s="4">
        <f t="shared" si="9"/>
        <v>2.7666666666666662</v>
      </c>
      <c r="O252">
        <f t="shared" si="10"/>
        <v>9.9999999999997868E-3</v>
      </c>
      <c r="P252" s="4">
        <f t="shared" si="11"/>
        <v>3.614457831325225E-3</v>
      </c>
    </row>
    <row r="253" spans="2:16" x14ac:dyDescent="0.2">
      <c r="B253">
        <v>252</v>
      </c>
      <c r="C253" t="s">
        <v>11</v>
      </c>
      <c r="D253" t="s">
        <v>25</v>
      </c>
      <c r="E253" s="1">
        <v>43238</v>
      </c>
      <c r="F253" t="s">
        <v>23</v>
      </c>
      <c r="G253" t="s">
        <v>28</v>
      </c>
      <c r="H253" s="2">
        <v>0.31041666666666667</v>
      </c>
      <c r="I253">
        <v>25.1</v>
      </c>
      <c r="J253">
        <v>4.22</v>
      </c>
      <c r="K253" s="2">
        <v>0.42569444444444443</v>
      </c>
      <c r="L253">
        <v>26.6</v>
      </c>
      <c r="M253">
        <v>4.22</v>
      </c>
      <c r="N253" s="4">
        <f t="shared" si="9"/>
        <v>2.7666666666666662</v>
      </c>
      <c r="O253">
        <f t="shared" si="10"/>
        <v>0</v>
      </c>
      <c r="P253" s="4">
        <f t="shared" si="11"/>
        <v>0</v>
      </c>
    </row>
    <row r="254" spans="2:16" x14ac:dyDescent="0.2">
      <c r="B254">
        <v>253</v>
      </c>
      <c r="C254" t="s">
        <v>11</v>
      </c>
      <c r="D254" t="s">
        <v>12</v>
      </c>
      <c r="E254" s="1">
        <v>43249</v>
      </c>
      <c r="F254" t="s">
        <v>13</v>
      </c>
      <c r="G254" t="s">
        <v>27</v>
      </c>
      <c r="H254" s="2">
        <v>0.31319444444444444</v>
      </c>
      <c r="I254">
        <v>28.1</v>
      </c>
      <c r="J254">
        <v>11.64</v>
      </c>
      <c r="K254" s="2">
        <v>0.40069444444444446</v>
      </c>
      <c r="L254">
        <v>29.9</v>
      </c>
      <c r="M254">
        <v>14.49</v>
      </c>
      <c r="N254" s="4">
        <f t="shared" si="9"/>
        <v>2.1000000000000005</v>
      </c>
      <c r="O254">
        <f t="shared" si="10"/>
        <v>2.8499999999999996</v>
      </c>
      <c r="P254" s="4">
        <f t="shared" si="11"/>
        <v>1.3571428571428565</v>
      </c>
    </row>
    <row r="255" spans="2:16" x14ac:dyDescent="0.2">
      <c r="B255">
        <v>254</v>
      </c>
      <c r="C255" t="s">
        <v>11</v>
      </c>
      <c r="D255" t="s">
        <v>12</v>
      </c>
      <c r="E255" s="1">
        <v>43249</v>
      </c>
      <c r="F255" t="s">
        <v>14</v>
      </c>
      <c r="G255" t="s">
        <v>27</v>
      </c>
      <c r="H255" s="2">
        <v>0.31388888888888888</v>
      </c>
      <c r="I255">
        <v>28</v>
      </c>
      <c r="J255">
        <v>11.66</v>
      </c>
      <c r="K255" s="2">
        <v>0.40138888888888885</v>
      </c>
      <c r="L255">
        <v>29.3</v>
      </c>
      <c r="M255">
        <v>15</v>
      </c>
      <c r="N255" s="4">
        <f t="shared" si="9"/>
        <v>2.0999999999999992</v>
      </c>
      <c r="O255">
        <f t="shared" si="10"/>
        <v>3.34</v>
      </c>
      <c r="P255" s="4">
        <f t="shared" si="11"/>
        <v>1.590476190476191</v>
      </c>
    </row>
    <row r="256" spans="2:16" x14ac:dyDescent="0.2">
      <c r="B256">
        <v>255</v>
      </c>
      <c r="C256" t="s">
        <v>11</v>
      </c>
      <c r="D256" t="s">
        <v>12</v>
      </c>
      <c r="E256" s="1">
        <v>43249</v>
      </c>
      <c r="F256" t="s">
        <v>15</v>
      </c>
      <c r="G256" t="s">
        <v>27</v>
      </c>
      <c r="H256" s="2">
        <v>0.31458333333333333</v>
      </c>
      <c r="I256">
        <v>27.9</v>
      </c>
      <c r="J256">
        <v>11.62</v>
      </c>
      <c r="K256" s="2">
        <v>0.40208333333333335</v>
      </c>
      <c r="L256">
        <v>29.1</v>
      </c>
      <c r="M256">
        <v>14.94</v>
      </c>
      <c r="N256" s="4">
        <f t="shared" si="9"/>
        <v>2.1000000000000005</v>
      </c>
      <c r="O256">
        <f t="shared" si="10"/>
        <v>3.3200000000000003</v>
      </c>
      <c r="P256" s="4">
        <f t="shared" si="11"/>
        <v>1.5809523809523807</v>
      </c>
    </row>
    <row r="257" spans="2:16" x14ac:dyDescent="0.2">
      <c r="B257">
        <v>256</v>
      </c>
      <c r="C257" t="s">
        <v>11</v>
      </c>
      <c r="D257" t="s">
        <v>12</v>
      </c>
      <c r="E257" s="1">
        <v>43249</v>
      </c>
      <c r="F257" t="s">
        <v>16</v>
      </c>
      <c r="G257" t="s">
        <v>27</v>
      </c>
      <c r="H257" s="2">
        <v>0.31527777777777777</v>
      </c>
      <c r="I257">
        <v>27.8</v>
      </c>
      <c r="J257">
        <v>11.93</v>
      </c>
      <c r="K257" s="2">
        <v>0.40277777777777773</v>
      </c>
      <c r="L257">
        <v>29.2</v>
      </c>
      <c r="M257">
        <v>15.59</v>
      </c>
      <c r="N257" s="4">
        <f t="shared" si="9"/>
        <v>2.0999999999999992</v>
      </c>
      <c r="O257">
        <f t="shared" si="10"/>
        <v>3.66</v>
      </c>
      <c r="P257" s="4">
        <f t="shared" si="11"/>
        <v>1.7428571428571435</v>
      </c>
    </row>
    <row r="258" spans="2:16" x14ac:dyDescent="0.2">
      <c r="B258">
        <v>257</v>
      </c>
      <c r="C258" t="s">
        <v>11</v>
      </c>
      <c r="D258" t="s">
        <v>12</v>
      </c>
      <c r="E258" s="1">
        <v>43249</v>
      </c>
      <c r="F258" t="s">
        <v>17</v>
      </c>
      <c r="G258" t="s">
        <v>27</v>
      </c>
      <c r="H258" s="2">
        <v>0.31597222222222221</v>
      </c>
      <c r="I258">
        <v>28</v>
      </c>
      <c r="J258">
        <v>11.84</v>
      </c>
      <c r="K258" s="2">
        <v>0.40347222222222223</v>
      </c>
      <c r="L258">
        <v>29.2</v>
      </c>
      <c r="M258">
        <v>15.48</v>
      </c>
      <c r="N258" s="4">
        <f t="shared" si="9"/>
        <v>2.1000000000000005</v>
      </c>
      <c r="O258">
        <f t="shared" si="10"/>
        <v>3.6400000000000006</v>
      </c>
      <c r="P258" s="4">
        <f t="shared" si="11"/>
        <v>1.7333333333333332</v>
      </c>
    </row>
    <row r="259" spans="2:16" x14ac:dyDescent="0.2">
      <c r="B259">
        <v>258</v>
      </c>
      <c r="C259" t="s">
        <v>11</v>
      </c>
      <c r="D259" t="s">
        <v>12</v>
      </c>
      <c r="E259" s="1">
        <v>43249</v>
      </c>
      <c r="F259" t="s">
        <v>18</v>
      </c>
      <c r="G259" t="s">
        <v>27</v>
      </c>
      <c r="H259" s="2">
        <v>0.31666666666666665</v>
      </c>
      <c r="I259">
        <v>27.8</v>
      </c>
      <c r="J259">
        <v>11.75</v>
      </c>
      <c r="K259" s="2">
        <v>0.40416666666666662</v>
      </c>
      <c r="L259">
        <v>29.2</v>
      </c>
      <c r="M259">
        <v>15.51</v>
      </c>
      <c r="N259" s="4">
        <f t="shared" ref="N259:N322" si="12">(K259-H259)*24</f>
        <v>2.0999999999999992</v>
      </c>
      <c r="O259">
        <f t="shared" ref="O259:O322" si="13">M259-J259</f>
        <v>3.76</v>
      </c>
      <c r="P259" s="4">
        <f t="shared" ref="P259:P322" si="14">O259/N259</f>
        <v>1.790476190476191</v>
      </c>
    </row>
    <row r="260" spans="2:16" x14ac:dyDescent="0.2">
      <c r="B260">
        <v>259</v>
      </c>
      <c r="C260" t="s">
        <v>11</v>
      </c>
      <c r="D260" t="s">
        <v>12</v>
      </c>
      <c r="E260" s="1">
        <v>43249</v>
      </c>
      <c r="F260" t="s">
        <v>19</v>
      </c>
      <c r="G260" t="s">
        <v>28</v>
      </c>
      <c r="H260" s="2">
        <v>0.31736111111111115</v>
      </c>
      <c r="I260">
        <v>28.3</v>
      </c>
      <c r="J260">
        <v>11.75</v>
      </c>
      <c r="K260" s="2">
        <v>0.40486111111111112</v>
      </c>
      <c r="L260">
        <v>29.1</v>
      </c>
      <c r="M260">
        <v>11.19</v>
      </c>
      <c r="N260" s="4">
        <f t="shared" si="12"/>
        <v>2.0999999999999992</v>
      </c>
      <c r="O260">
        <f t="shared" si="13"/>
        <v>-0.5600000000000005</v>
      </c>
      <c r="P260" s="4">
        <f t="shared" si="14"/>
        <v>-0.266666666666667</v>
      </c>
    </row>
    <row r="261" spans="2:16" x14ac:dyDescent="0.2">
      <c r="B261">
        <v>260</v>
      </c>
      <c r="C261" t="s">
        <v>11</v>
      </c>
      <c r="D261" t="s">
        <v>12</v>
      </c>
      <c r="E261" s="1">
        <v>43249</v>
      </c>
      <c r="F261" t="s">
        <v>20</v>
      </c>
      <c r="G261" t="s">
        <v>28</v>
      </c>
      <c r="H261" s="2">
        <v>0.31805555555555554</v>
      </c>
      <c r="I261">
        <v>28</v>
      </c>
      <c r="J261">
        <v>11.82</v>
      </c>
      <c r="K261" s="2">
        <v>0.4055555555555555</v>
      </c>
      <c r="L261">
        <v>29.1</v>
      </c>
      <c r="M261">
        <v>11.14</v>
      </c>
      <c r="N261" s="4">
        <f t="shared" si="12"/>
        <v>2.0999999999999992</v>
      </c>
      <c r="O261">
        <f t="shared" si="13"/>
        <v>-0.67999999999999972</v>
      </c>
      <c r="P261" s="4">
        <f t="shared" si="14"/>
        <v>-0.32380952380952382</v>
      </c>
    </row>
    <row r="262" spans="2:16" x14ac:dyDescent="0.2">
      <c r="B262">
        <v>261</v>
      </c>
      <c r="C262" t="s">
        <v>11</v>
      </c>
      <c r="D262" t="s">
        <v>12</v>
      </c>
      <c r="E262" s="1">
        <v>43249</v>
      </c>
      <c r="F262" t="s">
        <v>21</v>
      </c>
      <c r="G262" t="s">
        <v>28</v>
      </c>
      <c r="H262" s="2">
        <v>0.31875000000000003</v>
      </c>
      <c r="I262">
        <v>27.9</v>
      </c>
      <c r="J262">
        <v>11.75</v>
      </c>
      <c r="K262" s="2">
        <v>0.40625</v>
      </c>
      <c r="L262">
        <v>29.1</v>
      </c>
      <c r="M262">
        <v>11.16</v>
      </c>
      <c r="N262" s="4">
        <f t="shared" si="12"/>
        <v>2.0999999999999992</v>
      </c>
      <c r="O262">
        <f t="shared" si="13"/>
        <v>-0.58999999999999986</v>
      </c>
      <c r="P262" s="4">
        <f t="shared" si="14"/>
        <v>-0.28095238095238101</v>
      </c>
    </row>
    <row r="263" spans="2:16" x14ac:dyDescent="0.2">
      <c r="B263">
        <v>262</v>
      </c>
      <c r="C263" t="s">
        <v>11</v>
      </c>
      <c r="D263" t="s">
        <v>12</v>
      </c>
      <c r="E263" s="1">
        <v>43249</v>
      </c>
      <c r="F263" t="s">
        <v>22</v>
      </c>
      <c r="G263" t="s">
        <v>28</v>
      </c>
      <c r="H263" s="2">
        <v>0.31944444444444448</v>
      </c>
      <c r="I263">
        <v>28.1</v>
      </c>
      <c r="J263">
        <v>11.75</v>
      </c>
      <c r="K263" s="2">
        <v>0.40763888888888888</v>
      </c>
      <c r="L263">
        <v>29.2</v>
      </c>
      <c r="M263">
        <v>11.11</v>
      </c>
      <c r="N263" s="4">
        <f t="shared" si="12"/>
        <v>2.1166666666666658</v>
      </c>
      <c r="O263">
        <f t="shared" si="13"/>
        <v>-0.64000000000000057</v>
      </c>
      <c r="P263" s="4">
        <f t="shared" si="14"/>
        <v>-0.30236220472440983</v>
      </c>
    </row>
    <row r="264" spans="2:16" x14ac:dyDescent="0.2">
      <c r="B264">
        <v>263</v>
      </c>
      <c r="C264" t="s">
        <v>11</v>
      </c>
      <c r="D264" t="s">
        <v>12</v>
      </c>
      <c r="E264" s="1">
        <v>43249</v>
      </c>
      <c r="F264" t="s">
        <v>23</v>
      </c>
      <c r="G264" t="s">
        <v>28</v>
      </c>
      <c r="H264" s="2">
        <v>0.32013888888888892</v>
      </c>
      <c r="I264">
        <v>28.2</v>
      </c>
      <c r="J264">
        <v>11.9</v>
      </c>
      <c r="K264" s="2">
        <v>0.40833333333333338</v>
      </c>
      <c r="L264">
        <v>29.2</v>
      </c>
      <c r="M264">
        <v>11.26</v>
      </c>
      <c r="N264" s="4">
        <f t="shared" si="12"/>
        <v>2.1166666666666671</v>
      </c>
      <c r="O264">
        <f t="shared" si="13"/>
        <v>-0.64000000000000057</v>
      </c>
      <c r="P264" s="4">
        <f t="shared" si="14"/>
        <v>-0.30236220472440967</v>
      </c>
    </row>
    <row r="265" spans="2:16" x14ac:dyDescent="0.2">
      <c r="B265">
        <v>264</v>
      </c>
      <c r="C265" t="s">
        <v>11</v>
      </c>
      <c r="D265" t="s">
        <v>12</v>
      </c>
      <c r="E265" s="1">
        <v>43249</v>
      </c>
      <c r="F265" t="s">
        <v>24</v>
      </c>
      <c r="G265" t="s">
        <v>28</v>
      </c>
      <c r="H265" s="2">
        <v>0.32083333333333336</v>
      </c>
      <c r="I265">
        <v>28.7</v>
      </c>
      <c r="J265">
        <v>11.64</v>
      </c>
      <c r="K265" s="2">
        <v>0.40902777777777777</v>
      </c>
      <c r="L265">
        <v>29.3</v>
      </c>
      <c r="M265">
        <v>11.02</v>
      </c>
      <c r="N265" s="4">
        <f t="shared" si="12"/>
        <v>2.1166666666666658</v>
      </c>
      <c r="O265">
        <f t="shared" si="13"/>
        <v>-0.62000000000000099</v>
      </c>
      <c r="P265" s="4">
        <f t="shared" si="14"/>
        <v>-0.29291338582677223</v>
      </c>
    </row>
    <row r="266" spans="2:16" x14ac:dyDescent="0.2">
      <c r="B266">
        <v>265</v>
      </c>
      <c r="C266" t="s">
        <v>11</v>
      </c>
      <c r="D266" t="s">
        <v>25</v>
      </c>
      <c r="E266" s="1">
        <v>43249</v>
      </c>
      <c r="F266" t="s">
        <v>13</v>
      </c>
      <c r="G266" t="s">
        <v>27</v>
      </c>
      <c r="H266" s="2">
        <v>0.32777777777777778</v>
      </c>
      <c r="I266">
        <v>27.1</v>
      </c>
      <c r="J266">
        <v>10.220000000000001</v>
      </c>
      <c r="K266" s="2">
        <v>0.4152777777777778</v>
      </c>
      <c r="L266">
        <v>28.1</v>
      </c>
      <c r="M266">
        <v>10.38</v>
      </c>
      <c r="N266" s="4">
        <f t="shared" si="12"/>
        <v>2.1000000000000005</v>
      </c>
      <c r="O266">
        <f t="shared" si="13"/>
        <v>0.16000000000000014</v>
      </c>
      <c r="P266" s="4">
        <f t="shared" si="14"/>
        <v>7.6190476190476239E-2</v>
      </c>
    </row>
    <row r="267" spans="2:16" x14ac:dyDescent="0.2">
      <c r="B267">
        <v>266</v>
      </c>
      <c r="C267" t="s">
        <v>11</v>
      </c>
      <c r="D267" t="s">
        <v>25</v>
      </c>
      <c r="E267" s="1">
        <v>43249</v>
      </c>
      <c r="F267" t="s">
        <v>14</v>
      </c>
      <c r="G267" t="s">
        <v>27</v>
      </c>
      <c r="H267" s="2">
        <v>0.32847222222222222</v>
      </c>
      <c r="I267">
        <v>27</v>
      </c>
      <c r="J267">
        <v>10.33</v>
      </c>
      <c r="K267" s="2">
        <v>0.41597222222222219</v>
      </c>
      <c r="L267">
        <v>28</v>
      </c>
      <c r="M267">
        <v>10.82</v>
      </c>
      <c r="N267" s="4">
        <f t="shared" si="12"/>
        <v>2.0999999999999992</v>
      </c>
      <c r="O267">
        <f t="shared" si="13"/>
        <v>0.49000000000000021</v>
      </c>
      <c r="P267" s="4">
        <f t="shared" si="14"/>
        <v>0.23333333333333353</v>
      </c>
    </row>
    <row r="268" spans="2:16" x14ac:dyDescent="0.2">
      <c r="B268">
        <v>267</v>
      </c>
      <c r="C268" t="s">
        <v>11</v>
      </c>
      <c r="D268" t="s">
        <v>25</v>
      </c>
      <c r="E268" s="1">
        <v>43249</v>
      </c>
      <c r="F268" t="s">
        <v>15</v>
      </c>
      <c r="G268" t="s">
        <v>27</v>
      </c>
      <c r="H268" s="2">
        <v>0.32916666666666666</v>
      </c>
      <c r="I268">
        <v>26.9</v>
      </c>
      <c r="J268">
        <v>10.24</v>
      </c>
      <c r="K268" s="2">
        <v>0.41666666666666669</v>
      </c>
      <c r="L268">
        <v>27.9</v>
      </c>
      <c r="M268">
        <v>10.78</v>
      </c>
      <c r="N268" s="4">
        <f t="shared" si="12"/>
        <v>2.1000000000000005</v>
      </c>
      <c r="O268">
        <f t="shared" si="13"/>
        <v>0.53999999999999915</v>
      </c>
      <c r="P268" s="4">
        <f t="shared" si="14"/>
        <v>0.25714285714285667</v>
      </c>
    </row>
    <row r="269" spans="2:16" x14ac:dyDescent="0.2">
      <c r="B269">
        <v>268</v>
      </c>
      <c r="C269" t="s">
        <v>11</v>
      </c>
      <c r="D269" t="s">
        <v>25</v>
      </c>
      <c r="E269" s="1">
        <v>43249</v>
      </c>
      <c r="F269" t="s">
        <v>16</v>
      </c>
      <c r="G269" t="s">
        <v>27</v>
      </c>
      <c r="H269" s="2">
        <v>0.3298611111111111</v>
      </c>
      <c r="I269">
        <v>26.9</v>
      </c>
      <c r="J269">
        <v>10.37</v>
      </c>
      <c r="K269" s="2">
        <v>0.41666666666666669</v>
      </c>
      <c r="L269">
        <v>27.9</v>
      </c>
      <c r="M269">
        <v>10.8</v>
      </c>
      <c r="N269" s="4">
        <f t="shared" si="12"/>
        <v>2.0833333333333339</v>
      </c>
      <c r="O269">
        <f t="shared" si="13"/>
        <v>0.43000000000000149</v>
      </c>
      <c r="P269" s="4">
        <f t="shared" si="14"/>
        <v>0.20640000000000067</v>
      </c>
    </row>
    <row r="270" spans="2:16" x14ac:dyDescent="0.2">
      <c r="B270">
        <v>269</v>
      </c>
      <c r="C270" t="s">
        <v>11</v>
      </c>
      <c r="D270" t="s">
        <v>25</v>
      </c>
      <c r="E270" s="1">
        <v>43249</v>
      </c>
      <c r="F270" t="s">
        <v>17</v>
      </c>
      <c r="G270" t="s">
        <v>27</v>
      </c>
      <c r="H270" s="2">
        <v>0.33055555555555555</v>
      </c>
      <c r="I270">
        <v>26.8</v>
      </c>
      <c r="J270">
        <v>10.37</v>
      </c>
      <c r="K270" s="2">
        <v>0.41736111111111113</v>
      </c>
      <c r="L270">
        <v>27.8</v>
      </c>
      <c r="M270">
        <v>10.79</v>
      </c>
      <c r="N270" s="4">
        <f t="shared" si="12"/>
        <v>2.0833333333333339</v>
      </c>
      <c r="O270">
        <f t="shared" si="13"/>
        <v>0.41999999999999993</v>
      </c>
      <c r="P270" s="4">
        <f t="shared" si="14"/>
        <v>0.20159999999999992</v>
      </c>
    </row>
    <row r="271" spans="2:16" x14ac:dyDescent="0.2">
      <c r="B271">
        <v>270</v>
      </c>
      <c r="C271" t="s">
        <v>11</v>
      </c>
      <c r="D271" t="s">
        <v>25</v>
      </c>
      <c r="E271" s="1">
        <v>43249</v>
      </c>
      <c r="F271" t="s">
        <v>18</v>
      </c>
      <c r="G271" t="s">
        <v>27</v>
      </c>
      <c r="H271" s="2">
        <v>0.33124999999999999</v>
      </c>
      <c r="I271">
        <v>26.8</v>
      </c>
      <c r="J271">
        <v>10.27</v>
      </c>
      <c r="K271" s="2">
        <v>0.41805555555555557</v>
      </c>
      <c r="L271">
        <v>27.9</v>
      </c>
      <c r="M271">
        <v>10.45</v>
      </c>
      <c r="N271" s="4">
        <f t="shared" si="12"/>
        <v>2.0833333333333339</v>
      </c>
      <c r="O271">
        <f t="shared" si="13"/>
        <v>0.17999999999999972</v>
      </c>
      <c r="P271" s="4">
        <f t="shared" si="14"/>
        <v>8.6399999999999838E-2</v>
      </c>
    </row>
    <row r="272" spans="2:16" x14ac:dyDescent="0.2">
      <c r="B272">
        <v>271</v>
      </c>
      <c r="C272" t="s">
        <v>11</v>
      </c>
      <c r="D272" t="s">
        <v>25</v>
      </c>
      <c r="E272" s="1">
        <v>43249</v>
      </c>
      <c r="F272" t="s">
        <v>19</v>
      </c>
      <c r="G272" t="s">
        <v>28</v>
      </c>
      <c r="H272" s="2">
        <v>0.33194444444444443</v>
      </c>
      <c r="I272">
        <v>27.1</v>
      </c>
      <c r="J272">
        <v>10.28</v>
      </c>
      <c r="K272" s="2">
        <v>0.41875000000000001</v>
      </c>
      <c r="L272">
        <v>27.8</v>
      </c>
      <c r="M272">
        <v>9.91</v>
      </c>
      <c r="N272" s="4">
        <f t="shared" si="12"/>
        <v>2.0833333333333339</v>
      </c>
      <c r="O272">
        <f t="shared" si="13"/>
        <v>-0.36999999999999922</v>
      </c>
      <c r="P272" s="4">
        <f t="shared" si="14"/>
        <v>-0.17759999999999956</v>
      </c>
    </row>
    <row r="273" spans="2:16" x14ac:dyDescent="0.2">
      <c r="B273">
        <v>272</v>
      </c>
      <c r="C273" t="s">
        <v>11</v>
      </c>
      <c r="D273" t="s">
        <v>25</v>
      </c>
      <c r="E273" s="1">
        <v>43249</v>
      </c>
      <c r="F273" t="s">
        <v>20</v>
      </c>
      <c r="G273" t="s">
        <v>28</v>
      </c>
      <c r="H273" s="2">
        <v>0.33263888888888887</v>
      </c>
      <c r="I273">
        <v>27.1</v>
      </c>
      <c r="J273">
        <v>10.33</v>
      </c>
      <c r="K273" s="2">
        <v>0.41944444444444445</v>
      </c>
      <c r="L273">
        <v>27.9</v>
      </c>
      <c r="M273">
        <v>10.06</v>
      </c>
      <c r="N273" s="4">
        <f t="shared" si="12"/>
        <v>2.0833333333333339</v>
      </c>
      <c r="O273">
        <f t="shared" si="13"/>
        <v>-0.26999999999999957</v>
      </c>
      <c r="P273" s="4">
        <f t="shared" si="14"/>
        <v>-0.12959999999999977</v>
      </c>
    </row>
    <row r="274" spans="2:16" x14ac:dyDescent="0.2">
      <c r="B274">
        <v>273</v>
      </c>
      <c r="C274" t="s">
        <v>11</v>
      </c>
      <c r="D274" t="s">
        <v>25</v>
      </c>
      <c r="E274" s="1">
        <v>43249</v>
      </c>
      <c r="F274" t="s">
        <v>21</v>
      </c>
      <c r="G274" t="s">
        <v>28</v>
      </c>
      <c r="H274" s="2">
        <v>0.33333333333333331</v>
      </c>
      <c r="I274">
        <v>27.1</v>
      </c>
      <c r="J274">
        <v>10.130000000000001</v>
      </c>
      <c r="K274" s="2">
        <v>0.4201388888888889</v>
      </c>
      <c r="L274">
        <v>28.1</v>
      </c>
      <c r="M274">
        <v>10.01</v>
      </c>
      <c r="N274" s="4">
        <f t="shared" si="12"/>
        <v>2.0833333333333339</v>
      </c>
      <c r="O274">
        <f t="shared" si="13"/>
        <v>-0.12000000000000099</v>
      </c>
      <c r="P274" s="4">
        <f t="shared" si="14"/>
        <v>-5.7600000000000463E-2</v>
      </c>
    </row>
    <row r="275" spans="2:16" x14ac:dyDescent="0.2">
      <c r="B275">
        <v>274</v>
      </c>
      <c r="C275" t="s">
        <v>11</v>
      </c>
      <c r="D275" t="s">
        <v>25</v>
      </c>
      <c r="E275" s="1">
        <v>43249</v>
      </c>
      <c r="F275" t="s">
        <v>22</v>
      </c>
      <c r="G275" t="s">
        <v>28</v>
      </c>
      <c r="H275" s="2">
        <v>0.33402777777777781</v>
      </c>
      <c r="I275">
        <v>27.1</v>
      </c>
      <c r="J275">
        <v>10.11</v>
      </c>
      <c r="K275" s="2">
        <v>0.4201388888888889</v>
      </c>
      <c r="L275">
        <v>28</v>
      </c>
      <c r="M275">
        <v>9.8800000000000008</v>
      </c>
      <c r="N275" s="4">
        <f t="shared" si="12"/>
        <v>2.066666666666666</v>
      </c>
      <c r="O275">
        <f t="shared" si="13"/>
        <v>-0.22999999999999865</v>
      </c>
      <c r="P275" s="4">
        <f t="shared" si="14"/>
        <v>-0.11129032258064454</v>
      </c>
    </row>
    <row r="276" spans="2:16" x14ac:dyDescent="0.2">
      <c r="B276">
        <v>275</v>
      </c>
      <c r="C276" t="s">
        <v>11</v>
      </c>
      <c r="D276" t="s">
        <v>25</v>
      </c>
      <c r="E276" s="1">
        <v>43249</v>
      </c>
      <c r="F276" t="s">
        <v>23</v>
      </c>
      <c r="G276" t="s">
        <v>28</v>
      </c>
      <c r="H276" s="2">
        <v>0.3347222222222222</v>
      </c>
      <c r="I276">
        <v>27</v>
      </c>
      <c r="J276">
        <v>10.17</v>
      </c>
      <c r="K276" s="2">
        <v>0.42083333333333334</v>
      </c>
      <c r="L276">
        <v>28</v>
      </c>
      <c r="M276">
        <v>9.86</v>
      </c>
      <c r="N276" s="4">
        <f t="shared" si="12"/>
        <v>2.0666666666666673</v>
      </c>
      <c r="O276">
        <f t="shared" si="13"/>
        <v>-0.3100000000000005</v>
      </c>
      <c r="P276" s="4">
        <f t="shared" si="14"/>
        <v>-0.15000000000000019</v>
      </c>
    </row>
    <row r="277" spans="2:16" x14ac:dyDescent="0.2">
      <c r="B277">
        <v>276</v>
      </c>
      <c r="C277" t="s">
        <v>11</v>
      </c>
      <c r="D277" t="s">
        <v>25</v>
      </c>
      <c r="E277" s="1">
        <v>43249</v>
      </c>
      <c r="F277" t="s">
        <v>23</v>
      </c>
      <c r="G277" t="s">
        <v>28</v>
      </c>
      <c r="H277" s="2">
        <v>0.3354166666666667</v>
      </c>
      <c r="I277">
        <v>27</v>
      </c>
      <c r="J277">
        <v>10.09</v>
      </c>
      <c r="K277" s="2">
        <v>0.42152777777777778</v>
      </c>
      <c r="L277">
        <v>28.4</v>
      </c>
      <c r="M277">
        <v>9.85</v>
      </c>
      <c r="N277" s="4">
        <f t="shared" si="12"/>
        <v>2.066666666666666</v>
      </c>
      <c r="O277">
        <f t="shared" si="13"/>
        <v>-0.24000000000000021</v>
      </c>
      <c r="P277" s="4">
        <f t="shared" si="14"/>
        <v>-0.11612903225806466</v>
      </c>
    </row>
    <row r="278" spans="2:16" x14ac:dyDescent="0.2">
      <c r="B278">
        <v>277</v>
      </c>
      <c r="C278" t="s">
        <v>11</v>
      </c>
      <c r="D278" t="s">
        <v>12</v>
      </c>
      <c r="E278" s="1">
        <v>43287</v>
      </c>
      <c r="F278" t="s">
        <v>13</v>
      </c>
      <c r="G278" t="s">
        <v>27</v>
      </c>
      <c r="H278" s="2">
        <v>0.27499999999999997</v>
      </c>
      <c r="I278">
        <v>30.8</v>
      </c>
      <c r="J278">
        <v>7.71</v>
      </c>
      <c r="K278" s="2">
        <v>0.39652777777777781</v>
      </c>
      <c r="L278">
        <v>31.3</v>
      </c>
      <c r="M278">
        <v>10.1</v>
      </c>
      <c r="N278" s="4">
        <f t="shared" si="12"/>
        <v>2.9166666666666683</v>
      </c>
      <c r="O278">
        <f t="shared" si="13"/>
        <v>2.3899999999999997</v>
      </c>
      <c r="P278" s="4">
        <f t="shared" si="14"/>
        <v>0.81942857142857084</v>
      </c>
    </row>
    <row r="279" spans="2:16" x14ac:dyDescent="0.2">
      <c r="B279">
        <v>278</v>
      </c>
      <c r="C279" t="s">
        <v>11</v>
      </c>
      <c r="D279" t="s">
        <v>12</v>
      </c>
      <c r="E279" s="1">
        <v>43287</v>
      </c>
      <c r="F279" t="s">
        <v>14</v>
      </c>
      <c r="G279" t="s">
        <v>27</v>
      </c>
      <c r="H279" s="2">
        <v>0.27569444444444446</v>
      </c>
      <c r="I279">
        <v>30.8</v>
      </c>
      <c r="J279">
        <v>7.75</v>
      </c>
      <c r="K279" s="2">
        <v>0.3972222222222222</v>
      </c>
      <c r="L279">
        <v>31</v>
      </c>
      <c r="M279">
        <v>9.9700000000000006</v>
      </c>
      <c r="N279" s="4">
        <f t="shared" si="12"/>
        <v>2.9166666666666656</v>
      </c>
      <c r="O279">
        <f t="shared" si="13"/>
        <v>2.2200000000000006</v>
      </c>
      <c r="P279" s="4">
        <f t="shared" si="14"/>
        <v>0.76114285714285768</v>
      </c>
    </row>
    <row r="280" spans="2:16" x14ac:dyDescent="0.2">
      <c r="B280">
        <v>279</v>
      </c>
      <c r="C280" t="s">
        <v>11</v>
      </c>
      <c r="D280" t="s">
        <v>12</v>
      </c>
      <c r="E280" s="1">
        <v>43287</v>
      </c>
      <c r="F280" t="s">
        <v>15</v>
      </c>
      <c r="G280" t="s">
        <v>27</v>
      </c>
      <c r="H280" s="2">
        <v>0.27638888888888885</v>
      </c>
      <c r="I280">
        <v>30.9</v>
      </c>
      <c r="J280">
        <v>7.8</v>
      </c>
      <c r="K280" s="2">
        <v>0.3979166666666667</v>
      </c>
      <c r="L280">
        <v>30.9</v>
      </c>
      <c r="M280">
        <v>10.119999999999999</v>
      </c>
      <c r="N280" s="4">
        <f t="shared" si="12"/>
        <v>2.9166666666666683</v>
      </c>
      <c r="O280">
        <f t="shared" si="13"/>
        <v>2.3199999999999994</v>
      </c>
      <c r="P280" s="4">
        <f t="shared" si="14"/>
        <v>0.79542857142857082</v>
      </c>
    </row>
    <row r="281" spans="2:16" x14ac:dyDescent="0.2">
      <c r="B281">
        <v>280</v>
      </c>
      <c r="C281" t="s">
        <v>11</v>
      </c>
      <c r="D281" t="s">
        <v>12</v>
      </c>
      <c r="E281" s="1">
        <v>43287</v>
      </c>
      <c r="F281" t="s">
        <v>16</v>
      </c>
      <c r="G281" t="s">
        <v>27</v>
      </c>
      <c r="H281" s="2">
        <v>0.27708333333333335</v>
      </c>
      <c r="I281">
        <v>30.9</v>
      </c>
      <c r="J281">
        <v>7.81</v>
      </c>
      <c r="K281" s="2">
        <v>0.39861111111111108</v>
      </c>
      <c r="L281">
        <v>30.8</v>
      </c>
      <c r="M281">
        <v>10.130000000000001</v>
      </c>
      <c r="N281" s="4">
        <f t="shared" si="12"/>
        <v>2.9166666666666656</v>
      </c>
      <c r="O281">
        <f t="shared" si="13"/>
        <v>2.3200000000000012</v>
      </c>
      <c r="P281" s="4">
        <f t="shared" si="14"/>
        <v>0.79542857142857215</v>
      </c>
    </row>
    <row r="282" spans="2:16" x14ac:dyDescent="0.2">
      <c r="B282">
        <v>281</v>
      </c>
      <c r="C282" t="s">
        <v>11</v>
      </c>
      <c r="D282" t="s">
        <v>12</v>
      </c>
      <c r="E282" s="1">
        <v>43287</v>
      </c>
      <c r="F282" t="s">
        <v>17</v>
      </c>
      <c r="G282" t="s">
        <v>27</v>
      </c>
      <c r="H282" s="2">
        <v>0.27708333333333335</v>
      </c>
      <c r="I282">
        <v>30.8</v>
      </c>
      <c r="J282">
        <v>7.86</v>
      </c>
      <c r="K282" s="2">
        <v>0.44097222222222227</v>
      </c>
      <c r="L282">
        <v>30.7</v>
      </c>
      <c r="M282">
        <v>10.31</v>
      </c>
      <c r="N282" s="4">
        <f t="shared" si="12"/>
        <v>3.933333333333334</v>
      </c>
      <c r="O282">
        <f t="shared" si="13"/>
        <v>2.4500000000000002</v>
      </c>
      <c r="P282" s="4">
        <f t="shared" si="14"/>
        <v>0.62288135593220328</v>
      </c>
    </row>
    <row r="283" spans="2:16" x14ac:dyDescent="0.2">
      <c r="B283">
        <v>282</v>
      </c>
      <c r="C283" t="s">
        <v>11</v>
      </c>
      <c r="D283" t="s">
        <v>12</v>
      </c>
      <c r="E283" s="1">
        <v>43287</v>
      </c>
      <c r="F283" t="s">
        <v>18</v>
      </c>
      <c r="G283" t="s">
        <v>27</v>
      </c>
      <c r="H283" s="2">
        <v>0.27777777777777779</v>
      </c>
      <c r="I283">
        <v>30.9</v>
      </c>
      <c r="J283">
        <v>7.85</v>
      </c>
      <c r="K283" s="2">
        <v>0.39999999999999997</v>
      </c>
      <c r="L283">
        <v>30.7</v>
      </c>
      <c r="M283">
        <v>10.199999999999999</v>
      </c>
      <c r="N283" s="4">
        <f t="shared" si="12"/>
        <v>2.9333333333333322</v>
      </c>
      <c r="O283">
        <f t="shared" si="13"/>
        <v>2.3499999999999996</v>
      </c>
      <c r="P283" s="4">
        <f t="shared" si="14"/>
        <v>0.80113636363636387</v>
      </c>
    </row>
    <row r="284" spans="2:16" x14ac:dyDescent="0.2">
      <c r="B284">
        <v>283</v>
      </c>
      <c r="C284" t="s">
        <v>11</v>
      </c>
      <c r="D284" t="s">
        <v>12</v>
      </c>
      <c r="E284" s="1">
        <v>43287</v>
      </c>
      <c r="F284" t="s">
        <v>19</v>
      </c>
      <c r="G284" t="s">
        <v>28</v>
      </c>
      <c r="H284" s="2">
        <v>0.27986111111111112</v>
      </c>
      <c r="I284">
        <v>30.8</v>
      </c>
      <c r="J284">
        <v>7.79</v>
      </c>
      <c r="K284" s="2">
        <v>0.40069444444444446</v>
      </c>
      <c r="L284">
        <v>30.7</v>
      </c>
      <c r="M284">
        <v>7.38</v>
      </c>
      <c r="N284" s="4">
        <f t="shared" si="12"/>
        <v>2.9000000000000004</v>
      </c>
      <c r="O284">
        <f t="shared" si="13"/>
        <v>-0.41000000000000014</v>
      </c>
      <c r="P284" s="4">
        <f t="shared" si="14"/>
        <v>-0.14137931034482762</v>
      </c>
    </row>
    <row r="285" spans="2:16" x14ac:dyDescent="0.2">
      <c r="B285">
        <v>284</v>
      </c>
      <c r="C285" t="s">
        <v>11</v>
      </c>
      <c r="D285" t="s">
        <v>12</v>
      </c>
      <c r="E285" s="1">
        <v>43287</v>
      </c>
      <c r="F285" t="s">
        <v>20</v>
      </c>
      <c r="G285" t="s">
        <v>28</v>
      </c>
      <c r="H285" s="2">
        <v>0.28055555555555556</v>
      </c>
      <c r="I285">
        <v>30.8</v>
      </c>
      <c r="J285">
        <v>7.78</v>
      </c>
      <c r="K285" s="2">
        <v>0.40208333333333335</v>
      </c>
      <c r="L285">
        <v>30.7</v>
      </c>
      <c r="M285">
        <v>7.45</v>
      </c>
      <c r="N285" s="4">
        <f t="shared" si="12"/>
        <v>2.916666666666667</v>
      </c>
      <c r="O285">
        <f t="shared" si="13"/>
        <v>-0.33000000000000007</v>
      </c>
      <c r="P285" s="4">
        <f t="shared" si="14"/>
        <v>-0.11314285714285716</v>
      </c>
    </row>
    <row r="286" spans="2:16" x14ac:dyDescent="0.2">
      <c r="B286">
        <v>285</v>
      </c>
      <c r="C286" t="s">
        <v>11</v>
      </c>
      <c r="D286" t="s">
        <v>12</v>
      </c>
      <c r="E286" s="1">
        <v>43287</v>
      </c>
      <c r="F286" t="s">
        <v>21</v>
      </c>
      <c r="G286" t="s">
        <v>28</v>
      </c>
      <c r="H286" s="2">
        <v>0.28125</v>
      </c>
      <c r="I286">
        <v>30.9</v>
      </c>
      <c r="J286">
        <v>7.8</v>
      </c>
      <c r="K286" s="2">
        <v>0.40208333333333335</v>
      </c>
      <c r="L286">
        <v>30.7</v>
      </c>
      <c r="M286">
        <v>7.47</v>
      </c>
      <c r="N286" s="4">
        <f t="shared" si="12"/>
        <v>2.9000000000000004</v>
      </c>
      <c r="O286">
        <f t="shared" si="13"/>
        <v>-0.33000000000000007</v>
      </c>
      <c r="P286" s="4">
        <f t="shared" si="14"/>
        <v>-0.11379310344827587</v>
      </c>
    </row>
    <row r="287" spans="2:16" x14ac:dyDescent="0.2">
      <c r="B287">
        <v>286</v>
      </c>
      <c r="C287" t="s">
        <v>11</v>
      </c>
      <c r="D287" t="s">
        <v>12</v>
      </c>
      <c r="E287" s="1">
        <v>43287</v>
      </c>
      <c r="F287" t="s">
        <v>22</v>
      </c>
      <c r="G287" t="s">
        <v>28</v>
      </c>
      <c r="H287" s="2">
        <v>0.28194444444444444</v>
      </c>
      <c r="I287">
        <v>30.9</v>
      </c>
      <c r="J287">
        <v>7.9</v>
      </c>
      <c r="K287" s="2">
        <v>0.40277777777777773</v>
      </c>
      <c r="L287">
        <v>30.7</v>
      </c>
      <c r="M287">
        <v>7.49</v>
      </c>
      <c r="N287" s="4">
        <f t="shared" si="12"/>
        <v>2.899999999999999</v>
      </c>
      <c r="O287">
        <f t="shared" si="13"/>
        <v>-0.41000000000000014</v>
      </c>
      <c r="P287" s="4">
        <f t="shared" si="14"/>
        <v>-0.14137931034482767</v>
      </c>
    </row>
    <row r="288" spans="2:16" x14ac:dyDescent="0.2">
      <c r="B288">
        <v>287</v>
      </c>
      <c r="C288" t="s">
        <v>11</v>
      </c>
      <c r="D288" t="s">
        <v>12</v>
      </c>
      <c r="E288" s="1">
        <v>43287</v>
      </c>
      <c r="F288" t="s">
        <v>23</v>
      </c>
      <c r="G288" t="s">
        <v>28</v>
      </c>
      <c r="H288" s="2">
        <v>0.28263888888888888</v>
      </c>
      <c r="I288">
        <v>30.8</v>
      </c>
      <c r="J288">
        <v>7.78</v>
      </c>
      <c r="K288" s="2">
        <v>0.40347222222222223</v>
      </c>
      <c r="L288">
        <v>30.7</v>
      </c>
      <c r="M288">
        <v>7.44</v>
      </c>
      <c r="N288" s="4">
        <f t="shared" si="12"/>
        <v>2.9000000000000004</v>
      </c>
      <c r="O288">
        <f t="shared" si="13"/>
        <v>-0.33999999999999986</v>
      </c>
      <c r="P288" s="4">
        <f t="shared" si="14"/>
        <v>-0.11724137931034477</v>
      </c>
    </row>
    <row r="289" spans="2:16" x14ac:dyDescent="0.2">
      <c r="B289">
        <v>288</v>
      </c>
      <c r="C289" t="s">
        <v>11</v>
      </c>
      <c r="D289" t="s">
        <v>12</v>
      </c>
      <c r="E289" s="1">
        <v>43287</v>
      </c>
      <c r="F289" t="s">
        <v>23</v>
      </c>
      <c r="G289" t="s">
        <v>28</v>
      </c>
      <c r="H289" s="2">
        <v>0.28402777777777777</v>
      </c>
      <c r="I289">
        <v>31</v>
      </c>
      <c r="J289">
        <v>7.73</v>
      </c>
      <c r="K289" s="2">
        <v>0.40416666666666662</v>
      </c>
      <c r="L289">
        <v>30.7</v>
      </c>
      <c r="M289">
        <v>7.49</v>
      </c>
      <c r="N289" s="4">
        <f t="shared" si="12"/>
        <v>2.8833333333333324</v>
      </c>
      <c r="O289">
        <f t="shared" si="13"/>
        <v>-0.24000000000000021</v>
      </c>
      <c r="P289" s="4">
        <f t="shared" si="14"/>
        <v>-8.3236994219653276E-2</v>
      </c>
    </row>
    <row r="290" spans="2:16" x14ac:dyDescent="0.2">
      <c r="B290">
        <v>289</v>
      </c>
      <c r="C290" t="s">
        <v>11</v>
      </c>
      <c r="D290" t="s">
        <v>25</v>
      </c>
      <c r="E290" s="1">
        <v>43287</v>
      </c>
      <c r="F290" t="s">
        <v>13</v>
      </c>
      <c r="G290" t="s">
        <v>27</v>
      </c>
      <c r="H290" s="2">
        <v>0.29375000000000001</v>
      </c>
      <c r="I290">
        <v>31.2</v>
      </c>
      <c r="J290">
        <v>3.22</v>
      </c>
      <c r="K290" s="2">
        <v>0.3840277777777778</v>
      </c>
      <c r="L290">
        <v>31.8</v>
      </c>
      <c r="M290">
        <v>3.49</v>
      </c>
      <c r="N290" s="4">
        <f t="shared" si="12"/>
        <v>2.166666666666667</v>
      </c>
      <c r="O290">
        <f t="shared" si="13"/>
        <v>0.27</v>
      </c>
      <c r="P290" s="4">
        <f t="shared" si="14"/>
        <v>0.1246153846153846</v>
      </c>
    </row>
    <row r="291" spans="2:16" x14ac:dyDescent="0.2">
      <c r="B291">
        <v>290</v>
      </c>
      <c r="C291" t="s">
        <v>11</v>
      </c>
      <c r="D291" t="s">
        <v>25</v>
      </c>
      <c r="E291" s="1">
        <v>43287</v>
      </c>
      <c r="F291" t="s">
        <v>14</v>
      </c>
      <c r="G291" t="s">
        <v>27</v>
      </c>
      <c r="H291" s="2">
        <v>0.29444444444444445</v>
      </c>
      <c r="I291">
        <v>31.1</v>
      </c>
      <c r="J291">
        <v>3.16</v>
      </c>
      <c r="K291" s="2">
        <v>0.38472222222222219</v>
      </c>
      <c r="L291">
        <v>31.5</v>
      </c>
      <c r="M291">
        <v>3.47</v>
      </c>
      <c r="N291" s="4">
        <f t="shared" si="12"/>
        <v>2.1666666666666656</v>
      </c>
      <c r="O291">
        <f t="shared" si="13"/>
        <v>0.31000000000000005</v>
      </c>
      <c r="P291" s="4">
        <f t="shared" si="14"/>
        <v>0.14307692307692316</v>
      </c>
    </row>
    <row r="292" spans="2:16" x14ac:dyDescent="0.2">
      <c r="B292">
        <v>291</v>
      </c>
      <c r="C292" t="s">
        <v>11</v>
      </c>
      <c r="D292" t="s">
        <v>25</v>
      </c>
      <c r="E292" s="1">
        <v>43287</v>
      </c>
      <c r="F292" t="s">
        <v>15</v>
      </c>
      <c r="G292" t="s">
        <v>27</v>
      </c>
      <c r="H292" s="2">
        <v>0.2951388888888889</v>
      </c>
      <c r="I292">
        <v>31</v>
      </c>
      <c r="J292">
        <v>3.23</v>
      </c>
      <c r="K292" s="2">
        <v>0.38541666666666669</v>
      </c>
      <c r="L292">
        <v>31</v>
      </c>
      <c r="M292">
        <v>3.5</v>
      </c>
      <c r="N292" s="4">
        <f t="shared" si="12"/>
        <v>2.166666666666667</v>
      </c>
      <c r="O292">
        <f t="shared" si="13"/>
        <v>0.27</v>
      </c>
      <c r="P292" s="4">
        <f t="shared" si="14"/>
        <v>0.1246153846153846</v>
      </c>
    </row>
    <row r="293" spans="2:16" x14ac:dyDescent="0.2">
      <c r="B293">
        <v>292</v>
      </c>
      <c r="C293" t="s">
        <v>11</v>
      </c>
      <c r="D293" t="s">
        <v>25</v>
      </c>
      <c r="E293" s="1">
        <v>43287</v>
      </c>
      <c r="F293" t="s">
        <v>16</v>
      </c>
      <c r="G293" t="s">
        <v>27</v>
      </c>
      <c r="H293" s="2">
        <v>0.29652777777777778</v>
      </c>
      <c r="I293">
        <v>30.9</v>
      </c>
      <c r="J293">
        <v>3.24</v>
      </c>
      <c r="K293" s="2">
        <v>0.38611111111111113</v>
      </c>
      <c r="L293">
        <v>30.9</v>
      </c>
      <c r="M293">
        <v>3.57</v>
      </c>
      <c r="N293" s="4">
        <f t="shared" si="12"/>
        <v>2.1500000000000004</v>
      </c>
      <c r="O293">
        <f t="shared" si="13"/>
        <v>0.32999999999999963</v>
      </c>
      <c r="P293" s="4">
        <f t="shared" si="14"/>
        <v>0.15348837209302305</v>
      </c>
    </row>
    <row r="294" spans="2:16" x14ac:dyDescent="0.2">
      <c r="B294">
        <v>293</v>
      </c>
      <c r="C294" t="s">
        <v>11</v>
      </c>
      <c r="D294" t="s">
        <v>25</v>
      </c>
      <c r="E294" s="1">
        <v>43287</v>
      </c>
      <c r="F294" t="s">
        <v>17</v>
      </c>
      <c r="G294" t="s">
        <v>27</v>
      </c>
      <c r="H294" s="2">
        <v>0.29722222222222222</v>
      </c>
      <c r="I294">
        <v>31</v>
      </c>
      <c r="J294">
        <v>3.31</v>
      </c>
      <c r="K294" s="2">
        <v>0.38680555555555557</v>
      </c>
      <c r="L294">
        <v>31</v>
      </c>
      <c r="M294">
        <v>3.63</v>
      </c>
      <c r="N294" s="4">
        <f t="shared" si="12"/>
        <v>2.1500000000000004</v>
      </c>
      <c r="O294">
        <f t="shared" si="13"/>
        <v>0.31999999999999984</v>
      </c>
      <c r="P294" s="4">
        <f t="shared" si="14"/>
        <v>0.1488372093023255</v>
      </c>
    </row>
    <row r="295" spans="2:16" x14ac:dyDescent="0.2">
      <c r="B295">
        <v>294</v>
      </c>
      <c r="C295" t="s">
        <v>11</v>
      </c>
      <c r="D295" t="s">
        <v>25</v>
      </c>
      <c r="E295" s="1">
        <v>43287</v>
      </c>
      <c r="F295" t="s">
        <v>18</v>
      </c>
      <c r="G295" t="s">
        <v>27</v>
      </c>
      <c r="H295" s="2">
        <v>0.29791666666666666</v>
      </c>
      <c r="I295">
        <v>31.5</v>
      </c>
      <c r="J295">
        <v>3.28</v>
      </c>
      <c r="K295" s="2">
        <v>0.38750000000000001</v>
      </c>
      <c r="L295">
        <v>30.9</v>
      </c>
      <c r="M295">
        <v>3.61</v>
      </c>
      <c r="N295" s="4">
        <f t="shared" si="12"/>
        <v>2.1500000000000004</v>
      </c>
      <c r="O295">
        <f t="shared" si="13"/>
        <v>0.33000000000000007</v>
      </c>
      <c r="P295" s="4">
        <f t="shared" si="14"/>
        <v>0.15348837209302327</v>
      </c>
    </row>
    <row r="296" spans="2:16" x14ac:dyDescent="0.2">
      <c r="B296">
        <v>295</v>
      </c>
      <c r="C296" t="s">
        <v>11</v>
      </c>
      <c r="D296" t="s">
        <v>25</v>
      </c>
      <c r="E296" s="1">
        <v>43287</v>
      </c>
      <c r="F296" t="s">
        <v>19</v>
      </c>
      <c r="G296" t="s">
        <v>28</v>
      </c>
      <c r="H296" s="2">
        <v>0.2986111111111111</v>
      </c>
      <c r="I296">
        <v>32.200000000000003</v>
      </c>
      <c r="J296">
        <v>3.34</v>
      </c>
      <c r="K296" s="2">
        <v>0.38819444444444445</v>
      </c>
      <c r="L296">
        <v>30.9</v>
      </c>
      <c r="M296">
        <v>3.43</v>
      </c>
      <c r="N296" s="4">
        <f t="shared" si="12"/>
        <v>2.1500000000000004</v>
      </c>
      <c r="O296">
        <f t="shared" si="13"/>
        <v>9.0000000000000302E-2</v>
      </c>
      <c r="P296" s="4">
        <f t="shared" si="14"/>
        <v>4.1860465116279201E-2</v>
      </c>
    </row>
    <row r="297" spans="2:16" x14ac:dyDescent="0.2">
      <c r="B297">
        <v>296</v>
      </c>
      <c r="C297" t="s">
        <v>11</v>
      </c>
      <c r="D297" t="s">
        <v>25</v>
      </c>
      <c r="E297" s="1">
        <v>43287</v>
      </c>
      <c r="F297" t="s">
        <v>20</v>
      </c>
      <c r="G297" t="s">
        <v>28</v>
      </c>
      <c r="H297" s="2">
        <v>0.30069444444444443</v>
      </c>
      <c r="I297">
        <v>31.4</v>
      </c>
      <c r="J297">
        <v>3.28</v>
      </c>
      <c r="K297" s="2">
        <v>0.3888888888888889</v>
      </c>
      <c r="L297">
        <v>30.8</v>
      </c>
      <c r="M297">
        <v>3.38</v>
      </c>
      <c r="N297" s="4">
        <f t="shared" si="12"/>
        <v>2.1166666666666671</v>
      </c>
      <c r="O297">
        <f t="shared" si="13"/>
        <v>0.10000000000000009</v>
      </c>
      <c r="P297" s="4">
        <f t="shared" si="14"/>
        <v>4.724409448818901E-2</v>
      </c>
    </row>
    <row r="298" spans="2:16" x14ac:dyDescent="0.2">
      <c r="B298">
        <v>297</v>
      </c>
      <c r="C298" t="s">
        <v>11</v>
      </c>
      <c r="D298" t="s">
        <v>25</v>
      </c>
      <c r="E298" s="1">
        <v>43287</v>
      </c>
      <c r="F298" t="s">
        <v>21</v>
      </c>
      <c r="G298" t="s">
        <v>28</v>
      </c>
      <c r="H298" s="2">
        <v>0.30138888888888887</v>
      </c>
      <c r="I298">
        <v>31.4</v>
      </c>
      <c r="J298">
        <v>3.32</v>
      </c>
      <c r="K298" s="2">
        <v>0.38958333333333334</v>
      </c>
      <c r="L298">
        <v>30.8</v>
      </c>
      <c r="M298">
        <v>3.43</v>
      </c>
      <c r="N298" s="4">
        <f t="shared" si="12"/>
        <v>2.1166666666666671</v>
      </c>
      <c r="O298">
        <f t="shared" si="13"/>
        <v>0.11000000000000032</v>
      </c>
      <c r="P298" s="4">
        <f t="shared" si="14"/>
        <v>5.1968503937008012E-2</v>
      </c>
    </row>
    <row r="299" spans="2:16" x14ac:dyDescent="0.2">
      <c r="B299">
        <v>298</v>
      </c>
      <c r="C299" t="s">
        <v>11</v>
      </c>
      <c r="D299" t="s">
        <v>25</v>
      </c>
      <c r="E299" s="1">
        <v>43287</v>
      </c>
      <c r="F299" t="s">
        <v>22</v>
      </c>
      <c r="G299" t="s">
        <v>28</v>
      </c>
      <c r="H299" s="2">
        <v>0.30138888888888887</v>
      </c>
      <c r="I299">
        <v>31.8</v>
      </c>
      <c r="J299">
        <v>3.33</v>
      </c>
      <c r="K299" s="2">
        <v>0.39027777777777778</v>
      </c>
      <c r="L299">
        <v>30.7</v>
      </c>
      <c r="M299">
        <v>3.42</v>
      </c>
      <c r="N299" s="4">
        <f t="shared" si="12"/>
        <v>2.1333333333333337</v>
      </c>
      <c r="O299">
        <f t="shared" si="13"/>
        <v>8.9999999999999858E-2</v>
      </c>
      <c r="P299" s="4">
        <f t="shared" si="14"/>
        <v>4.2187499999999926E-2</v>
      </c>
    </row>
    <row r="300" spans="2:16" x14ac:dyDescent="0.2">
      <c r="B300">
        <v>299</v>
      </c>
      <c r="C300" t="s">
        <v>11</v>
      </c>
      <c r="D300" t="s">
        <v>25</v>
      </c>
      <c r="E300" s="1">
        <v>43287</v>
      </c>
      <c r="F300" t="s">
        <v>23</v>
      </c>
      <c r="G300" t="s">
        <v>28</v>
      </c>
      <c r="H300" s="2">
        <v>0.30208333333333331</v>
      </c>
      <c r="I300">
        <v>31.8</v>
      </c>
      <c r="J300">
        <v>3.3</v>
      </c>
      <c r="K300" s="2">
        <v>0.39027777777777778</v>
      </c>
      <c r="L300">
        <v>30.7</v>
      </c>
      <c r="M300">
        <v>3.4</v>
      </c>
      <c r="N300" s="4">
        <f t="shared" si="12"/>
        <v>2.1166666666666671</v>
      </c>
      <c r="O300">
        <f t="shared" si="13"/>
        <v>0.10000000000000009</v>
      </c>
      <c r="P300" s="4">
        <f t="shared" si="14"/>
        <v>4.724409448818901E-2</v>
      </c>
    </row>
    <row r="301" spans="2:16" x14ac:dyDescent="0.2">
      <c r="B301">
        <v>300</v>
      </c>
      <c r="C301" t="s">
        <v>11</v>
      </c>
      <c r="D301" t="s">
        <v>25</v>
      </c>
      <c r="E301" s="1">
        <v>43287</v>
      </c>
      <c r="F301" t="s">
        <v>24</v>
      </c>
      <c r="G301" t="s">
        <v>28</v>
      </c>
      <c r="H301" s="2">
        <v>0.30277777777777776</v>
      </c>
      <c r="I301">
        <v>32.200000000000003</v>
      </c>
      <c r="J301">
        <v>3.31</v>
      </c>
      <c r="K301" s="2">
        <v>0.39097222222222222</v>
      </c>
      <c r="L301">
        <v>30.8</v>
      </c>
      <c r="M301">
        <v>3.39</v>
      </c>
      <c r="N301" s="4">
        <f t="shared" si="12"/>
        <v>2.1166666666666671</v>
      </c>
      <c r="O301">
        <f t="shared" si="13"/>
        <v>8.0000000000000071E-2</v>
      </c>
      <c r="P301" s="4">
        <f t="shared" si="14"/>
        <v>3.7795275590551208E-2</v>
      </c>
    </row>
    <row r="302" spans="2:16" x14ac:dyDescent="0.2">
      <c r="B302">
        <v>301</v>
      </c>
      <c r="C302" t="s">
        <v>11</v>
      </c>
      <c r="D302" t="s">
        <v>12</v>
      </c>
      <c r="E302" s="1">
        <v>43293</v>
      </c>
      <c r="F302" t="s">
        <v>13</v>
      </c>
      <c r="G302" t="s">
        <v>27</v>
      </c>
      <c r="H302" s="2">
        <v>0.2722222222222222</v>
      </c>
      <c r="I302">
        <v>30.9</v>
      </c>
      <c r="J302">
        <v>7</v>
      </c>
      <c r="K302" s="2">
        <v>0.37361111111111112</v>
      </c>
      <c r="L302">
        <v>32.200000000000003</v>
      </c>
      <c r="M302">
        <v>8.31</v>
      </c>
      <c r="N302" s="4">
        <f t="shared" si="12"/>
        <v>2.433333333333334</v>
      </c>
      <c r="O302">
        <f t="shared" si="13"/>
        <v>1.3100000000000005</v>
      </c>
      <c r="P302" s="4">
        <f t="shared" si="14"/>
        <v>0.53835616438356171</v>
      </c>
    </row>
    <row r="303" spans="2:16" x14ac:dyDescent="0.2">
      <c r="B303">
        <v>302</v>
      </c>
      <c r="C303" t="s">
        <v>11</v>
      </c>
      <c r="D303" t="s">
        <v>12</v>
      </c>
      <c r="E303" s="1">
        <v>43293</v>
      </c>
      <c r="F303" t="s">
        <v>14</v>
      </c>
      <c r="G303" t="s">
        <v>27</v>
      </c>
      <c r="H303" s="2">
        <v>0.27361111111111108</v>
      </c>
      <c r="I303">
        <v>30.8</v>
      </c>
      <c r="J303">
        <v>6.38</v>
      </c>
      <c r="K303" s="2">
        <v>0.3743055555555555</v>
      </c>
      <c r="L303">
        <v>32.299999999999997</v>
      </c>
      <c r="M303">
        <v>8.31</v>
      </c>
      <c r="N303" s="4">
        <f t="shared" si="12"/>
        <v>2.4166666666666661</v>
      </c>
      <c r="O303">
        <f t="shared" si="13"/>
        <v>1.9300000000000006</v>
      </c>
      <c r="P303" s="4">
        <f t="shared" si="14"/>
        <v>0.79862068965517286</v>
      </c>
    </row>
    <row r="304" spans="2:16" x14ac:dyDescent="0.2">
      <c r="B304">
        <v>303</v>
      </c>
      <c r="C304" t="s">
        <v>11</v>
      </c>
      <c r="D304" t="s">
        <v>12</v>
      </c>
      <c r="E304" s="1">
        <v>43293</v>
      </c>
      <c r="F304" t="s">
        <v>15</v>
      </c>
      <c r="G304" t="s">
        <v>27</v>
      </c>
      <c r="H304" s="2">
        <v>0.27499999999999997</v>
      </c>
      <c r="I304">
        <v>30.9</v>
      </c>
      <c r="J304">
        <v>6.79</v>
      </c>
      <c r="K304" s="2">
        <v>0.3743055555555555</v>
      </c>
      <c r="L304">
        <v>32.1</v>
      </c>
      <c r="M304">
        <v>8.31</v>
      </c>
      <c r="N304" s="4">
        <f t="shared" si="12"/>
        <v>2.3833333333333329</v>
      </c>
      <c r="O304">
        <f t="shared" si="13"/>
        <v>1.5200000000000005</v>
      </c>
      <c r="P304" s="4">
        <f t="shared" si="14"/>
        <v>0.63776223776223806</v>
      </c>
    </row>
    <row r="305" spans="2:16" x14ac:dyDescent="0.2">
      <c r="B305">
        <v>304</v>
      </c>
      <c r="C305" t="s">
        <v>11</v>
      </c>
      <c r="D305" t="s">
        <v>12</v>
      </c>
      <c r="E305" s="1">
        <v>43293</v>
      </c>
      <c r="F305" t="s">
        <v>16</v>
      </c>
      <c r="G305" t="s">
        <v>27</v>
      </c>
      <c r="H305" s="2">
        <v>0.27499999999999997</v>
      </c>
      <c r="I305">
        <v>30.8</v>
      </c>
      <c r="J305">
        <v>6.81</v>
      </c>
      <c r="K305" s="2">
        <v>0.375</v>
      </c>
      <c r="L305">
        <v>32</v>
      </c>
      <c r="M305">
        <v>8.23</v>
      </c>
      <c r="N305" s="4">
        <f t="shared" si="12"/>
        <v>2.4000000000000008</v>
      </c>
      <c r="O305">
        <f t="shared" si="13"/>
        <v>1.4200000000000008</v>
      </c>
      <c r="P305" s="4">
        <f t="shared" si="14"/>
        <v>0.59166666666666679</v>
      </c>
    </row>
    <row r="306" spans="2:16" x14ac:dyDescent="0.2">
      <c r="B306">
        <v>305</v>
      </c>
      <c r="C306" t="s">
        <v>11</v>
      </c>
      <c r="D306" t="s">
        <v>12</v>
      </c>
      <c r="E306" s="1">
        <v>43293</v>
      </c>
      <c r="F306" t="s">
        <v>17</v>
      </c>
      <c r="G306" t="s">
        <v>27</v>
      </c>
      <c r="H306" s="2">
        <v>0.27569444444444446</v>
      </c>
      <c r="I306">
        <v>30.8</v>
      </c>
      <c r="J306">
        <v>6.87</v>
      </c>
      <c r="K306" s="2">
        <v>0.3756944444444445</v>
      </c>
      <c r="L306">
        <v>32</v>
      </c>
      <c r="M306">
        <v>8.2100000000000009</v>
      </c>
      <c r="N306" s="4">
        <f t="shared" si="12"/>
        <v>2.4000000000000008</v>
      </c>
      <c r="O306">
        <f t="shared" si="13"/>
        <v>1.3400000000000007</v>
      </c>
      <c r="P306" s="4">
        <f t="shared" si="14"/>
        <v>0.55833333333333346</v>
      </c>
    </row>
    <row r="307" spans="2:16" x14ac:dyDescent="0.2">
      <c r="B307">
        <v>306</v>
      </c>
      <c r="C307" t="s">
        <v>11</v>
      </c>
      <c r="D307" t="s">
        <v>12</v>
      </c>
      <c r="E307" s="1">
        <v>43293</v>
      </c>
      <c r="F307" t="s">
        <v>18</v>
      </c>
      <c r="G307" t="s">
        <v>27</v>
      </c>
      <c r="H307" s="2">
        <v>0.27638888888888885</v>
      </c>
      <c r="I307">
        <v>30.6</v>
      </c>
      <c r="J307">
        <v>6.88</v>
      </c>
      <c r="K307" s="2">
        <v>0.37638888888888888</v>
      </c>
      <c r="L307">
        <v>32</v>
      </c>
      <c r="M307">
        <v>8.23</v>
      </c>
      <c r="N307" s="4">
        <f t="shared" si="12"/>
        <v>2.4000000000000008</v>
      </c>
      <c r="O307">
        <f t="shared" si="13"/>
        <v>1.3500000000000005</v>
      </c>
      <c r="P307" s="4">
        <f t="shared" si="14"/>
        <v>0.5625</v>
      </c>
    </row>
    <row r="308" spans="2:16" x14ac:dyDescent="0.2">
      <c r="B308">
        <v>307</v>
      </c>
      <c r="C308" t="s">
        <v>11</v>
      </c>
      <c r="D308" t="s">
        <v>12</v>
      </c>
      <c r="E308" s="1">
        <v>43293</v>
      </c>
      <c r="F308" t="s">
        <v>19</v>
      </c>
      <c r="G308" t="s">
        <v>28</v>
      </c>
      <c r="H308" s="2">
        <v>0.27708333333333335</v>
      </c>
      <c r="I308">
        <v>30.8</v>
      </c>
      <c r="J308">
        <v>6.88</v>
      </c>
      <c r="K308" s="2">
        <v>0.37638888888888888</v>
      </c>
      <c r="L308">
        <v>31.9</v>
      </c>
      <c r="M308">
        <v>6.52</v>
      </c>
      <c r="N308" s="4">
        <f t="shared" si="12"/>
        <v>2.3833333333333329</v>
      </c>
      <c r="O308">
        <f t="shared" si="13"/>
        <v>-0.36000000000000032</v>
      </c>
      <c r="P308" s="4">
        <f t="shared" si="14"/>
        <v>-0.15104895104895122</v>
      </c>
    </row>
    <row r="309" spans="2:16" x14ac:dyDescent="0.2">
      <c r="B309">
        <v>308</v>
      </c>
      <c r="C309" t="s">
        <v>11</v>
      </c>
      <c r="D309" t="s">
        <v>12</v>
      </c>
      <c r="E309" s="1">
        <v>43293</v>
      </c>
      <c r="F309" t="s">
        <v>20</v>
      </c>
      <c r="G309" t="s">
        <v>28</v>
      </c>
      <c r="H309" s="2">
        <v>0.27777777777777779</v>
      </c>
      <c r="I309">
        <v>30.8</v>
      </c>
      <c r="J309">
        <v>6.85</v>
      </c>
      <c r="K309" s="2">
        <v>0.37708333333333338</v>
      </c>
      <c r="L309">
        <v>32.1</v>
      </c>
      <c r="M309">
        <v>6.48</v>
      </c>
      <c r="N309" s="4">
        <f t="shared" si="12"/>
        <v>2.3833333333333342</v>
      </c>
      <c r="O309">
        <f t="shared" si="13"/>
        <v>-0.36999999999999922</v>
      </c>
      <c r="P309" s="4">
        <f t="shared" si="14"/>
        <v>-0.15524475524475487</v>
      </c>
    </row>
    <row r="310" spans="2:16" x14ac:dyDescent="0.2">
      <c r="B310">
        <v>309</v>
      </c>
      <c r="C310" t="s">
        <v>11</v>
      </c>
      <c r="D310" t="s">
        <v>12</v>
      </c>
      <c r="E310" s="1">
        <v>43293</v>
      </c>
      <c r="F310" t="s">
        <v>21</v>
      </c>
      <c r="G310" t="s">
        <v>28</v>
      </c>
      <c r="H310" s="2">
        <v>0.27847222222222223</v>
      </c>
      <c r="I310">
        <v>31.1</v>
      </c>
      <c r="J310">
        <v>6.8</v>
      </c>
      <c r="K310" s="2">
        <v>0.37777777777777777</v>
      </c>
      <c r="L310">
        <v>32.1</v>
      </c>
      <c r="M310">
        <v>6.45</v>
      </c>
      <c r="N310" s="4">
        <f t="shared" si="12"/>
        <v>2.3833333333333329</v>
      </c>
      <c r="O310">
        <f t="shared" si="13"/>
        <v>-0.34999999999999964</v>
      </c>
      <c r="P310" s="4">
        <f t="shared" si="14"/>
        <v>-0.14685314685314674</v>
      </c>
    </row>
    <row r="311" spans="2:16" x14ac:dyDescent="0.2">
      <c r="B311">
        <v>310</v>
      </c>
      <c r="C311" t="s">
        <v>11</v>
      </c>
      <c r="D311" t="s">
        <v>12</v>
      </c>
      <c r="E311" s="1">
        <v>43293</v>
      </c>
      <c r="F311" t="s">
        <v>22</v>
      </c>
      <c r="G311" t="s">
        <v>28</v>
      </c>
      <c r="H311" s="2">
        <v>0.27916666666666667</v>
      </c>
      <c r="I311">
        <v>30.8</v>
      </c>
      <c r="J311">
        <v>6.83</v>
      </c>
      <c r="K311" s="2">
        <v>0.37847222222222227</v>
      </c>
      <c r="L311">
        <v>32.1</v>
      </c>
      <c r="M311">
        <v>6.48</v>
      </c>
      <c r="N311" s="4">
        <f t="shared" si="12"/>
        <v>2.3833333333333342</v>
      </c>
      <c r="O311">
        <f t="shared" si="13"/>
        <v>-0.34999999999999964</v>
      </c>
      <c r="P311" s="4">
        <f t="shared" si="14"/>
        <v>-0.14685314685314665</v>
      </c>
    </row>
    <row r="312" spans="2:16" x14ac:dyDescent="0.2">
      <c r="B312">
        <v>311</v>
      </c>
      <c r="C312" t="s">
        <v>11</v>
      </c>
      <c r="D312" t="s">
        <v>12</v>
      </c>
      <c r="E312" s="1">
        <v>43293</v>
      </c>
      <c r="F312" t="s">
        <v>23</v>
      </c>
      <c r="G312" t="s">
        <v>28</v>
      </c>
      <c r="H312" s="2">
        <v>0.27916666666666667</v>
      </c>
      <c r="I312">
        <v>30.9</v>
      </c>
      <c r="J312">
        <v>6.84</v>
      </c>
      <c r="K312" s="2">
        <v>0.37847222222222227</v>
      </c>
      <c r="L312">
        <v>32.1</v>
      </c>
      <c r="M312">
        <v>6.48</v>
      </c>
      <c r="N312" s="4">
        <f t="shared" si="12"/>
        <v>2.3833333333333342</v>
      </c>
      <c r="O312">
        <f t="shared" si="13"/>
        <v>-0.35999999999999943</v>
      </c>
      <c r="P312" s="4">
        <f t="shared" si="14"/>
        <v>-0.15104895104895075</v>
      </c>
    </row>
    <row r="313" spans="2:16" x14ac:dyDescent="0.2">
      <c r="B313">
        <v>312</v>
      </c>
      <c r="C313" t="s">
        <v>11</v>
      </c>
      <c r="D313" t="s">
        <v>12</v>
      </c>
      <c r="E313" s="1">
        <v>43293</v>
      </c>
      <c r="F313" t="s">
        <v>23</v>
      </c>
      <c r="G313" t="s">
        <v>28</v>
      </c>
      <c r="H313" s="2">
        <v>0.27986111111111112</v>
      </c>
      <c r="I313">
        <v>30.7</v>
      </c>
      <c r="J313">
        <v>6.82</v>
      </c>
      <c r="K313" s="2">
        <v>0.37916666666666665</v>
      </c>
      <c r="L313">
        <v>32</v>
      </c>
      <c r="M313">
        <v>6.55</v>
      </c>
      <c r="N313" s="4">
        <f t="shared" si="12"/>
        <v>2.3833333333333329</v>
      </c>
      <c r="O313">
        <f t="shared" si="13"/>
        <v>-0.27000000000000046</v>
      </c>
      <c r="P313" s="4">
        <f t="shared" si="14"/>
        <v>-0.1132867132867135</v>
      </c>
    </row>
    <row r="314" spans="2:16" x14ac:dyDescent="0.2">
      <c r="B314">
        <v>313</v>
      </c>
      <c r="C314" t="s">
        <v>11</v>
      </c>
      <c r="D314" t="s">
        <v>25</v>
      </c>
      <c r="E314" s="1">
        <v>43293</v>
      </c>
      <c r="F314" t="s">
        <v>13</v>
      </c>
      <c r="G314" t="s">
        <v>27</v>
      </c>
      <c r="H314" s="2">
        <v>0.28750000000000003</v>
      </c>
      <c r="I314">
        <v>30.2</v>
      </c>
      <c r="J314">
        <v>3.38</v>
      </c>
      <c r="K314" s="2">
        <v>0.36319444444444443</v>
      </c>
      <c r="L314">
        <v>31.3</v>
      </c>
      <c r="M314">
        <v>3.47</v>
      </c>
      <c r="N314" s="4">
        <f t="shared" si="12"/>
        <v>1.8166666666666655</v>
      </c>
      <c r="O314">
        <f t="shared" si="13"/>
        <v>9.0000000000000302E-2</v>
      </c>
      <c r="P314" s="4">
        <f t="shared" si="14"/>
        <v>4.9541284403669922E-2</v>
      </c>
    </row>
    <row r="315" spans="2:16" x14ac:dyDescent="0.2">
      <c r="B315">
        <v>314</v>
      </c>
      <c r="C315" t="s">
        <v>11</v>
      </c>
      <c r="D315" t="s">
        <v>25</v>
      </c>
      <c r="E315" s="1">
        <v>43293</v>
      </c>
      <c r="F315" t="s">
        <v>14</v>
      </c>
      <c r="G315" t="s">
        <v>27</v>
      </c>
      <c r="H315" s="2">
        <v>0.28819444444444448</v>
      </c>
      <c r="I315">
        <v>30.2</v>
      </c>
      <c r="J315">
        <v>3.34</v>
      </c>
      <c r="K315" s="2">
        <v>0.36388888888888887</v>
      </c>
      <c r="L315">
        <v>31.4</v>
      </c>
      <c r="M315">
        <v>3.48</v>
      </c>
      <c r="N315" s="4">
        <f t="shared" si="12"/>
        <v>1.8166666666666655</v>
      </c>
      <c r="O315">
        <f t="shared" si="13"/>
        <v>0.14000000000000012</v>
      </c>
      <c r="P315" s="4">
        <f t="shared" si="14"/>
        <v>7.7064220183486354E-2</v>
      </c>
    </row>
    <row r="316" spans="2:16" x14ac:dyDescent="0.2">
      <c r="B316">
        <v>315</v>
      </c>
      <c r="C316" t="s">
        <v>11</v>
      </c>
      <c r="D316" t="s">
        <v>25</v>
      </c>
      <c r="E316" s="1">
        <v>43293</v>
      </c>
      <c r="F316" t="s">
        <v>15</v>
      </c>
      <c r="G316" t="s">
        <v>27</v>
      </c>
      <c r="H316" s="2">
        <v>0.28888888888888892</v>
      </c>
      <c r="I316">
        <v>30.2</v>
      </c>
      <c r="J316">
        <v>3.36</v>
      </c>
      <c r="K316" s="2">
        <v>0.36527777777777781</v>
      </c>
      <c r="L316">
        <v>31.4</v>
      </c>
      <c r="M316">
        <v>3.47</v>
      </c>
      <c r="N316" s="4">
        <f t="shared" si="12"/>
        <v>1.8333333333333335</v>
      </c>
      <c r="O316">
        <f t="shared" si="13"/>
        <v>0.11000000000000032</v>
      </c>
      <c r="P316" s="4">
        <f t="shared" si="14"/>
        <v>6.0000000000000171E-2</v>
      </c>
    </row>
    <row r="317" spans="2:16" x14ac:dyDescent="0.2">
      <c r="B317">
        <v>316</v>
      </c>
      <c r="C317" t="s">
        <v>11</v>
      </c>
      <c r="D317" t="s">
        <v>25</v>
      </c>
      <c r="E317" s="1">
        <v>43293</v>
      </c>
      <c r="F317" t="s">
        <v>16</v>
      </c>
      <c r="G317" t="s">
        <v>27</v>
      </c>
      <c r="H317" s="2">
        <v>0.2902777777777778</v>
      </c>
      <c r="I317">
        <v>30.1</v>
      </c>
      <c r="J317">
        <v>3.37</v>
      </c>
      <c r="K317" s="2">
        <v>0.36458333333333331</v>
      </c>
      <c r="L317">
        <v>31.4</v>
      </c>
      <c r="M317">
        <v>3.47</v>
      </c>
      <c r="N317" s="4">
        <f t="shared" si="12"/>
        <v>1.7833333333333323</v>
      </c>
      <c r="O317">
        <f t="shared" si="13"/>
        <v>0.10000000000000009</v>
      </c>
      <c r="P317" s="4">
        <f t="shared" si="14"/>
        <v>5.6074766355140269E-2</v>
      </c>
    </row>
    <row r="318" spans="2:16" x14ac:dyDescent="0.2">
      <c r="B318">
        <v>317</v>
      </c>
      <c r="C318" t="s">
        <v>11</v>
      </c>
      <c r="D318" t="s">
        <v>25</v>
      </c>
      <c r="E318" s="1">
        <v>43293</v>
      </c>
      <c r="F318" t="s">
        <v>17</v>
      </c>
      <c r="G318" t="s">
        <v>27</v>
      </c>
      <c r="H318" s="2">
        <v>0.29097222222222224</v>
      </c>
      <c r="I318">
        <v>30</v>
      </c>
      <c r="J318">
        <v>3.53</v>
      </c>
      <c r="K318" s="2">
        <v>0.36527777777777781</v>
      </c>
      <c r="L318">
        <v>31.5</v>
      </c>
      <c r="M318">
        <v>3.55</v>
      </c>
      <c r="N318" s="4">
        <f t="shared" si="12"/>
        <v>1.7833333333333337</v>
      </c>
      <c r="O318">
        <f t="shared" si="13"/>
        <v>2.0000000000000018E-2</v>
      </c>
      <c r="P318" s="4">
        <f t="shared" si="14"/>
        <v>1.1214953271028045E-2</v>
      </c>
    </row>
    <row r="319" spans="2:16" x14ac:dyDescent="0.2">
      <c r="B319">
        <v>318</v>
      </c>
      <c r="C319" t="s">
        <v>11</v>
      </c>
      <c r="D319" t="s">
        <v>25</v>
      </c>
      <c r="E319" s="1">
        <v>43293</v>
      </c>
      <c r="F319" t="s">
        <v>18</v>
      </c>
      <c r="G319" t="s">
        <v>27</v>
      </c>
      <c r="H319" s="2">
        <v>0.29166666666666669</v>
      </c>
      <c r="I319">
        <v>30</v>
      </c>
      <c r="J319">
        <v>3.47</v>
      </c>
      <c r="K319" s="2">
        <v>0.3659722222222222</v>
      </c>
      <c r="L319">
        <v>31.5</v>
      </c>
      <c r="M319">
        <v>3.52</v>
      </c>
      <c r="N319" s="4">
        <f t="shared" si="12"/>
        <v>1.7833333333333323</v>
      </c>
      <c r="O319">
        <f t="shared" si="13"/>
        <v>4.9999999999999822E-2</v>
      </c>
      <c r="P319" s="4">
        <f t="shared" si="14"/>
        <v>2.803738317757001E-2</v>
      </c>
    </row>
    <row r="320" spans="2:16" x14ac:dyDescent="0.2">
      <c r="B320">
        <v>319</v>
      </c>
      <c r="C320" t="s">
        <v>11</v>
      </c>
      <c r="D320" t="s">
        <v>25</v>
      </c>
      <c r="E320" s="1">
        <v>43293</v>
      </c>
      <c r="F320" t="s">
        <v>19</v>
      </c>
      <c r="G320" t="s">
        <v>28</v>
      </c>
      <c r="H320" s="2">
        <v>0.29236111111111113</v>
      </c>
      <c r="I320">
        <v>29.9</v>
      </c>
      <c r="J320">
        <v>3.39</v>
      </c>
      <c r="K320" s="2">
        <v>0.3666666666666667</v>
      </c>
      <c r="L320">
        <v>31.5</v>
      </c>
      <c r="M320">
        <v>3.28</v>
      </c>
      <c r="N320" s="4">
        <f t="shared" si="12"/>
        <v>1.7833333333333337</v>
      </c>
      <c r="O320">
        <f t="shared" si="13"/>
        <v>-0.11000000000000032</v>
      </c>
      <c r="P320" s="4">
        <f t="shared" si="14"/>
        <v>-6.1682242990654376E-2</v>
      </c>
    </row>
    <row r="321" spans="2:16" x14ac:dyDescent="0.2">
      <c r="B321">
        <v>320</v>
      </c>
      <c r="C321" t="s">
        <v>11</v>
      </c>
      <c r="D321" t="s">
        <v>25</v>
      </c>
      <c r="E321" s="1">
        <v>43293</v>
      </c>
      <c r="F321" t="s">
        <v>20</v>
      </c>
      <c r="G321" t="s">
        <v>28</v>
      </c>
      <c r="H321" s="2">
        <v>0.29305555555555557</v>
      </c>
      <c r="I321">
        <v>29.8</v>
      </c>
      <c r="J321">
        <v>3.33</v>
      </c>
      <c r="K321" s="2">
        <v>0.36736111111111108</v>
      </c>
      <c r="L321">
        <v>31.5</v>
      </c>
      <c r="M321">
        <v>3.24</v>
      </c>
      <c r="N321" s="4">
        <f t="shared" si="12"/>
        <v>1.7833333333333323</v>
      </c>
      <c r="O321">
        <f t="shared" si="13"/>
        <v>-8.9999999999999858E-2</v>
      </c>
      <c r="P321" s="4">
        <f t="shared" si="14"/>
        <v>-5.0467289719626114E-2</v>
      </c>
    </row>
    <row r="322" spans="2:16" x14ac:dyDescent="0.2">
      <c r="B322">
        <v>321</v>
      </c>
      <c r="C322" t="s">
        <v>11</v>
      </c>
      <c r="D322" t="s">
        <v>25</v>
      </c>
      <c r="E322" s="1">
        <v>43293</v>
      </c>
      <c r="F322" t="s">
        <v>21</v>
      </c>
      <c r="G322" t="s">
        <v>28</v>
      </c>
      <c r="H322" s="2">
        <v>0.29375000000000001</v>
      </c>
      <c r="I322">
        <v>29.7</v>
      </c>
      <c r="J322">
        <v>3.33</v>
      </c>
      <c r="K322" s="2">
        <v>0.36805555555555558</v>
      </c>
      <c r="L322">
        <v>31.4</v>
      </c>
      <c r="M322">
        <v>3.24</v>
      </c>
      <c r="N322" s="4">
        <f t="shared" si="12"/>
        <v>1.7833333333333337</v>
      </c>
      <c r="O322">
        <f t="shared" si="13"/>
        <v>-8.9999999999999858E-2</v>
      </c>
      <c r="P322" s="4">
        <f t="shared" si="14"/>
        <v>-5.0467289719626079E-2</v>
      </c>
    </row>
    <row r="323" spans="2:16" x14ac:dyDescent="0.2">
      <c r="B323">
        <v>322</v>
      </c>
      <c r="C323" t="s">
        <v>11</v>
      </c>
      <c r="D323" t="s">
        <v>25</v>
      </c>
      <c r="E323" s="1">
        <v>43293</v>
      </c>
      <c r="F323" t="s">
        <v>22</v>
      </c>
      <c r="G323" t="s">
        <v>28</v>
      </c>
      <c r="H323" s="2">
        <v>0.29444444444444445</v>
      </c>
      <c r="I323">
        <v>29.6</v>
      </c>
      <c r="J323">
        <v>3.32</v>
      </c>
      <c r="K323" s="2">
        <v>0.36805555555555558</v>
      </c>
      <c r="L323">
        <v>3.6</v>
      </c>
      <c r="M323">
        <v>3.24</v>
      </c>
      <c r="N323" s="4">
        <f t="shared" ref="N323:N325" si="15">(K323-H323)*24</f>
        <v>1.7666666666666671</v>
      </c>
      <c r="O323">
        <f t="shared" ref="O323:O325" si="16">M323-J323</f>
        <v>-7.9999999999999627E-2</v>
      </c>
      <c r="P323" s="4">
        <f t="shared" ref="P323:P325" si="17">O323/N323</f>
        <v>-4.528301886792431E-2</v>
      </c>
    </row>
    <row r="324" spans="2:16" x14ac:dyDescent="0.2">
      <c r="B324">
        <v>323</v>
      </c>
      <c r="C324" t="s">
        <v>11</v>
      </c>
      <c r="D324" t="s">
        <v>25</v>
      </c>
      <c r="E324" s="1">
        <v>43293</v>
      </c>
      <c r="F324" t="s">
        <v>23</v>
      </c>
      <c r="G324" t="s">
        <v>28</v>
      </c>
      <c r="H324" s="2">
        <v>0.2951388888888889</v>
      </c>
      <c r="I324">
        <v>39.700000000000003</v>
      </c>
      <c r="J324">
        <v>3.31</v>
      </c>
      <c r="K324" s="2">
        <v>0.36874999999999997</v>
      </c>
      <c r="L324">
        <v>31.7</v>
      </c>
      <c r="M324">
        <v>3.23</v>
      </c>
      <c r="N324" s="4">
        <f t="shared" si="15"/>
        <v>1.7666666666666657</v>
      </c>
      <c r="O324">
        <f t="shared" si="16"/>
        <v>-8.0000000000000071E-2</v>
      </c>
      <c r="P324" s="4">
        <f t="shared" si="17"/>
        <v>-4.5283018867924595E-2</v>
      </c>
    </row>
    <row r="325" spans="2:16" x14ac:dyDescent="0.2">
      <c r="B325">
        <v>324</v>
      </c>
      <c r="C325" t="s">
        <v>11</v>
      </c>
      <c r="D325" t="s">
        <v>25</v>
      </c>
      <c r="E325" s="1">
        <v>43293</v>
      </c>
      <c r="F325" t="s">
        <v>24</v>
      </c>
      <c r="G325" t="s">
        <v>28</v>
      </c>
      <c r="H325" s="2">
        <v>0.29583333333333334</v>
      </c>
      <c r="I325">
        <v>29.1</v>
      </c>
      <c r="J325">
        <v>3.56</v>
      </c>
      <c r="K325" s="2">
        <v>0.36944444444444446</v>
      </c>
      <c r="L325">
        <v>31.9</v>
      </c>
      <c r="M325">
        <v>3.32</v>
      </c>
      <c r="N325" s="4">
        <f t="shared" si="15"/>
        <v>1.7666666666666671</v>
      </c>
      <c r="O325">
        <f t="shared" si="16"/>
        <v>-0.24000000000000021</v>
      </c>
      <c r="P325" s="4">
        <f t="shared" si="17"/>
        <v>-0.13584905660377367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G3" sqref="G3"/>
    </sheetView>
  </sheetViews>
  <sheetFormatPr baseColWidth="10" defaultRowHeight="16" x14ac:dyDescent="0.2"/>
  <cols>
    <col min="1" max="1" width="15.1640625" bestFit="1" customWidth="1"/>
    <col min="6" max="6" width="17.6640625" bestFit="1" customWidth="1"/>
    <col min="7" max="7" width="12.1640625" bestFit="1" customWidth="1"/>
  </cols>
  <sheetData>
    <row r="1" spans="1:7" x14ac:dyDescent="0.2">
      <c r="A1" t="s">
        <v>29</v>
      </c>
      <c r="B1" t="s">
        <v>1</v>
      </c>
      <c r="C1" t="s">
        <v>2</v>
      </c>
      <c r="D1" t="s">
        <v>3</v>
      </c>
      <c r="E1" t="s">
        <v>26</v>
      </c>
      <c r="F1" t="s">
        <v>31</v>
      </c>
      <c r="G1" t="s">
        <v>32</v>
      </c>
    </row>
    <row r="2" spans="1:7" x14ac:dyDescent="0.2">
      <c r="A2">
        <v>1</v>
      </c>
      <c r="B2" t="s">
        <v>11</v>
      </c>
      <c r="C2" t="s">
        <v>12</v>
      </c>
      <c r="D2" s="1">
        <v>42877</v>
      </c>
      <c r="E2" t="s">
        <v>27</v>
      </c>
      <c r="F2" s="4">
        <f>AVERAGE(data!P2:P7)</f>
        <v>0.72773533924196931</v>
      </c>
      <c r="G2">
        <f>(STDEV(data!P2:P7))/SQRT(COUNT(data!P2:P7))</f>
        <v>8.8507520949526568E-3</v>
      </c>
    </row>
    <row r="3" spans="1:7" x14ac:dyDescent="0.2">
      <c r="A3">
        <v>2</v>
      </c>
      <c r="B3" t="s">
        <v>11</v>
      </c>
      <c r="C3" t="s">
        <v>12</v>
      </c>
      <c r="D3" s="1">
        <v>42922</v>
      </c>
      <c r="E3" t="s">
        <v>27</v>
      </c>
      <c r="F3" s="4">
        <f>AVERAGE(data!P14:P19)</f>
        <v>0.25488387176159105</v>
      </c>
      <c r="G3" s="5">
        <f>(STDEV(data!P14:P19))/(SQRT(6))</f>
        <v>0.31444780599950423</v>
      </c>
    </row>
    <row r="4" spans="1:7" x14ac:dyDescent="0.2">
      <c r="A4">
        <v>3</v>
      </c>
      <c r="B4" t="s">
        <v>11</v>
      </c>
      <c r="C4" t="s">
        <v>12</v>
      </c>
      <c r="D4" s="1">
        <v>42934</v>
      </c>
      <c r="E4" t="s">
        <v>27</v>
      </c>
      <c r="F4" s="4">
        <f>AVERAGE(data!P26:P31)</f>
        <v>0.72937602842920735</v>
      </c>
      <c r="G4">
        <f>(STDEV(data!P26:P31))/(SQRT(6))</f>
        <v>2.2033506025328855E-2</v>
      </c>
    </row>
    <row r="5" spans="1:7" x14ac:dyDescent="0.2">
      <c r="A5">
        <v>3</v>
      </c>
      <c r="B5" t="s">
        <v>11</v>
      </c>
      <c r="C5" t="s">
        <v>41</v>
      </c>
      <c r="D5" s="1">
        <v>42934</v>
      </c>
      <c r="E5" t="s">
        <v>27</v>
      </c>
      <c r="F5" s="4">
        <f>AVERAGE(data!P38:P43)</f>
        <v>0.45218361503157761</v>
      </c>
      <c r="G5">
        <f>(STDEV(data!P38:P43))/(SQRT(6))</f>
        <v>3.3165732916740159E-2</v>
      </c>
    </row>
    <row r="6" spans="1:7" x14ac:dyDescent="0.2">
      <c r="A6">
        <v>4</v>
      </c>
      <c r="B6" t="s">
        <v>11</v>
      </c>
      <c r="C6" t="s">
        <v>12</v>
      </c>
      <c r="D6" s="1">
        <v>42937</v>
      </c>
      <c r="E6" t="s">
        <v>27</v>
      </c>
      <c r="F6" s="4">
        <f>AVERAGE(data!P50:P55)</f>
        <v>0.45680545970401037</v>
      </c>
      <c r="G6">
        <f>(STDEV(data!P50:P55))/(SQRT(6))</f>
        <v>7.6898457760681705E-3</v>
      </c>
    </row>
    <row r="7" spans="1:7" x14ac:dyDescent="0.2">
      <c r="A7">
        <v>4</v>
      </c>
      <c r="B7" t="s">
        <v>11</v>
      </c>
      <c r="C7" t="s">
        <v>25</v>
      </c>
      <c r="D7" s="1">
        <v>42937</v>
      </c>
      <c r="E7" t="s">
        <v>27</v>
      </c>
      <c r="F7" s="4">
        <f>AVERAGE(data!P62:P67)</f>
        <v>0.18223155274675074</v>
      </c>
      <c r="G7">
        <f>(STDEV(data!P62:P67))/(SQRT(6))</f>
        <v>2.3498450920054693E-2</v>
      </c>
    </row>
    <row r="8" spans="1:7" x14ac:dyDescent="0.2">
      <c r="A8">
        <v>5</v>
      </c>
      <c r="B8" t="s">
        <v>11</v>
      </c>
      <c r="C8" t="s">
        <v>25</v>
      </c>
      <c r="D8" s="1">
        <v>42996</v>
      </c>
      <c r="E8" t="s">
        <v>42</v>
      </c>
      <c r="F8" s="4">
        <f>AVERAGE(data!P74:P79)</f>
        <v>0.10053637465324072</v>
      </c>
      <c r="G8">
        <f>(STDEV(data!P74:P79))/(SQRT(6))</f>
        <v>5.4330667687823584E-3</v>
      </c>
    </row>
    <row r="9" spans="1:7" x14ac:dyDescent="0.2">
      <c r="A9">
        <v>6</v>
      </c>
      <c r="B9" t="s">
        <v>11</v>
      </c>
      <c r="C9" t="s">
        <v>12</v>
      </c>
      <c r="D9" s="1">
        <v>43007</v>
      </c>
      <c r="E9" t="s">
        <v>42</v>
      </c>
      <c r="F9" s="4">
        <f>AVERAGE(data!P86:P91)</f>
        <v>0.29416014093433435</v>
      </c>
      <c r="G9">
        <f>(STDEV(data!P86:P91))/(SQRT(6))</f>
        <v>1.1947644410524974E-2</v>
      </c>
    </row>
    <row r="10" spans="1:7" x14ac:dyDescent="0.2">
      <c r="A10">
        <v>6</v>
      </c>
      <c r="B10" t="s">
        <v>11</v>
      </c>
      <c r="C10" t="s">
        <v>25</v>
      </c>
      <c r="D10" s="1">
        <v>43007</v>
      </c>
      <c r="E10" t="s">
        <v>42</v>
      </c>
      <c r="F10" s="4">
        <f>AVERAGE(data!P98:P103)</f>
        <v>0.1192571647616691</v>
      </c>
      <c r="G10">
        <f>(STDEV(data!P98:P103))/(SQRT(6))</f>
        <v>3.9731484644101929E-2</v>
      </c>
    </row>
    <row r="11" spans="1:7" x14ac:dyDescent="0.2">
      <c r="A11">
        <v>7</v>
      </c>
      <c r="B11" t="s">
        <v>11</v>
      </c>
      <c r="C11" t="s">
        <v>12</v>
      </c>
      <c r="D11" s="1">
        <v>43056</v>
      </c>
      <c r="E11" t="s">
        <v>42</v>
      </c>
      <c r="F11" s="4">
        <f>AVERAGE(data!P110:P115)</f>
        <v>-5.220874953261042E-2</v>
      </c>
      <c r="G11">
        <f>(STDEV(data!P110:P115))/(SQRT(6))</f>
        <v>7.5173517279366166E-3</v>
      </c>
    </row>
    <row r="12" spans="1:7" x14ac:dyDescent="0.2">
      <c r="A12">
        <v>7</v>
      </c>
      <c r="B12" t="s">
        <v>11</v>
      </c>
      <c r="C12" t="s">
        <v>25</v>
      </c>
      <c r="D12" s="1">
        <v>43056</v>
      </c>
      <c r="E12" t="s">
        <v>42</v>
      </c>
      <c r="F12" s="4">
        <f>AVERAGE(data!P122:P127)</f>
        <v>-2.0173484747618157E-2</v>
      </c>
      <c r="G12">
        <f>(STDEV(data!P122:P127))/(SQRT(6))</f>
        <v>6.0822219196821591E-3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F18" sqref="F18"/>
    </sheetView>
  </sheetViews>
  <sheetFormatPr baseColWidth="10" defaultRowHeight="16" x14ac:dyDescent="0.2"/>
  <cols>
    <col min="1" max="1" width="15.1640625" bestFit="1" customWidth="1"/>
    <col min="6" max="6" width="22.5" bestFit="1" customWidth="1"/>
    <col min="7" max="7" width="17" bestFit="1" customWidth="1"/>
  </cols>
  <sheetData>
    <row r="1" spans="1:7" x14ac:dyDescent="0.2">
      <c r="A1" t="s">
        <v>29</v>
      </c>
      <c r="B1" t="s">
        <v>1</v>
      </c>
      <c r="C1" t="s">
        <v>2</v>
      </c>
      <c r="D1" t="s">
        <v>3</v>
      </c>
      <c r="E1" t="s">
        <v>26</v>
      </c>
      <c r="F1" t="s">
        <v>33</v>
      </c>
      <c r="G1" t="s">
        <v>34</v>
      </c>
    </row>
    <row r="2" spans="1:7" x14ac:dyDescent="0.2">
      <c r="A2">
        <v>1</v>
      </c>
      <c r="B2" t="s">
        <v>11</v>
      </c>
      <c r="C2" t="s">
        <v>12</v>
      </c>
      <c r="D2" s="1">
        <v>42877</v>
      </c>
      <c r="E2" t="s">
        <v>28</v>
      </c>
      <c r="F2" s="4">
        <f>AVERAGE(data!P8:P13)</f>
        <v>0.41398944960954931</v>
      </c>
      <c r="G2">
        <f>(STDEV(data!P8:P13))/(SQRT(6))</f>
        <v>3.2460721504083211E-2</v>
      </c>
    </row>
    <row r="3" spans="1:7" x14ac:dyDescent="0.2">
      <c r="A3">
        <v>2</v>
      </c>
      <c r="B3" t="s">
        <v>11</v>
      </c>
      <c r="C3" t="s">
        <v>12</v>
      </c>
      <c r="D3" s="1">
        <v>42922</v>
      </c>
      <c r="E3" t="s">
        <v>28</v>
      </c>
      <c r="F3" s="4">
        <f>AVERAGE(data!P20:P25)</f>
        <v>-0.12068289068553349</v>
      </c>
      <c r="G3">
        <f>(STDEV(data!P20:P25))/(SQRT(6))</f>
        <v>4.7520522872633274E-3</v>
      </c>
    </row>
    <row r="4" spans="1:7" x14ac:dyDescent="0.2">
      <c r="A4">
        <v>3</v>
      </c>
      <c r="B4" t="s">
        <v>11</v>
      </c>
      <c r="C4" t="s">
        <v>12</v>
      </c>
      <c r="D4" s="1">
        <v>42934</v>
      </c>
      <c r="E4" t="s">
        <v>28</v>
      </c>
      <c r="F4" s="4">
        <f>AVERAGE(data!P32:P37)</f>
        <v>-0.15399590740584615</v>
      </c>
      <c r="G4">
        <f>(STDEV(data!P32:P37))/(SQRT(6))</f>
        <v>6.1887273608217351E-3</v>
      </c>
    </row>
    <row r="5" spans="1:7" x14ac:dyDescent="0.2">
      <c r="A5">
        <v>3</v>
      </c>
      <c r="B5" t="s">
        <v>11</v>
      </c>
      <c r="C5" t="s">
        <v>25</v>
      </c>
      <c r="D5" s="1">
        <v>42934</v>
      </c>
      <c r="E5" t="s">
        <v>28</v>
      </c>
      <c r="F5" s="4">
        <f>AVERAGE(data!P44:P49)</f>
        <v>-0.1197089986913335</v>
      </c>
      <c r="G5">
        <f>(STDEV(data!P44:P49))/(SQRT(6))</f>
        <v>3.2699503019605939E-3</v>
      </c>
    </row>
    <row r="6" spans="1:7" x14ac:dyDescent="0.2">
      <c r="A6">
        <v>4</v>
      </c>
      <c r="B6" t="s">
        <v>11</v>
      </c>
      <c r="C6" t="s">
        <v>12</v>
      </c>
      <c r="D6" s="1">
        <v>42937</v>
      </c>
      <c r="E6" t="s">
        <v>28</v>
      </c>
      <c r="F6" s="4">
        <f>AVERAGE(data!P56:P61)</f>
        <v>-6.629707321945863E-2</v>
      </c>
      <c r="G6">
        <f>(STDEV(data!P56:P61))/(SQRT(6))</f>
        <v>1.224595928471007E-2</v>
      </c>
    </row>
    <row r="7" spans="1:7" x14ac:dyDescent="0.2">
      <c r="A7">
        <v>4</v>
      </c>
      <c r="B7" t="s">
        <v>11</v>
      </c>
      <c r="C7" t="s">
        <v>25</v>
      </c>
      <c r="D7" s="1">
        <v>42937</v>
      </c>
      <c r="E7" t="s">
        <v>28</v>
      </c>
      <c r="F7" s="4">
        <f>AVERAGE(data!P68:P73)</f>
        <v>-5.1126937578550496E-2</v>
      </c>
      <c r="G7">
        <f>(STDEV(data!P68:P73))/(SQRT(6))</f>
        <v>5.7148545051064845E-3</v>
      </c>
    </row>
    <row r="8" spans="1:7" x14ac:dyDescent="0.2">
      <c r="A8">
        <v>5</v>
      </c>
      <c r="B8" t="s">
        <v>11</v>
      </c>
      <c r="C8" t="s">
        <v>25</v>
      </c>
      <c r="D8" s="1">
        <v>42996</v>
      </c>
      <c r="E8" t="s">
        <v>28</v>
      </c>
      <c r="F8" s="4">
        <f>AVERAGE(data!P80:P85)</f>
        <v>-1.3842934024317306E-2</v>
      </c>
      <c r="G8">
        <f>(STDEV(data!P80:P85))/(SQRT(6))</f>
        <v>4.9651121954082215E-3</v>
      </c>
    </row>
    <row r="9" spans="1:7" x14ac:dyDescent="0.2">
      <c r="A9">
        <v>6</v>
      </c>
      <c r="B9" t="s">
        <v>11</v>
      </c>
      <c r="C9" t="s">
        <v>12</v>
      </c>
      <c r="D9" s="1">
        <v>43007</v>
      </c>
      <c r="E9" t="s">
        <v>28</v>
      </c>
      <c r="F9" s="4">
        <f>AVERAGE(data!P92:P97)</f>
        <v>-0.11531887446585502</v>
      </c>
      <c r="G9">
        <f>(STDEV(data!P92:P97))/(SQRT(6))</f>
        <v>3.3999084487989235E-3</v>
      </c>
    </row>
    <row r="10" spans="1:7" x14ac:dyDescent="0.2">
      <c r="A10">
        <v>6</v>
      </c>
      <c r="B10" t="s">
        <v>11</v>
      </c>
      <c r="C10" t="s">
        <v>25</v>
      </c>
      <c r="D10" s="1">
        <v>43007</v>
      </c>
      <c r="E10" t="s">
        <v>28</v>
      </c>
      <c r="F10" s="4">
        <f>AVERAGE(data!P104:P109)</f>
        <v>-2.623257274141302E-2</v>
      </c>
      <c r="G10">
        <f>(STDEV(data!P104:P109))/(SQRT(6))</f>
        <v>1.280188718696861E-2</v>
      </c>
    </row>
    <row r="11" spans="1:7" x14ac:dyDescent="0.2">
      <c r="A11">
        <v>7</v>
      </c>
      <c r="B11" t="s">
        <v>11</v>
      </c>
      <c r="C11" t="s">
        <v>12</v>
      </c>
      <c r="D11" s="1">
        <v>43056</v>
      </c>
      <c r="E11" t="s">
        <v>28</v>
      </c>
      <c r="F11" s="4">
        <f>AVERAGE(data!P116:P121)</f>
        <v>-8.3061802254153164E-3</v>
      </c>
      <c r="G11">
        <f>(STDEV(data!P116:P121))/(SQRT(6))</f>
        <v>1.4246653132782937E-2</v>
      </c>
    </row>
    <row r="12" spans="1:7" x14ac:dyDescent="0.2">
      <c r="A12">
        <v>7</v>
      </c>
      <c r="B12" t="s">
        <v>11</v>
      </c>
      <c r="C12" t="s">
        <v>25</v>
      </c>
      <c r="D12" s="1">
        <v>43056</v>
      </c>
      <c r="E12" t="s">
        <v>28</v>
      </c>
      <c r="F12" s="4">
        <f>AVERAGE(data!P128:P133)</f>
        <v>-1.300244810995251E-2</v>
      </c>
      <c r="G12">
        <f>(STDEV(data!P128:P133))/(SQRT(6))</f>
        <v>6.1518442229706958E-3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"/>
  <sheetViews>
    <sheetView workbookViewId="0">
      <selection activeCell="C2" sqref="C2:H3"/>
    </sheetView>
  </sheetViews>
  <sheetFormatPr baseColWidth="10" defaultRowHeight="16" x14ac:dyDescent="0.2"/>
  <cols>
    <col min="1" max="1" width="10.33203125" customWidth="1"/>
    <col min="6" max="6" width="14" bestFit="1" customWidth="1"/>
  </cols>
  <sheetData>
    <row r="1" spans="1:8" x14ac:dyDescent="0.2">
      <c r="A1" t="s">
        <v>49</v>
      </c>
      <c r="B1" t="s">
        <v>1</v>
      </c>
      <c r="C1" t="s">
        <v>2</v>
      </c>
      <c r="D1" t="s">
        <v>46</v>
      </c>
      <c r="E1" t="s">
        <v>26</v>
      </c>
      <c r="F1" t="s">
        <v>47</v>
      </c>
      <c r="G1" t="s">
        <v>48</v>
      </c>
      <c r="H1" t="s">
        <v>50</v>
      </c>
    </row>
    <row r="2" spans="1:8" x14ac:dyDescent="0.2">
      <c r="A2">
        <v>6</v>
      </c>
      <c r="B2" t="s">
        <v>11</v>
      </c>
      <c r="C2" t="s">
        <v>12</v>
      </c>
      <c r="D2" t="s">
        <v>44</v>
      </c>
      <c r="E2" t="s">
        <v>27</v>
      </c>
      <c r="F2" s="4">
        <f>AVERAGE(data!P2:P7,data!P14:P19,data!P26:P31,data!P50:P55,data!P86:P91,data!P110:P115)</f>
        <v>0.40179201508975038</v>
      </c>
      <c r="G2">
        <f>(STDEV(data!P2:P7,data!P14:P19,data!P26:P31,data!P50:P55,data!P86:P91,data!P110:P115))/(SQRT(36))</f>
        <v>6.7413374915799948E-2</v>
      </c>
      <c r="H2">
        <f>STDEV(data!P2:P7,data!P14:P19,data!P26:P31,data!P50:P55,data!P86:P91,data!P110:P115)</f>
        <v>0.40448024949479972</v>
      </c>
    </row>
    <row r="3" spans="1:8" x14ac:dyDescent="0.2">
      <c r="A3">
        <v>5</v>
      </c>
      <c r="B3" t="s">
        <v>11</v>
      </c>
      <c r="C3" t="s">
        <v>25</v>
      </c>
      <c r="D3" t="s">
        <v>44</v>
      </c>
      <c r="E3" t="s">
        <v>27</v>
      </c>
      <c r="F3" s="4">
        <f>AVERAGE(data!P38:P43,data!P62:P67,data!P74:P79,data!P98:P103,data!P122:P127)</f>
        <v>0.16680704448912398</v>
      </c>
      <c r="G3">
        <f>(STDEV(data!P38:P43,data!P62:P67,data!P74:P79,data!P98:P103,data!P122:P127))/(SQRT(30))</f>
        <v>3.1048176275347648E-2</v>
      </c>
      <c r="H3">
        <f>STDEV(data!P38:P43,data!P62:P67,data!P74:P79,data!P98:P103,data!P122:P127)</f>
        <v>0.17005786515404636</v>
      </c>
    </row>
    <row r="4" spans="1:8" x14ac:dyDescent="0.2">
      <c r="A4">
        <v>6</v>
      </c>
      <c r="B4" t="s">
        <v>11</v>
      </c>
      <c r="C4" t="s">
        <v>12</v>
      </c>
      <c r="D4" t="s">
        <v>45</v>
      </c>
      <c r="E4" t="s">
        <v>43</v>
      </c>
      <c r="F4" s="4">
        <f>AVERAGE(data!P8:P13,data!P20:P25,data!P32:P37,data!P56:P61,data!P92:P97,data!P116:P121)</f>
        <v>-8.4352460654265465E-3</v>
      </c>
      <c r="G4">
        <f>(STDEV(data!P8:P13,data!P20:P25,data!P32:P37,data!P56:P61,data!P92:P97,data!P116:P121))/(SQRT(36))</f>
        <v>3.3409261272057254E-2</v>
      </c>
      <c r="H4">
        <f>STDEV(data!P8:P13,data!P20:P25,data!P32:P37,data!P56:P61,data!P92:P97,data!P116:P121)</f>
        <v>0.20045556763234351</v>
      </c>
    </row>
    <row r="5" spans="1:8" x14ac:dyDescent="0.2">
      <c r="A5">
        <v>5</v>
      </c>
      <c r="B5" t="s">
        <v>11</v>
      </c>
      <c r="C5" t="s">
        <v>25</v>
      </c>
      <c r="D5" t="s">
        <v>45</v>
      </c>
      <c r="E5" t="s">
        <v>28</v>
      </c>
      <c r="F5" s="4">
        <f>AVERAGE(data!P44:P49,data!P68:P73,data!P80:P85,data!P104:P109,data!P128:P133)</f>
        <v>-4.4782778229113362E-2</v>
      </c>
      <c r="G5">
        <f>(STDEV(data!P44:P49,data!P68:P73,data!P80:P85,data!P104:P109,data!P128:P133))/(SQRT(30))</f>
        <v>8.0147494340432526E-3</v>
      </c>
      <c r="H5">
        <f>STDEV(data!P44:P49,data!P68:P73,data!P80:P85,data!P104:P109,data!P128:P133)</f>
        <v>4.3898590577772532E-2</v>
      </c>
    </row>
    <row r="10" spans="1:8" x14ac:dyDescent="0.2">
      <c r="A10" t="s">
        <v>37</v>
      </c>
    </row>
    <row r="11" spans="1:8" x14ac:dyDescent="0.2">
      <c r="A11" t="s">
        <v>38</v>
      </c>
    </row>
    <row r="12" spans="1:8" x14ac:dyDescent="0.2">
      <c r="A12" t="s">
        <v>39</v>
      </c>
    </row>
    <row r="13" spans="1:8" x14ac:dyDescent="0.2">
      <c r="A13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75" zoomScaleNormal="75" zoomScalePageLayoutView="75" workbookViewId="0">
      <selection activeCell="J26" sqref="J26"/>
    </sheetView>
  </sheetViews>
  <sheetFormatPr baseColWidth="10" defaultRowHeight="16" x14ac:dyDescent="0.2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A5" sqref="A5"/>
    </sheetView>
  </sheetViews>
  <sheetFormatPr baseColWidth="10" defaultRowHeight="16" x14ac:dyDescent="0.2"/>
  <sheetData>
    <row r="1" spans="1:4" x14ac:dyDescent="0.2">
      <c r="A1" t="s">
        <v>53</v>
      </c>
    </row>
    <row r="2" spans="1:4" x14ac:dyDescent="0.2">
      <c r="A2" t="s">
        <v>52</v>
      </c>
      <c r="B2" t="s">
        <v>55</v>
      </c>
      <c r="C2" t="s">
        <v>54</v>
      </c>
      <c r="D2" t="s">
        <v>56</v>
      </c>
    </row>
    <row r="3" spans="1:4" x14ac:dyDescent="0.2">
      <c r="A3" t="s">
        <v>44</v>
      </c>
      <c r="B3">
        <f>(location!F2-location!F4)/SQRT(((location!H2^2)/36)+((location!H4^2)/30))</f>
        <v>5.3479706110102905</v>
      </c>
      <c r="C3">
        <v>65</v>
      </c>
      <c r="D3" t="s">
        <v>57</v>
      </c>
    </row>
    <row r="4" spans="1:4" x14ac:dyDescent="0.2">
      <c r="A4" t="s">
        <v>45</v>
      </c>
      <c r="B4">
        <f>(location!F4-location!F5)/SQRT(((location!H4^2)/36)+((location!H5^2)/30))</f>
        <v>1.0579315753842926</v>
      </c>
      <c r="C4">
        <v>65</v>
      </c>
      <c r="D4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anpp</vt:lpstr>
      <vt:lpstr>respiration</vt:lpstr>
      <vt:lpstr>location</vt:lpstr>
      <vt:lpstr>graphics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Sierra Kubicki (Student)</cp:lastModifiedBy>
  <dcterms:created xsi:type="dcterms:W3CDTF">2017-11-27T22:28:16Z</dcterms:created>
  <dcterms:modified xsi:type="dcterms:W3CDTF">2018-07-30T18:14:15Z</dcterms:modified>
</cp:coreProperties>
</file>