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1" l="1"/>
  <c r="K15" i="1"/>
  <c r="K3" i="1"/>
  <c r="K4" i="1"/>
  <c r="K5" i="1"/>
  <c r="K6" i="1"/>
  <c r="K7" i="1"/>
  <c r="K8" i="1"/>
  <c r="K9" i="1"/>
  <c r="K10" i="1"/>
  <c r="K11" i="1"/>
  <c r="K12" i="1"/>
  <c r="K13" i="1"/>
  <c r="K1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H14" i="1"/>
  <c r="I13" i="1"/>
  <c r="H13" i="1"/>
  <c r="F8" i="1"/>
  <c r="E8" i="1"/>
  <c r="H4" i="1"/>
  <c r="F4" i="1"/>
  <c r="E4" i="1"/>
  <c r="I3" i="1"/>
  <c r="H3" i="1"/>
  <c r="F3" i="1"/>
  <c r="E3" i="1"/>
  <c r="F2" i="1"/>
  <c r="E2" i="1"/>
</calcChain>
</file>

<file path=xl/sharedStrings.xml><?xml version="1.0" encoding="utf-8"?>
<sst xmlns="http://schemas.openxmlformats.org/spreadsheetml/2006/main" count="45" uniqueCount="27">
  <si>
    <t>Date</t>
  </si>
  <si>
    <t>Species</t>
  </si>
  <si>
    <t>Transect</t>
  </si>
  <si>
    <t>Below ground + pan (g)</t>
  </si>
  <si>
    <t>Pan (g)</t>
  </si>
  <si>
    <t>M-5</t>
  </si>
  <si>
    <t>Above ground + bag(s) [g]</t>
  </si>
  <si>
    <t>Bag(s) [g]</t>
  </si>
  <si>
    <t>T. latifolia</t>
  </si>
  <si>
    <t>S. americanus</t>
  </si>
  <si>
    <t>C-2</t>
  </si>
  <si>
    <t>S. tabernaemontani &amp; S. californicus</t>
  </si>
  <si>
    <t>M-4-N</t>
  </si>
  <si>
    <t>M-1-W</t>
  </si>
  <si>
    <t>C-1</t>
  </si>
  <si>
    <t>S. californicus</t>
  </si>
  <si>
    <t>M-4-S</t>
  </si>
  <si>
    <t>Sample (A or B if two were taken from same transect)</t>
  </si>
  <si>
    <t>S. acutus &amp; S. tabernaemontani</t>
  </si>
  <si>
    <t>B</t>
  </si>
  <si>
    <t>A</t>
  </si>
  <si>
    <t>Floating roots'</t>
  </si>
  <si>
    <t>Above ground (g)</t>
  </si>
  <si>
    <t>Below Ground (g)</t>
  </si>
  <si>
    <t>Above:below ratio</t>
  </si>
  <si>
    <t xml:space="preserve">Average 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</si>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</sst>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[$-409]d\-mmm\-yyyy;@"/>
    <numFmt numFmtId="170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5" fontId="0" fillId="0" borderId="0" xfId="0" applyNumberFormat="1"/>
    <xf numFmtId="165" fontId="0" fillId="0" borderId="0" xfId="0" applyNumberFormat="1"/>
    <xf numFmtId="0" fontId="0" fillId="0" borderId="0" xfId="0" quotePrefix="1"/>
    <xf numFmtId="170" fontId="0" fillId="0" borderId="0" xfId="0" applyNumberForma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B1" workbookViewId="0">
      <selection activeCell="K17" sqref="K17"/>
    </sheetView>
  </sheetViews>
  <sheetFormatPr baseColWidth="10" defaultRowHeight="15" x14ac:dyDescent="0"/>
  <cols>
    <col min="1" max="1" width="11.83203125" bestFit="1" customWidth="1"/>
    <col min="2" max="2" width="30.83203125" bestFit="1" customWidth="1"/>
    <col min="3" max="3" width="8.1640625" bestFit="1" customWidth="1"/>
    <col min="4" max="4" width="17.83203125" customWidth="1"/>
    <col min="11" max="11" width="12.1640625" customWidth="1"/>
  </cols>
  <sheetData>
    <row r="1" spans="1:11" ht="45">
      <c r="A1" t="s">
        <v>0</v>
      </c>
      <c r="B1" t="s">
        <v>1</v>
      </c>
      <c r="C1" t="s">
        <v>2</v>
      </c>
      <c r="D1" s="1" t="s">
        <v>17</v>
      </c>
      <c r="E1" s="1" t="s">
        <v>6</v>
      </c>
      <c r="F1" t="s">
        <v>7</v>
      </c>
      <c r="G1" s="1" t="s">
        <v>22</v>
      </c>
      <c r="H1" s="1" t="s">
        <v>3</v>
      </c>
      <c r="I1" t="s">
        <v>4</v>
      </c>
      <c r="J1" s="1" t="s">
        <v>23</v>
      </c>
      <c r="K1" s="1" t="s">
        <v>24</v>
      </c>
    </row>
    <row r="2" spans="1:11">
      <c r="A2" s="3">
        <v>40865</v>
      </c>
      <c r="B2" t="s">
        <v>8</v>
      </c>
      <c r="C2" t="s">
        <v>5</v>
      </c>
      <c r="E2">
        <f>74.2+52.9+45</f>
        <v>172.1</v>
      </c>
      <c r="F2">
        <f>10.1*3</f>
        <v>30.299999999999997</v>
      </c>
      <c r="G2">
        <f>E2-F2</f>
        <v>141.80000000000001</v>
      </c>
      <c r="H2">
        <v>86</v>
      </c>
      <c r="I2">
        <v>10.3</v>
      </c>
      <c r="J2">
        <f>H2-I2</f>
        <v>75.7</v>
      </c>
      <c r="K2" s="5">
        <f>G2/J2</f>
        <v>1.8731836195508587</v>
      </c>
    </row>
    <row r="3" spans="1:11">
      <c r="A3" s="3">
        <v>40861</v>
      </c>
      <c r="B3" t="s">
        <v>9</v>
      </c>
      <c r="C3" t="s">
        <v>10</v>
      </c>
      <c r="E3">
        <f>25+44.3</f>
        <v>69.3</v>
      </c>
      <c r="F3">
        <f>10.2*2</f>
        <v>20.399999999999999</v>
      </c>
      <c r="G3">
        <f t="shared" ref="G3:G14" si="0">E3-F3</f>
        <v>48.9</v>
      </c>
      <c r="H3">
        <f>60.1+78.2</f>
        <v>138.30000000000001</v>
      </c>
      <c r="I3">
        <f>9.4+10.7</f>
        <v>20.100000000000001</v>
      </c>
      <c r="J3">
        <f t="shared" ref="J3:J14" si="1">H3-I3</f>
        <v>118.20000000000002</v>
      </c>
      <c r="K3" s="5">
        <f t="shared" ref="K3:K14" si="2">G3/J3</f>
        <v>0.41370558375634509</v>
      </c>
    </row>
    <row r="4" spans="1:11">
      <c r="A4" s="3">
        <v>40865</v>
      </c>
      <c r="B4" t="s">
        <v>11</v>
      </c>
      <c r="C4" t="s">
        <v>12</v>
      </c>
      <c r="E4">
        <f>47.2+38.3</f>
        <v>85.5</v>
      </c>
      <c r="F4">
        <f>10.2+10.1</f>
        <v>20.299999999999997</v>
      </c>
      <c r="G4">
        <f t="shared" si="0"/>
        <v>65.2</v>
      </c>
      <c r="H4">
        <f>86.3</f>
        <v>86.3</v>
      </c>
      <c r="I4">
        <v>10.6</v>
      </c>
      <c r="J4">
        <f t="shared" si="1"/>
        <v>75.7</v>
      </c>
      <c r="K4" s="5">
        <f t="shared" si="2"/>
        <v>0.86129458388375169</v>
      </c>
    </row>
    <row r="5" spans="1:11">
      <c r="A5" s="3">
        <v>40868</v>
      </c>
      <c r="B5" t="s">
        <v>8</v>
      </c>
      <c r="C5" t="s">
        <v>13</v>
      </c>
      <c r="E5">
        <v>59</v>
      </c>
      <c r="F5">
        <v>10.199999999999999</v>
      </c>
      <c r="G5">
        <f t="shared" si="0"/>
        <v>48.8</v>
      </c>
      <c r="H5">
        <v>57.8</v>
      </c>
      <c r="I5">
        <v>9.6</v>
      </c>
      <c r="J5">
        <f t="shared" si="1"/>
        <v>48.199999999999996</v>
      </c>
      <c r="K5" s="5">
        <f t="shared" si="2"/>
        <v>1.0124481327800829</v>
      </c>
    </row>
    <row r="6" spans="1:11">
      <c r="A6" s="3">
        <v>40868</v>
      </c>
      <c r="B6" t="s">
        <v>8</v>
      </c>
      <c r="C6" t="s">
        <v>10</v>
      </c>
      <c r="E6">
        <v>48.8</v>
      </c>
      <c r="F6">
        <v>10.1</v>
      </c>
      <c r="G6">
        <f t="shared" si="0"/>
        <v>38.699999999999996</v>
      </c>
      <c r="H6">
        <v>85</v>
      </c>
      <c r="I6">
        <v>9.1</v>
      </c>
      <c r="J6">
        <f t="shared" si="1"/>
        <v>75.900000000000006</v>
      </c>
      <c r="K6" s="5">
        <f t="shared" si="2"/>
        <v>0.50988142292490113</v>
      </c>
    </row>
    <row r="7" spans="1:11">
      <c r="A7" s="3">
        <v>40868</v>
      </c>
      <c r="B7" t="s">
        <v>8</v>
      </c>
      <c r="C7" t="s">
        <v>14</v>
      </c>
      <c r="E7">
        <v>97.4</v>
      </c>
      <c r="F7">
        <v>10.199999999999999</v>
      </c>
      <c r="G7">
        <f t="shared" si="0"/>
        <v>87.2</v>
      </c>
      <c r="H7">
        <v>155.9</v>
      </c>
      <c r="I7">
        <v>13.8</v>
      </c>
      <c r="J7">
        <f t="shared" si="1"/>
        <v>142.1</v>
      </c>
      <c r="K7" s="5">
        <f t="shared" si="2"/>
        <v>0.61365235749472202</v>
      </c>
    </row>
    <row r="8" spans="1:11">
      <c r="A8" s="2">
        <v>40875</v>
      </c>
      <c r="B8" t="s">
        <v>15</v>
      </c>
      <c r="C8" t="s">
        <v>16</v>
      </c>
      <c r="E8">
        <f>65+69.5</f>
        <v>134.5</v>
      </c>
      <c r="F8">
        <f>10.1+10.2</f>
        <v>20.299999999999997</v>
      </c>
      <c r="G8">
        <f t="shared" si="0"/>
        <v>114.2</v>
      </c>
      <c r="H8">
        <v>171.1</v>
      </c>
      <c r="I8">
        <v>15.4</v>
      </c>
      <c r="J8">
        <f t="shared" si="1"/>
        <v>155.69999999999999</v>
      </c>
      <c r="K8" s="5">
        <f t="shared" si="2"/>
        <v>0.73346178548490693</v>
      </c>
    </row>
    <row r="9" spans="1:11">
      <c r="A9" s="2">
        <v>40875</v>
      </c>
      <c r="B9" t="s">
        <v>18</v>
      </c>
      <c r="C9" t="s">
        <v>16</v>
      </c>
      <c r="D9" t="s">
        <v>19</v>
      </c>
      <c r="E9">
        <v>35.4</v>
      </c>
      <c r="F9">
        <v>10.199999999999999</v>
      </c>
      <c r="G9">
        <f t="shared" si="0"/>
        <v>25.2</v>
      </c>
      <c r="H9">
        <v>37.299999999999997</v>
      </c>
      <c r="I9">
        <v>7.5</v>
      </c>
      <c r="J9">
        <f t="shared" si="1"/>
        <v>29.799999999999997</v>
      </c>
      <c r="K9" s="5">
        <f t="shared" si="2"/>
        <v>0.84563758389261756</v>
      </c>
    </row>
    <row r="10" spans="1:11">
      <c r="A10" s="2">
        <v>40875</v>
      </c>
      <c r="B10" t="s">
        <v>18</v>
      </c>
      <c r="C10" t="s">
        <v>5</v>
      </c>
      <c r="D10" t="s">
        <v>20</v>
      </c>
      <c r="E10">
        <v>72.900000000000006</v>
      </c>
      <c r="F10">
        <v>10.3</v>
      </c>
      <c r="G10">
        <f t="shared" si="0"/>
        <v>62.600000000000009</v>
      </c>
      <c r="H10">
        <v>63.1</v>
      </c>
      <c r="I10">
        <v>11.9</v>
      </c>
      <c r="J10">
        <f t="shared" si="1"/>
        <v>51.2</v>
      </c>
      <c r="K10" s="5">
        <f t="shared" si="2"/>
        <v>1.22265625</v>
      </c>
    </row>
    <row r="11" spans="1:11">
      <c r="A11" s="2">
        <v>40875</v>
      </c>
      <c r="B11" t="s">
        <v>9</v>
      </c>
      <c r="C11" t="s">
        <v>5</v>
      </c>
      <c r="D11" s="4" t="s">
        <v>21</v>
      </c>
      <c r="E11">
        <v>26.5</v>
      </c>
      <c r="F11">
        <v>10.199999999999999</v>
      </c>
      <c r="G11">
        <f t="shared" si="0"/>
        <v>16.3</v>
      </c>
      <c r="H11">
        <v>32.6</v>
      </c>
      <c r="I11">
        <v>7.3</v>
      </c>
      <c r="J11">
        <f t="shared" si="1"/>
        <v>25.3</v>
      </c>
      <c r="K11" s="5">
        <f t="shared" si="2"/>
        <v>0.64426877470355737</v>
      </c>
    </row>
    <row r="12" spans="1:11">
      <c r="A12" s="2">
        <v>40875</v>
      </c>
      <c r="B12" t="s">
        <v>18</v>
      </c>
      <c r="C12" t="s">
        <v>5</v>
      </c>
      <c r="D12" t="s">
        <v>19</v>
      </c>
      <c r="E12">
        <v>52.5</v>
      </c>
      <c r="F12">
        <v>10.199999999999999</v>
      </c>
      <c r="G12">
        <f t="shared" si="0"/>
        <v>42.3</v>
      </c>
      <c r="H12">
        <v>81.099999999999994</v>
      </c>
      <c r="I12">
        <v>11</v>
      </c>
      <c r="J12">
        <f t="shared" si="1"/>
        <v>70.099999999999994</v>
      </c>
      <c r="K12" s="5">
        <f t="shared" si="2"/>
        <v>0.60342368045649075</v>
      </c>
    </row>
    <row r="13" spans="1:11">
      <c r="A13" s="2">
        <v>40875</v>
      </c>
      <c r="B13" t="s">
        <v>9</v>
      </c>
      <c r="C13" t="s">
        <v>5</v>
      </c>
      <c r="D13" t="s">
        <v>20</v>
      </c>
      <c r="E13">
        <v>84.8</v>
      </c>
      <c r="F13">
        <v>10.199999999999999</v>
      </c>
      <c r="G13">
        <f t="shared" si="0"/>
        <v>74.599999999999994</v>
      </c>
      <c r="H13">
        <f>40.9+86.2</f>
        <v>127.1</v>
      </c>
      <c r="I13">
        <f>11.5+12</f>
        <v>23.5</v>
      </c>
      <c r="J13">
        <f t="shared" si="1"/>
        <v>103.6</v>
      </c>
      <c r="K13" s="5">
        <f t="shared" si="2"/>
        <v>0.72007722007722008</v>
      </c>
    </row>
    <row r="14" spans="1:11">
      <c r="A14" s="2">
        <v>40875</v>
      </c>
      <c r="B14" t="s">
        <v>18</v>
      </c>
      <c r="C14" t="s">
        <v>16</v>
      </c>
      <c r="D14" t="s">
        <v>20</v>
      </c>
      <c r="E14">
        <v>47.6</v>
      </c>
      <c r="F14">
        <v>10.199999999999999</v>
      </c>
      <c r="G14">
        <f t="shared" si="0"/>
        <v>37.400000000000006</v>
      </c>
      <c r="H14">
        <f>63.4</f>
        <v>63.4</v>
      </c>
      <c r="I14">
        <v>11.2</v>
      </c>
      <c r="J14">
        <f t="shared" si="1"/>
        <v>52.2</v>
      </c>
      <c r="K14" s="5">
        <f t="shared" si="2"/>
        <v>0.71647509578544066</v>
      </c>
    </row>
    <row r="15" spans="1:11">
      <c r="J15" t="s">
        <v>25</v>
      </c>
      <c r="K15" s="5">
        <f>AVERAGE(K2:K14)</f>
        <v>0.82847431467622268</v>
      </c>
    </row>
    <row r="16" spans="1:11">
      <c r="J16" t="s">
        <v>26</v>
      </c>
      <c r="K16" s="5">
        <f>_xlfn.STDEV.P(K2:K14)</f>
        <v>0.3636988031471769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GIOSLSAUser</dc:creator>
  <cp:lastModifiedBy>GIOSLSAUser</cp:lastModifiedBy>
  <dcterms:created xsi:type="dcterms:W3CDTF">2012-06-11T19:28:55Z</dcterms:created>
  <dcterms:modified xsi:type="dcterms:W3CDTF">2012-06-11T19:48:38Z</dcterms:modified>
</cp:coreProperties>
</file>